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7税政概要\04_市町村税政の概要（ＨＰ版）\起案\"/>
    </mc:Choice>
  </mc:AlternateContent>
  <xr:revisionPtr revIDLastSave="0" documentId="13_ncr:1_{A45C0169-F065-44E9-A681-C795D44FBDFD}" xr6:coauthVersionLast="47" xr6:coauthVersionMax="47" xr10:uidLastSave="{00000000-0000-0000-0000-000000000000}"/>
  <bookViews>
    <workbookView xWindow="28680" yWindow="-120" windowWidth="29040" windowHeight="15720" xr2:uid="{FD88A63F-721D-4C40-97EC-3A6491E132D8}"/>
  </bookViews>
  <sheets>
    <sheet name="１" sheetId="5" r:id="rId1"/>
    <sheet name="２" sheetId="10" r:id="rId2"/>
    <sheet name="３" sheetId="11" r:id="rId3"/>
    <sheet name="４" sheetId="12" r:id="rId4"/>
    <sheet name="５" sheetId="13" r:id="rId5"/>
    <sheet name="６" sheetId="6" r:id="rId6"/>
    <sheet name="７" sheetId="8" r:id="rId7"/>
    <sheet name="国保２ (2)※これいらんかも" sheetId="9" state="hidden" r:id="rId8"/>
  </sheets>
  <definedNames>
    <definedName name="_xlnm.Print_Area" localSheetId="0">'１'!$B$1:$AV$48</definedName>
    <definedName name="_xlnm.Print_Area" localSheetId="1">'２'!$A$1:$Q$49</definedName>
    <definedName name="_xlnm.Print_Area" localSheetId="2">'３'!$A$1:$R$47</definedName>
    <definedName name="_xlnm.Print_Area" localSheetId="3">'４'!$A$1:$R$49</definedName>
    <definedName name="_xlnm.Print_Area" localSheetId="4">'５'!$A$1:$R$49</definedName>
    <definedName name="_xlnm.Print_Area" localSheetId="5">'６'!$B$1:$AJ$53</definedName>
    <definedName name="_xlnm.Print_Area" localSheetId="6">'７'!$B$1:$AT$48</definedName>
    <definedName name="_xlnm.Print_Area" localSheetId="7">'国保２ (2)※これいらんかも'!$B$1:$AN$48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5" i="13" l="1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B45" i="13"/>
  <c r="Q44" i="13"/>
  <c r="Y44" i="13" s="1"/>
  <c r="P44" i="13"/>
  <c r="O44" i="13"/>
  <c r="N44" i="13"/>
  <c r="X44" i="13" s="1"/>
  <c r="M44" i="13"/>
  <c r="W44" i="13" s="1"/>
  <c r="L44" i="13"/>
  <c r="K44" i="13"/>
  <c r="J44" i="13"/>
  <c r="I44" i="13"/>
  <c r="H44" i="13"/>
  <c r="G44" i="13"/>
  <c r="F44" i="13"/>
  <c r="E44" i="13"/>
  <c r="D44" i="13"/>
  <c r="C44" i="13"/>
  <c r="B44" i="13"/>
  <c r="Q43" i="13"/>
  <c r="P43" i="13"/>
  <c r="O43" i="13"/>
  <c r="N43" i="13"/>
  <c r="M43" i="13"/>
  <c r="Y43" i="13" s="1"/>
  <c r="L43" i="13"/>
  <c r="K43" i="13"/>
  <c r="J43" i="13"/>
  <c r="I43" i="13"/>
  <c r="V43" i="13" s="1"/>
  <c r="H43" i="13"/>
  <c r="G43" i="13"/>
  <c r="F43" i="13"/>
  <c r="E43" i="13"/>
  <c r="D43" i="13"/>
  <c r="C43" i="13"/>
  <c r="B43" i="13"/>
  <c r="Q42" i="13"/>
  <c r="P42" i="13"/>
  <c r="X42" i="13" s="1"/>
  <c r="O42" i="13"/>
  <c r="N42" i="13"/>
  <c r="M42" i="13"/>
  <c r="Y42" i="13" s="1"/>
  <c r="L42" i="13"/>
  <c r="K42" i="13"/>
  <c r="J42" i="13"/>
  <c r="I42" i="13"/>
  <c r="H42" i="13"/>
  <c r="G42" i="13"/>
  <c r="F42" i="13"/>
  <c r="E42" i="13"/>
  <c r="D42" i="13"/>
  <c r="C42" i="13"/>
  <c r="B42" i="13"/>
  <c r="Q41" i="13"/>
  <c r="P41" i="13"/>
  <c r="O41" i="13"/>
  <c r="N41" i="13"/>
  <c r="M41" i="13"/>
  <c r="W41" i="13" s="1"/>
  <c r="L41" i="13"/>
  <c r="K41" i="13"/>
  <c r="J41" i="13"/>
  <c r="I41" i="13"/>
  <c r="H41" i="13"/>
  <c r="G41" i="13"/>
  <c r="F41" i="13"/>
  <c r="E41" i="13"/>
  <c r="T41" i="13" s="1"/>
  <c r="D41" i="13"/>
  <c r="C41" i="13"/>
  <c r="B41" i="13"/>
  <c r="Q40" i="13"/>
  <c r="Y40" i="13" s="1"/>
  <c r="P40" i="13"/>
  <c r="O40" i="13"/>
  <c r="N40" i="13"/>
  <c r="X40" i="13" s="1"/>
  <c r="M40" i="13"/>
  <c r="L40" i="13"/>
  <c r="K40" i="13"/>
  <c r="J40" i="13"/>
  <c r="I40" i="13"/>
  <c r="H40" i="13"/>
  <c r="G40" i="13"/>
  <c r="F40" i="13"/>
  <c r="U40" i="13" s="1"/>
  <c r="E40" i="13"/>
  <c r="D40" i="13"/>
  <c r="C40" i="13"/>
  <c r="B40" i="13"/>
  <c r="T40" i="13" s="1"/>
  <c r="Q39" i="13"/>
  <c r="P39" i="13"/>
  <c r="O39" i="13"/>
  <c r="N39" i="13"/>
  <c r="M39" i="13"/>
  <c r="L39" i="13"/>
  <c r="K39" i="13"/>
  <c r="J39" i="13"/>
  <c r="I39" i="13"/>
  <c r="V39" i="13" s="1"/>
  <c r="H39" i="13"/>
  <c r="G39" i="13"/>
  <c r="F39" i="13"/>
  <c r="E39" i="13"/>
  <c r="D39" i="13"/>
  <c r="C39" i="13"/>
  <c r="B39" i="13"/>
  <c r="Q38" i="13"/>
  <c r="P38" i="13"/>
  <c r="O38" i="13"/>
  <c r="N38" i="13"/>
  <c r="M38" i="13"/>
  <c r="L38" i="13"/>
  <c r="K38" i="13"/>
  <c r="J38" i="13"/>
  <c r="I38" i="13"/>
  <c r="V38" i="13" s="1"/>
  <c r="H38" i="13"/>
  <c r="G38" i="13"/>
  <c r="F38" i="13"/>
  <c r="E38" i="13"/>
  <c r="D38" i="13"/>
  <c r="C38" i="13"/>
  <c r="B38" i="13"/>
  <c r="T38" i="13" s="1"/>
  <c r="Q37" i="13"/>
  <c r="Y37" i="13" s="1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B37" i="13"/>
  <c r="X36" i="13"/>
  <c r="Q36" i="13"/>
  <c r="Y36" i="13" s="1"/>
  <c r="P36" i="13"/>
  <c r="O36" i="13"/>
  <c r="N36" i="13"/>
  <c r="M36" i="13"/>
  <c r="L36" i="13"/>
  <c r="K36" i="13"/>
  <c r="J36" i="13"/>
  <c r="I36" i="13"/>
  <c r="V36" i="13" s="1"/>
  <c r="H36" i="13"/>
  <c r="G36" i="13"/>
  <c r="F36" i="13"/>
  <c r="U36" i="13" s="1"/>
  <c r="E36" i="13"/>
  <c r="D36" i="13"/>
  <c r="C36" i="13"/>
  <c r="B36" i="13"/>
  <c r="V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B35" i="13"/>
  <c r="Q34" i="13"/>
  <c r="Y34" i="13" s="1"/>
  <c r="P34" i="13"/>
  <c r="O34" i="13"/>
  <c r="N34" i="13"/>
  <c r="X34" i="13" s="1"/>
  <c r="M34" i="13"/>
  <c r="L34" i="13"/>
  <c r="K34" i="13"/>
  <c r="J34" i="13"/>
  <c r="I34" i="13"/>
  <c r="H34" i="13"/>
  <c r="G34" i="13"/>
  <c r="F34" i="13"/>
  <c r="U34" i="13" s="1"/>
  <c r="E34" i="13"/>
  <c r="D34" i="13"/>
  <c r="C34" i="13"/>
  <c r="B34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B33" i="13"/>
  <c r="Q32" i="13"/>
  <c r="Y32" i="13" s="1"/>
  <c r="P32" i="13"/>
  <c r="O32" i="13"/>
  <c r="N32" i="13"/>
  <c r="X32" i="13" s="1"/>
  <c r="M32" i="13"/>
  <c r="L32" i="13"/>
  <c r="K32" i="13"/>
  <c r="J32" i="13"/>
  <c r="I32" i="13"/>
  <c r="H32" i="13"/>
  <c r="G32" i="13"/>
  <c r="F32" i="13"/>
  <c r="U32" i="13" s="1"/>
  <c r="E32" i="13"/>
  <c r="D32" i="13"/>
  <c r="C32" i="13"/>
  <c r="B32" i="13"/>
  <c r="Q31" i="13"/>
  <c r="P31" i="13"/>
  <c r="O31" i="13"/>
  <c r="N31" i="13"/>
  <c r="M31" i="13"/>
  <c r="W31" i="13" s="1"/>
  <c r="L31" i="13"/>
  <c r="K31" i="13"/>
  <c r="J31" i="13"/>
  <c r="I31" i="13"/>
  <c r="V31" i="13" s="1"/>
  <c r="H31" i="13"/>
  <c r="G31" i="13"/>
  <c r="F31" i="13"/>
  <c r="E31" i="13"/>
  <c r="T31" i="13" s="1"/>
  <c r="D31" i="13"/>
  <c r="C31" i="13"/>
  <c r="B31" i="13"/>
  <c r="Q30" i="13"/>
  <c r="Y30" i="13" s="1"/>
  <c r="P30" i="13"/>
  <c r="O30" i="13"/>
  <c r="N30" i="13"/>
  <c r="X30" i="13" s="1"/>
  <c r="M30" i="13"/>
  <c r="L30" i="13"/>
  <c r="K30" i="13"/>
  <c r="J30" i="13"/>
  <c r="I30" i="13"/>
  <c r="H30" i="13"/>
  <c r="G30" i="13"/>
  <c r="F30" i="13"/>
  <c r="U30" i="13" s="1"/>
  <c r="E30" i="13"/>
  <c r="D30" i="13"/>
  <c r="C30" i="13"/>
  <c r="B30" i="13"/>
  <c r="T30" i="13" s="1"/>
  <c r="Q29" i="13"/>
  <c r="P29" i="13"/>
  <c r="O29" i="13"/>
  <c r="N29" i="13"/>
  <c r="M29" i="13"/>
  <c r="L29" i="13"/>
  <c r="K29" i="13"/>
  <c r="J29" i="13"/>
  <c r="I29" i="13"/>
  <c r="H29" i="13"/>
  <c r="V29" i="13" s="1"/>
  <c r="G29" i="13"/>
  <c r="F29" i="13"/>
  <c r="E29" i="13"/>
  <c r="D29" i="13"/>
  <c r="C29" i="13"/>
  <c r="B29" i="13"/>
  <c r="Q28" i="13"/>
  <c r="Y28" i="13" s="1"/>
  <c r="P28" i="13"/>
  <c r="O28" i="13"/>
  <c r="N28" i="13"/>
  <c r="M28" i="13"/>
  <c r="L28" i="13"/>
  <c r="K28" i="13"/>
  <c r="J28" i="13"/>
  <c r="I28" i="13"/>
  <c r="V28" i="13" s="1"/>
  <c r="H28" i="13"/>
  <c r="G28" i="13"/>
  <c r="F28" i="13"/>
  <c r="E28" i="13"/>
  <c r="D28" i="13"/>
  <c r="C28" i="13"/>
  <c r="B28" i="13"/>
  <c r="T28" i="13" s="1"/>
  <c r="Q27" i="13"/>
  <c r="P27" i="13"/>
  <c r="X27" i="13" s="1"/>
  <c r="O27" i="13"/>
  <c r="N27" i="13"/>
  <c r="M27" i="13"/>
  <c r="L27" i="13"/>
  <c r="K27" i="13"/>
  <c r="J27" i="13"/>
  <c r="I27" i="13"/>
  <c r="H27" i="13"/>
  <c r="U27" i="13" s="1"/>
  <c r="G27" i="13"/>
  <c r="F27" i="13"/>
  <c r="E27" i="13"/>
  <c r="D27" i="13"/>
  <c r="C27" i="13"/>
  <c r="B27" i="13"/>
  <c r="Q26" i="13"/>
  <c r="Y26" i="13" s="1"/>
  <c r="P26" i="13"/>
  <c r="O26" i="13"/>
  <c r="N26" i="13"/>
  <c r="X26" i="13" s="1"/>
  <c r="M26" i="13"/>
  <c r="L26" i="13"/>
  <c r="K26" i="13"/>
  <c r="J26" i="13"/>
  <c r="I26" i="13"/>
  <c r="V26" i="13" s="1"/>
  <c r="H26" i="13"/>
  <c r="G26" i="13"/>
  <c r="F26" i="13"/>
  <c r="U26" i="13" s="1"/>
  <c r="E26" i="13"/>
  <c r="D26" i="13"/>
  <c r="C26" i="13"/>
  <c r="B26" i="13"/>
  <c r="Q25" i="13"/>
  <c r="Y25" i="13" s="1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Y24" i="13"/>
  <c r="Q24" i="13"/>
  <c r="P24" i="13"/>
  <c r="O24" i="13"/>
  <c r="N24" i="13"/>
  <c r="X24" i="13" s="1"/>
  <c r="M24" i="13"/>
  <c r="L24" i="13"/>
  <c r="K24" i="13"/>
  <c r="J24" i="13"/>
  <c r="I24" i="13"/>
  <c r="H24" i="13"/>
  <c r="G24" i="13"/>
  <c r="F24" i="13"/>
  <c r="U24" i="13" s="1"/>
  <c r="E24" i="13"/>
  <c r="D24" i="13"/>
  <c r="C24" i="13"/>
  <c r="B24" i="13"/>
  <c r="T24" i="13" s="1"/>
  <c r="Q23" i="13"/>
  <c r="P23" i="13"/>
  <c r="O23" i="13"/>
  <c r="N23" i="13"/>
  <c r="M23" i="13"/>
  <c r="L23" i="13"/>
  <c r="K23" i="13"/>
  <c r="J23" i="13"/>
  <c r="I23" i="13"/>
  <c r="V23" i="13" s="1"/>
  <c r="H23" i="13"/>
  <c r="G23" i="13"/>
  <c r="F23" i="13"/>
  <c r="E23" i="13"/>
  <c r="D23" i="13"/>
  <c r="C23" i="13"/>
  <c r="B23" i="13"/>
  <c r="Q22" i="13"/>
  <c r="Y22" i="13" s="1"/>
  <c r="P22" i="13"/>
  <c r="O22" i="13"/>
  <c r="N22" i="13"/>
  <c r="X22" i="13" s="1"/>
  <c r="M22" i="13"/>
  <c r="L22" i="13"/>
  <c r="K22" i="13"/>
  <c r="J22" i="13"/>
  <c r="I22" i="13"/>
  <c r="H22" i="13"/>
  <c r="G22" i="13"/>
  <c r="F22" i="13"/>
  <c r="U22" i="13" s="1"/>
  <c r="E22" i="13"/>
  <c r="D22" i="13"/>
  <c r="C22" i="13"/>
  <c r="B22" i="13"/>
  <c r="Q21" i="13"/>
  <c r="P21" i="13"/>
  <c r="O21" i="13"/>
  <c r="N21" i="13"/>
  <c r="M21" i="13"/>
  <c r="L21" i="13"/>
  <c r="K21" i="13"/>
  <c r="J21" i="13"/>
  <c r="I21" i="13"/>
  <c r="H21" i="13"/>
  <c r="V21" i="13" s="1"/>
  <c r="G21" i="13"/>
  <c r="F21" i="13"/>
  <c r="E21" i="13"/>
  <c r="D21" i="13"/>
  <c r="C21" i="13"/>
  <c r="B21" i="13"/>
  <c r="Q20" i="13"/>
  <c r="Y20" i="13" s="1"/>
  <c r="P20" i="13"/>
  <c r="O20" i="13"/>
  <c r="N20" i="13"/>
  <c r="M20" i="13"/>
  <c r="W20" i="13" s="1"/>
  <c r="L20" i="13"/>
  <c r="K20" i="13"/>
  <c r="J20" i="13"/>
  <c r="I20" i="13"/>
  <c r="H20" i="13"/>
  <c r="G20" i="13"/>
  <c r="F20" i="13"/>
  <c r="E20" i="13"/>
  <c r="D20" i="13"/>
  <c r="C20" i="13"/>
  <c r="B20" i="13"/>
  <c r="Q19" i="13"/>
  <c r="P19" i="13"/>
  <c r="O19" i="13"/>
  <c r="N19" i="13"/>
  <c r="M19" i="13"/>
  <c r="L19" i="13"/>
  <c r="K19" i="13"/>
  <c r="J19" i="13"/>
  <c r="I19" i="13"/>
  <c r="H19" i="13"/>
  <c r="V19" i="13" s="1"/>
  <c r="G19" i="13"/>
  <c r="F19" i="13"/>
  <c r="E19" i="13"/>
  <c r="D19" i="13"/>
  <c r="C19" i="13"/>
  <c r="B19" i="13"/>
  <c r="Q18" i="13"/>
  <c r="Y18" i="13" s="1"/>
  <c r="P18" i="13"/>
  <c r="O18" i="13"/>
  <c r="N18" i="13"/>
  <c r="M18" i="13"/>
  <c r="L18" i="13"/>
  <c r="K18" i="13"/>
  <c r="J18" i="13"/>
  <c r="I18" i="13"/>
  <c r="V18" i="13" s="1"/>
  <c r="H18" i="13"/>
  <c r="G18" i="13"/>
  <c r="F18" i="13"/>
  <c r="E18" i="13"/>
  <c r="D18" i="13"/>
  <c r="C18" i="13"/>
  <c r="B18" i="13"/>
  <c r="R17" i="13"/>
  <c r="Q17" i="13"/>
  <c r="P17" i="13"/>
  <c r="X17" i="13" s="1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Q16" i="13"/>
  <c r="Y16" i="13" s="1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Q15" i="13"/>
  <c r="Y15" i="13" s="1"/>
  <c r="P15" i="13"/>
  <c r="O15" i="13"/>
  <c r="N15" i="13"/>
  <c r="X15" i="13" s="1"/>
  <c r="M15" i="13"/>
  <c r="L15" i="13"/>
  <c r="K15" i="13"/>
  <c r="J15" i="13"/>
  <c r="I15" i="13"/>
  <c r="V15" i="13" s="1"/>
  <c r="H15" i="13"/>
  <c r="G15" i="13"/>
  <c r="F15" i="13"/>
  <c r="E15" i="13"/>
  <c r="D15" i="13"/>
  <c r="C15" i="13"/>
  <c r="B15" i="13"/>
  <c r="Y14" i="13"/>
  <c r="Q14" i="13"/>
  <c r="P14" i="13"/>
  <c r="O14" i="13"/>
  <c r="N14" i="13"/>
  <c r="M14" i="13"/>
  <c r="L14" i="13"/>
  <c r="K14" i="13"/>
  <c r="J14" i="13"/>
  <c r="I14" i="13"/>
  <c r="V14" i="13" s="1"/>
  <c r="H14" i="13"/>
  <c r="U14" i="13" s="1"/>
  <c r="G14" i="13"/>
  <c r="F14" i="13"/>
  <c r="E14" i="13"/>
  <c r="D14" i="13"/>
  <c r="C14" i="13"/>
  <c r="B14" i="13"/>
  <c r="Q13" i="13"/>
  <c r="P13" i="13"/>
  <c r="O13" i="13"/>
  <c r="N13" i="13"/>
  <c r="X13" i="13" s="1"/>
  <c r="M13" i="13"/>
  <c r="L13" i="13"/>
  <c r="K13" i="13"/>
  <c r="J13" i="13"/>
  <c r="I13" i="13"/>
  <c r="H13" i="13"/>
  <c r="G13" i="13"/>
  <c r="F13" i="13"/>
  <c r="E13" i="13"/>
  <c r="D13" i="13"/>
  <c r="C13" i="13"/>
  <c r="B13" i="13"/>
  <c r="Q12" i="13"/>
  <c r="Y12" i="13" s="1"/>
  <c r="P12" i="13"/>
  <c r="O12" i="13"/>
  <c r="N12" i="13"/>
  <c r="M12" i="13"/>
  <c r="W12" i="13" s="1"/>
  <c r="L12" i="13"/>
  <c r="K12" i="13"/>
  <c r="J12" i="13"/>
  <c r="I12" i="13"/>
  <c r="H12" i="13"/>
  <c r="G12" i="13"/>
  <c r="U12" i="13" s="1"/>
  <c r="F12" i="13"/>
  <c r="E12" i="13"/>
  <c r="D12" i="13"/>
  <c r="C12" i="13"/>
  <c r="B12" i="13"/>
  <c r="Q11" i="13"/>
  <c r="P11" i="13"/>
  <c r="O11" i="13"/>
  <c r="N11" i="13"/>
  <c r="M11" i="13"/>
  <c r="W11" i="13" s="1"/>
  <c r="L11" i="13"/>
  <c r="K11" i="13"/>
  <c r="J11" i="13"/>
  <c r="I11" i="13"/>
  <c r="H11" i="13"/>
  <c r="G11" i="13"/>
  <c r="F11" i="13"/>
  <c r="E11" i="13"/>
  <c r="T11" i="13" s="1"/>
  <c r="D11" i="13"/>
  <c r="C11" i="13"/>
  <c r="B11" i="13"/>
  <c r="Q10" i="13"/>
  <c r="P10" i="13"/>
  <c r="X10" i="13" s="1"/>
  <c r="O10" i="13"/>
  <c r="N10" i="13"/>
  <c r="M10" i="13"/>
  <c r="L10" i="13"/>
  <c r="K10" i="13"/>
  <c r="J10" i="13"/>
  <c r="I10" i="13"/>
  <c r="V10" i="13" s="1"/>
  <c r="H10" i="13"/>
  <c r="U10" i="13" s="1"/>
  <c r="G10" i="13"/>
  <c r="F10" i="13"/>
  <c r="E10" i="13"/>
  <c r="D10" i="13"/>
  <c r="C10" i="13"/>
  <c r="B10" i="13"/>
  <c r="Q9" i="13"/>
  <c r="P9" i="13"/>
  <c r="O9" i="13"/>
  <c r="N9" i="13"/>
  <c r="M9" i="13"/>
  <c r="L9" i="13"/>
  <c r="K9" i="13"/>
  <c r="J9" i="13"/>
  <c r="I9" i="13"/>
  <c r="H9" i="13"/>
  <c r="U9" i="13" s="1"/>
  <c r="G9" i="13"/>
  <c r="F9" i="13"/>
  <c r="E9" i="13"/>
  <c r="D9" i="13"/>
  <c r="C9" i="13"/>
  <c r="B9" i="13"/>
  <c r="Q8" i="13"/>
  <c r="Y8" i="13" s="1"/>
  <c r="P8" i="13"/>
  <c r="O8" i="13"/>
  <c r="N8" i="13"/>
  <c r="M8" i="13"/>
  <c r="L8" i="13"/>
  <c r="K8" i="13"/>
  <c r="K46" i="13" s="1"/>
  <c r="J8" i="13"/>
  <c r="I8" i="13"/>
  <c r="H8" i="13"/>
  <c r="G8" i="13"/>
  <c r="F8" i="13"/>
  <c r="E8" i="13"/>
  <c r="D8" i="13"/>
  <c r="C8" i="13"/>
  <c r="C46" i="13" s="1"/>
  <c r="B8" i="13"/>
  <c r="X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Q45" i="12"/>
  <c r="P45" i="12"/>
  <c r="O45" i="12"/>
  <c r="N45" i="12"/>
  <c r="M45" i="12"/>
  <c r="L45" i="12"/>
  <c r="W45" i="12" s="1"/>
  <c r="K45" i="12"/>
  <c r="J45" i="12"/>
  <c r="I45" i="12"/>
  <c r="H45" i="12"/>
  <c r="G45" i="12"/>
  <c r="F45" i="12"/>
  <c r="E45" i="12"/>
  <c r="D45" i="12"/>
  <c r="C45" i="12"/>
  <c r="B45" i="12"/>
  <c r="Q44" i="12"/>
  <c r="P44" i="12"/>
  <c r="O44" i="12"/>
  <c r="N44" i="12"/>
  <c r="M44" i="12"/>
  <c r="L44" i="12"/>
  <c r="W44" i="12" s="1"/>
  <c r="K44" i="12"/>
  <c r="J44" i="12"/>
  <c r="I44" i="12"/>
  <c r="V44" i="12" s="1"/>
  <c r="H44" i="12"/>
  <c r="G44" i="12"/>
  <c r="F44" i="12"/>
  <c r="E44" i="12"/>
  <c r="D44" i="12"/>
  <c r="T44" i="12" s="1"/>
  <c r="C44" i="12"/>
  <c r="B44" i="12"/>
  <c r="V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Q42" i="12"/>
  <c r="P42" i="12"/>
  <c r="O42" i="12"/>
  <c r="N42" i="12"/>
  <c r="X42" i="12" s="1"/>
  <c r="M42" i="12"/>
  <c r="L42" i="12"/>
  <c r="K42" i="12"/>
  <c r="J42" i="12"/>
  <c r="I42" i="12"/>
  <c r="H42" i="12"/>
  <c r="G42" i="12"/>
  <c r="F42" i="12"/>
  <c r="U42" i="12" s="1"/>
  <c r="E42" i="12"/>
  <c r="D42" i="12"/>
  <c r="C42" i="12"/>
  <c r="B42" i="12"/>
  <c r="Q41" i="12"/>
  <c r="P41" i="12"/>
  <c r="O41" i="12"/>
  <c r="Y41" i="12" s="1"/>
  <c r="N41" i="12"/>
  <c r="M41" i="12"/>
  <c r="L41" i="12"/>
  <c r="W41" i="12" s="1"/>
  <c r="K41" i="12"/>
  <c r="J41" i="12"/>
  <c r="I41" i="12"/>
  <c r="H41" i="12"/>
  <c r="G41" i="12"/>
  <c r="F41" i="12"/>
  <c r="E41" i="12"/>
  <c r="D41" i="12"/>
  <c r="T41" i="12" s="1"/>
  <c r="C41" i="12"/>
  <c r="B41" i="12"/>
  <c r="Q40" i="12"/>
  <c r="P40" i="12"/>
  <c r="O40" i="12"/>
  <c r="N40" i="12"/>
  <c r="M40" i="12"/>
  <c r="L40" i="12"/>
  <c r="K40" i="12"/>
  <c r="J40" i="12"/>
  <c r="W40" i="12" s="1"/>
  <c r="I40" i="12"/>
  <c r="H40" i="12"/>
  <c r="G40" i="12"/>
  <c r="F40" i="12"/>
  <c r="E40" i="12"/>
  <c r="D40" i="12"/>
  <c r="C40" i="12"/>
  <c r="B40" i="12"/>
  <c r="T40" i="12" s="1"/>
  <c r="Q39" i="12"/>
  <c r="Y39" i="12" s="1"/>
  <c r="P39" i="12"/>
  <c r="O39" i="12"/>
  <c r="N39" i="12"/>
  <c r="X39" i="12" s="1"/>
  <c r="M39" i="12"/>
  <c r="L39" i="12"/>
  <c r="K39" i="12"/>
  <c r="J39" i="12"/>
  <c r="I39" i="12"/>
  <c r="V39" i="12" s="1"/>
  <c r="H39" i="12"/>
  <c r="G39" i="12"/>
  <c r="F39" i="12"/>
  <c r="E39" i="12"/>
  <c r="D39" i="12"/>
  <c r="C39" i="12"/>
  <c r="B39" i="12"/>
  <c r="U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T38" i="12" s="1"/>
  <c r="Q37" i="12"/>
  <c r="P37" i="12"/>
  <c r="O37" i="12"/>
  <c r="N37" i="12"/>
  <c r="M37" i="12"/>
  <c r="L37" i="12"/>
  <c r="W37" i="12" s="1"/>
  <c r="K37" i="12"/>
  <c r="J37" i="12"/>
  <c r="I37" i="12"/>
  <c r="H37" i="12"/>
  <c r="G37" i="12"/>
  <c r="F37" i="12"/>
  <c r="E37" i="12"/>
  <c r="D37" i="12"/>
  <c r="C37" i="12"/>
  <c r="B37" i="12"/>
  <c r="Q36" i="12"/>
  <c r="P36" i="12"/>
  <c r="O36" i="12"/>
  <c r="Y36" i="12" s="1"/>
  <c r="N36" i="12"/>
  <c r="X36" i="12" s="1"/>
  <c r="M36" i="12"/>
  <c r="L36" i="12"/>
  <c r="K36" i="12"/>
  <c r="J36" i="12"/>
  <c r="W36" i="12" s="1"/>
  <c r="I36" i="12"/>
  <c r="H36" i="12"/>
  <c r="G36" i="12"/>
  <c r="F36" i="12"/>
  <c r="E36" i="12"/>
  <c r="D36" i="12"/>
  <c r="C36" i="12"/>
  <c r="B36" i="12"/>
  <c r="T36" i="12" s="1"/>
  <c r="Q35" i="12"/>
  <c r="P35" i="12"/>
  <c r="O35" i="12"/>
  <c r="N35" i="12"/>
  <c r="X35" i="12" s="1"/>
  <c r="M35" i="12"/>
  <c r="L35" i="12"/>
  <c r="K35" i="12"/>
  <c r="J35" i="12"/>
  <c r="I35" i="12"/>
  <c r="V35" i="12" s="1"/>
  <c r="H35" i="12"/>
  <c r="G35" i="12"/>
  <c r="F35" i="12"/>
  <c r="E35" i="12"/>
  <c r="D35" i="12"/>
  <c r="C35" i="12"/>
  <c r="B35" i="12"/>
  <c r="Q34" i="12"/>
  <c r="P34" i="12"/>
  <c r="O34" i="12"/>
  <c r="N34" i="12"/>
  <c r="M34" i="12"/>
  <c r="L34" i="12"/>
  <c r="W34" i="12" s="1"/>
  <c r="K34" i="12"/>
  <c r="J34" i="12"/>
  <c r="I34" i="12"/>
  <c r="H34" i="12"/>
  <c r="G34" i="12"/>
  <c r="F34" i="12"/>
  <c r="U34" i="12" s="1"/>
  <c r="E34" i="12"/>
  <c r="D34" i="12"/>
  <c r="C34" i="12"/>
  <c r="B34" i="12"/>
  <c r="Q33" i="12"/>
  <c r="P33" i="12"/>
  <c r="O33" i="12"/>
  <c r="N33" i="12"/>
  <c r="M33" i="12"/>
  <c r="L33" i="12"/>
  <c r="K33" i="12"/>
  <c r="J33" i="12"/>
  <c r="W33" i="12" s="1"/>
  <c r="I33" i="12"/>
  <c r="H33" i="12"/>
  <c r="G33" i="12"/>
  <c r="F33" i="12"/>
  <c r="E33" i="12"/>
  <c r="D33" i="12"/>
  <c r="C33" i="12"/>
  <c r="B33" i="12"/>
  <c r="Q32" i="12"/>
  <c r="P32" i="12"/>
  <c r="O32" i="12"/>
  <c r="N32" i="12"/>
  <c r="X32" i="12" s="1"/>
  <c r="M32" i="12"/>
  <c r="L32" i="12"/>
  <c r="K32" i="12"/>
  <c r="J32" i="12"/>
  <c r="W32" i="12" s="1"/>
  <c r="I32" i="12"/>
  <c r="V32" i="12" s="1"/>
  <c r="H32" i="12"/>
  <c r="G32" i="12"/>
  <c r="F32" i="12"/>
  <c r="U32" i="12" s="1"/>
  <c r="E32" i="12"/>
  <c r="D32" i="12"/>
  <c r="C32" i="12"/>
  <c r="B32" i="12"/>
  <c r="V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U31" i="12" s="1"/>
  <c r="C31" i="12"/>
  <c r="B31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U30" i="12" s="1"/>
  <c r="E30" i="12"/>
  <c r="D30" i="12"/>
  <c r="C30" i="12"/>
  <c r="B30" i="12"/>
  <c r="Q29" i="12"/>
  <c r="P29" i="12"/>
  <c r="O29" i="12"/>
  <c r="N29" i="12"/>
  <c r="M29" i="12"/>
  <c r="L29" i="12"/>
  <c r="W29" i="12" s="1"/>
  <c r="K29" i="12"/>
  <c r="J29" i="12"/>
  <c r="I29" i="12"/>
  <c r="V29" i="12" s="1"/>
  <c r="H29" i="12"/>
  <c r="G29" i="12"/>
  <c r="F29" i="12"/>
  <c r="E29" i="12"/>
  <c r="D29" i="12"/>
  <c r="T29" i="12" s="1"/>
  <c r="C29" i="12"/>
  <c r="B29" i="12"/>
  <c r="Q28" i="12"/>
  <c r="P28" i="12"/>
  <c r="O28" i="12"/>
  <c r="N28" i="12"/>
  <c r="M28" i="12"/>
  <c r="L28" i="12"/>
  <c r="K28" i="12"/>
  <c r="J28" i="12"/>
  <c r="W28" i="12" s="1"/>
  <c r="I28" i="12"/>
  <c r="H28" i="12"/>
  <c r="G28" i="12"/>
  <c r="F28" i="12"/>
  <c r="E28" i="12"/>
  <c r="D28" i="12"/>
  <c r="C28" i="12"/>
  <c r="B28" i="12"/>
  <c r="Q27" i="12"/>
  <c r="P27" i="12"/>
  <c r="O27" i="12"/>
  <c r="N27" i="12"/>
  <c r="X27" i="12" s="1"/>
  <c r="M27" i="12"/>
  <c r="L27" i="12"/>
  <c r="K27" i="12"/>
  <c r="J27" i="12"/>
  <c r="I27" i="12"/>
  <c r="V27" i="12" s="1"/>
  <c r="H27" i="12"/>
  <c r="G27" i="12"/>
  <c r="F27" i="12"/>
  <c r="E27" i="12"/>
  <c r="D27" i="12"/>
  <c r="C27" i="12"/>
  <c r="B27" i="12"/>
  <c r="Q26" i="12"/>
  <c r="P26" i="12"/>
  <c r="O26" i="12"/>
  <c r="N26" i="12"/>
  <c r="M26" i="12"/>
  <c r="L26" i="12"/>
  <c r="W26" i="12" s="1"/>
  <c r="K26" i="12"/>
  <c r="J26" i="12"/>
  <c r="I26" i="12"/>
  <c r="H26" i="12"/>
  <c r="G26" i="12"/>
  <c r="F26" i="12"/>
  <c r="E26" i="12"/>
  <c r="D26" i="12"/>
  <c r="U26" i="12" s="1"/>
  <c r="C26" i="12"/>
  <c r="B26" i="12"/>
  <c r="Q25" i="12"/>
  <c r="P25" i="12"/>
  <c r="O25" i="12"/>
  <c r="N25" i="12"/>
  <c r="M25" i="12"/>
  <c r="L25" i="12"/>
  <c r="K25" i="12"/>
  <c r="J25" i="12"/>
  <c r="W25" i="12" s="1"/>
  <c r="I25" i="12"/>
  <c r="H25" i="12"/>
  <c r="G25" i="12"/>
  <c r="F25" i="12"/>
  <c r="E25" i="12"/>
  <c r="D25" i="12"/>
  <c r="C25" i="12"/>
  <c r="B25" i="12"/>
  <c r="Y24" i="12"/>
  <c r="X24" i="12"/>
  <c r="Q24" i="12"/>
  <c r="P24" i="12"/>
  <c r="O24" i="12"/>
  <c r="N24" i="12"/>
  <c r="M24" i="12"/>
  <c r="L24" i="12"/>
  <c r="W24" i="12" s="1"/>
  <c r="K24" i="12"/>
  <c r="J24" i="12"/>
  <c r="I24" i="12"/>
  <c r="H24" i="12"/>
  <c r="G24" i="12"/>
  <c r="F24" i="12"/>
  <c r="E24" i="12"/>
  <c r="D24" i="12"/>
  <c r="C24" i="12"/>
  <c r="B24" i="12"/>
  <c r="Q23" i="12"/>
  <c r="Y23" i="12" s="1"/>
  <c r="P23" i="12"/>
  <c r="O23" i="12"/>
  <c r="N23" i="12"/>
  <c r="M23" i="12"/>
  <c r="L23" i="12"/>
  <c r="W23" i="12" s="1"/>
  <c r="K23" i="12"/>
  <c r="J23" i="12"/>
  <c r="I23" i="12"/>
  <c r="V23" i="12" s="1"/>
  <c r="H23" i="12"/>
  <c r="G23" i="12"/>
  <c r="F23" i="12"/>
  <c r="E23" i="12"/>
  <c r="D23" i="12"/>
  <c r="U23" i="12" s="1"/>
  <c r="C23" i="12"/>
  <c r="B23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U22" i="12" s="1"/>
  <c r="E22" i="12"/>
  <c r="D22" i="12"/>
  <c r="C22" i="12"/>
  <c r="B22" i="12"/>
  <c r="Q21" i="12"/>
  <c r="P21" i="12"/>
  <c r="O21" i="12"/>
  <c r="Y21" i="12" s="1"/>
  <c r="N21" i="12"/>
  <c r="X21" i="12" s="1"/>
  <c r="M21" i="12"/>
  <c r="L21" i="12"/>
  <c r="W21" i="12" s="1"/>
  <c r="K21" i="12"/>
  <c r="J21" i="12"/>
  <c r="I21" i="12"/>
  <c r="H21" i="12"/>
  <c r="G21" i="12"/>
  <c r="F21" i="12"/>
  <c r="U21" i="12" s="1"/>
  <c r="E21" i="12"/>
  <c r="D21" i="12"/>
  <c r="C21" i="12"/>
  <c r="B21" i="12"/>
  <c r="Q20" i="12"/>
  <c r="P20" i="12"/>
  <c r="O20" i="12"/>
  <c r="Y20" i="12" s="1"/>
  <c r="N20" i="12"/>
  <c r="M20" i="12"/>
  <c r="L20" i="12"/>
  <c r="W20" i="12" s="1"/>
  <c r="K20" i="12"/>
  <c r="J20" i="12"/>
  <c r="I20" i="12"/>
  <c r="H20" i="12"/>
  <c r="G20" i="12"/>
  <c r="V20" i="12" s="1"/>
  <c r="F20" i="12"/>
  <c r="E20" i="12"/>
  <c r="D20" i="12"/>
  <c r="T20" i="12" s="1"/>
  <c r="C20" i="12"/>
  <c r="B20" i="12"/>
  <c r="Q19" i="12"/>
  <c r="P19" i="12"/>
  <c r="P47" i="12" s="1"/>
  <c r="O19" i="12"/>
  <c r="N19" i="12"/>
  <c r="M19" i="12"/>
  <c r="L19" i="12"/>
  <c r="K19" i="12"/>
  <c r="J19" i="12"/>
  <c r="I19" i="12"/>
  <c r="V19" i="12" s="1"/>
  <c r="H19" i="12"/>
  <c r="H47" i="12" s="1"/>
  <c r="G19" i="12"/>
  <c r="F19" i="12"/>
  <c r="E19" i="12"/>
  <c r="D19" i="12"/>
  <c r="C19" i="12"/>
  <c r="B19" i="12"/>
  <c r="U18" i="12"/>
  <c r="Q18" i="12"/>
  <c r="Y18" i="12" s="1"/>
  <c r="P18" i="12"/>
  <c r="O18" i="12"/>
  <c r="N18" i="12"/>
  <c r="X18" i="12" s="1"/>
  <c r="M18" i="12"/>
  <c r="L18" i="12"/>
  <c r="K18" i="12"/>
  <c r="J18" i="12"/>
  <c r="I18" i="12"/>
  <c r="V18" i="12" s="1"/>
  <c r="H18" i="12"/>
  <c r="G18" i="12"/>
  <c r="F18" i="12"/>
  <c r="E18" i="12"/>
  <c r="D18" i="12"/>
  <c r="C18" i="12"/>
  <c r="B18" i="12"/>
  <c r="T18" i="12" s="1"/>
  <c r="R17" i="12"/>
  <c r="Q17" i="12"/>
  <c r="P17" i="12"/>
  <c r="O17" i="12"/>
  <c r="N17" i="12"/>
  <c r="M17" i="12"/>
  <c r="L17" i="12"/>
  <c r="K17" i="12"/>
  <c r="J17" i="12"/>
  <c r="W17" i="12" s="1"/>
  <c r="I17" i="12"/>
  <c r="H17" i="12"/>
  <c r="G17" i="12"/>
  <c r="F17" i="12"/>
  <c r="E17" i="12"/>
  <c r="D17" i="12"/>
  <c r="C17" i="12"/>
  <c r="B17" i="12"/>
  <c r="Q16" i="12"/>
  <c r="P16" i="12"/>
  <c r="O16" i="12"/>
  <c r="Y16" i="12" s="1"/>
  <c r="N16" i="12"/>
  <c r="M16" i="12"/>
  <c r="L16" i="12"/>
  <c r="K16" i="12"/>
  <c r="J16" i="12"/>
  <c r="I16" i="12"/>
  <c r="H16" i="12"/>
  <c r="G16" i="12"/>
  <c r="V16" i="12" s="1"/>
  <c r="F16" i="12"/>
  <c r="E16" i="12"/>
  <c r="D16" i="12"/>
  <c r="C16" i="12"/>
  <c r="B16" i="12"/>
  <c r="Q15" i="12"/>
  <c r="Y15" i="12" s="1"/>
  <c r="P15" i="12"/>
  <c r="O15" i="12"/>
  <c r="N15" i="12"/>
  <c r="M15" i="12"/>
  <c r="L15" i="12"/>
  <c r="X15" i="12" s="1"/>
  <c r="K15" i="12"/>
  <c r="J15" i="12"/>
  <c r="I15" i="12"/>
  <c r="V15" i="12" s="1"/>
  <c r="H15" i="12"/>
  <c r="G15" i="12"/>
  <c r="F15" i="12"/>
  <c r="E15" i="12"/>
  <c r="D15" i="12"/>
  <c r="T15" i="12" s="1"/>
  <c r="C15" i="12"/>
  <c r="B15" i="12"/>
  <c r="Q14" i="12"/>
  <c r="P14" i="12"/>
  <c r="O14" i="12"/>
  <c r="N14" i="12"/>
  <c r="X14" i="12" s="1"/>
  <c r="M14" i="12"/>
  <c r="L14" i="12"/>
  <c r="K14" i="12"/>
  <c r="J14" i="12"/>
  <c r="I14" i="12"/>
  <c r="H14" i="12"/>
  <c r="G14" i="12"/>
  <c r="V14" i="12" s="1"/>
  <c r="F14" i="12"/>
  <c r="U14" i="12" s="1"/>
  <c r="E14" i="12"/>
  <c r="D14" i="12"/>
  <c r="C14" i="12"/>
  <c r="B14" i="12"/>
  <c r="Q13" i="12"/>
  <c r="P13" i="12"/>
  <c r="O13" i="12"/>
  <c r="N13" i="12"/>
  <c r="X13" i="12" s="1"/>
  <c r="M13" i="12"/>
  <c r="L13" i="12"/>
  <c r="K13" i="12"/>
  <c r="J13" i="12"/>
  <c r="I13" i="12"/>
  <c r="H13" i="12"/>
  <c r="G13" i="12"/>
  <c r="F13" i="12"/>
  <c r="U13" i="12" s="1"/>
  <c r="E13" i="12"/>
  <c r="D13" i="12"/>
  <c r="C13" i="12"/>
  <c r="B13" i="12"/>
  <c r="Q12" i="12"/>
  <c r="P12" i="12"/>
  <c r="O12" i="12"/>
  <c r="Y12" i="12" s="1"/>
  <c r="N12" i="12"/>
  <c r="X12" i="12" s="1"/>
  <c r="M12" i="12"/>
  <c r="L12" i="12"/>
  <c r="K12" i="12"/>
  <c r="J12" i="12"/>
  <c r="I12" i="12"/>
  <c r="H12" i="12"/>
  <c r="G12" i="12"/>
  <c r="V12" i="12" s="1"/>
  <c r="F12" i="12"/>
  <c r="U12" i="12" s="1"/>
  <c r="E12" i="12"/>
  <c r="D12" i="12"/>
  <c r="C12" i="12"/>
  <c r="B12" i="12"/>
  <c r="Q11" i="12"/>
  <c r="P11" i="12"/>
  <c r="O11" i="12"/>
  <c r="N11" i="12"/>
  <c r="M11" i="12"/>
  <c r="L11" i="12"/>
  <c r="K11" i="12"/>
  <c r="W11" i="12" s="1"/>
  <c r="J11" i="12"/>
  <c r="I11" i="12"/>
  <c r="V11" i="12" s="1"/>
  <c r="H11" i="12"/>
  <c r="G11" i="12"/>
  <c r="F11" i="12"/>
  <c r="E11" i="12"/>
  <c r="D11" i="12"/>
  <c r="C11" i="12"/>
  <c r="B11" i="12"/>
  <c r="V10" i="12"/>
  <c r="U10" i="12"/>
  <c r="Q10" i="12"/>
  <c r="P10" i="12"/>
  <c r="O10" i="12"/>
  <c r="N10" i="12"/>
  <c r="M10" i="12"/>
  <c r="L10" i="12"/>
  <c r="K10" i="12"/>
  <c r="K46" i="12" s="1"/>
  <c r="J10" i="12"/>
  <c r="I10" i="12"/>
  <c r="H10" i="12"/>
  <c r="G10" i="12"/>
  <c r="F10" i="12"/>
  <c r="E10" i="12"/>
  <c r="D10" i="12"/>
  <c r="C10" i="12"/>
  <c r="B10" i="12"/>
  <c r="T10" i="12" s="1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T9" i="12" s="1"/>
  <c r="Q8" i="12"/>
  <c r="P8" i="12"/>
  <c r="O8" i="12"/>
  <c r="Y8" i="12" s="1"/>
  <c r="N8" i="12"/>
  <c r="M8" i="12"/>
  <c r="L8" i="12"/>
  <c r="K8" i="12"/>
  <c r="J8" i="12"/>
  <c r="I8" i="12"/>
  <c r="H8" i="12"/>
  <c r="G8" i="12"/>
  <c r="V8" i="12" s="1"/>
  <c r="F8" i="12"/>
  <c r="E8" i="12"/>
  <c r="D8" i="12"/>
  <c r="C8" i="12"/>
  <c r="B8" i="12"/>
  <c r="T8" i="12" s="1"/>
  <c r="Q7" i="12"/>
  <c r="Y7" i="12" s="1"/>
  <c r="P7" i="12"/>
  <c r="O7" i="12"/>
  <c r="N7" i="12"/>
  <c r="M7" i="12"/>
  <c r="M46" i="12" s="1"/>
  <c r="L7" i="12"/>
  <c r="L46" i="12" s="1"/>
  <c r="K7" i="12"/>
  <c r="J7" i="12"/>
  <c r="I7" i="12"/>
  <c r="V7" i="12" s="1"/>
  <c r="H7" i="12"/>
  <c r="G7" i="12"/>
  <c r="F7" i="12"/>
  <c r="E7" i="12"/>
  <c r="E46" i="12" s="1"/>
  <c r="D7" i="12"/>
  <c r="T7" i="12" s="1"/>
  <c r="C7" i="12"/>
  <c r="B7" i="12"/>
  <c r="Q43" i="11"/>
  <c r="P43" i="11"/>
  <c r="O43" i="11"/>
  <c r="N43" i="11"/>
  <c r="U43" i="11" s="1"/>
  <c r="M43" i="11"/>
  <c r="L43" i="11"/>
  <c r="K43" i="11"/>
  <c r="J43" i="11"/>
  <c r="T43" i="11" s="1"/>
  <c r="I43" i="11"/>
  <c r="H43" i="11"/>
  <c r="G43" i="11"/>
  <c r="F43" i="11"/>
  <c r="E43" i="11"/>
  <c r="D43" i="11"/>
  <c r="C43" i="11"/>
  <c r="B43" i="11"/>
  <c r="Q42" i="11"/>
  <c r="P42" i="11"/>
  <c r="O42" i="11"/>
  <c r="N42" i="11"/>
  <c r="M42" i="11"/>
  <c r="L42" i="11"/>
  <c r="K42" i="11"/>
  <c r="J42" i="11"/>
  <c r="T42" i="11" s="1"/>
  <c r="I42" i="11"/>
  <c r="H42" i="11"/>
  <c r="G42" i="11"/>
  <c r="F42" i="11"/>
  <c r="E42" i="11"/>
  <c r="D42" i="11"/>
  <c r="C42" i="11"/>
  <c r="B42" i="11"/>
  <c r="Q41" i="11"/>
  <c r="P41" i="11"/>
  <c r="O41" i="11"/>
  <c r="N41" i="11"/>
  <c r="M41" i="11"/>
  <c r="L41" i="11"/>
  <c r="K41" i="11"/>
  <c r="J41" i="11"/>
  <c r="T41" i="11" s="1"/>
  <c r="I41" i="11"/>
  <c r="H41" i="11"/>
  <c r="G41" i="11"/>
  <c r="F41" i="11"/>
  <c r="E41" i="11"/>
  <c r="D41" i="11"/>
  <c r="C41" i="11"/>
  <c r="B41" i="11"/>
  <c r="Q40" i="11"/>
  <c r="P40" i="11"/>
  <c r="O40" i="11"/>
  <c r="N40" i="11"/>
  <c r="U40" i="11" s="1"/>
  <c r="M40" i="11"/>
  <c r="L40" i="11"/>
  <c r="K40" i="11"/>
  <c r="J40" i="11"/>
  <c r="T40" i="11" s="1"/>
  <c r="I40" i="11"/>
  <c r="H40" i="11"/>
  <c r="G40" i="11"/>
  <c r="F40" i="11"/>
  <c r="E40" i="11"/>
  <c r="D40" i="11"/>
  <c r="C40" i="11"/>
  <c r="B40" i="11"/>
  <c r="Q39" i="11"/>
  <c r="P39" i="11"/>
  <c r="O39" i="11"/>
  <c r="N39" i="11"/>
  <c r="U39" i="11" s="1"/>
  <c r="M39" i="11"/>
  <c r="L39" i="11"/>
  <c r="K39" i="11"/>
  <c r="J39" i="11"/>
  <c r="T39" i="11" s="1"/>
  <c r="I39" i="11"/>
  <c r="H39" i="11"/>
  <c r="G39" i="11"/>
  <c r="F39" i="11"/>
  <c r="E39" i="11"/>
  <c r="D39" i="11"/>
  <c r="C39" i="11"/>
  <c r="B39" i="11"/>
  <c r="Q38" i="11"/>
  <c r="P38" i="11"/>
  <c r="O38" i="11"/>
  <c r="N38" i="11"/>
  <c r="M38" i="11"/>
  <c r="L38" i="11"/>
  <c r="K38" i="11"/>
  <c r="J38" i="11"/>
  <c r="T38" i="11" s="1"/>
  <c r="I38" i="11"/>
  <c r="H38" i="11"/>
  <c r="G38" i="11"/>
  <c r="F38" i="11"/>
  <c r="E38" i="11"/>
  <c r="D38" i="11"/>
  <c r="C38" i="11"/>
  <c r="B38" i="11"/>
  <c r="Q37" i="11"/>
  <c r="P37" i="11"/>
  <c r="O37" i="11"/>
  <c r="N37" i="11"/>
  <c r="M37" i="11"/>
  <c r="L37" i="11"/>
  <c r="K37" i="11"/>
  <c r="J37" i="11"/>
  <c r="T37" i="11" s="1"/>
  <c r="I37" i="11"/>
  <c r="H37" i="11"/>
  <c r="G37" i="11"/>
  <c r="F37" i="11"/>
  <c r="E37" i="11"/>
  <c r="D37" i="11"/>
  <c r="C37" i="11"/>
  <c r="B37" i="11"/>
  <c r="Q36" i="11"/>
  <c r="P36" i="11"/>
  <c r="O36" i="11"/>
  <c r="N36" i="11"/>
  <c r="U36" i="11" s="1"/>
  <c r="M36" i="11"/>
  <c r="L36" i="11"/>
  <c r="K36" i="11"/>
  <c r="J36" i="11"/>
  <c r="T36" i="11" s="1"/>
  <c r="I36" i="11"/>
  <c r="H36" i="11"/>
  <c r="G36" i="11"/>
  <c r="F36" i="11"/>
  <c r="E36" i="11"/>
  <c r="D36" i="11"/>
  <c r="C36" i="11"/>
  <c r="B36" i="11"/>
  <c r="Q35" i="11"/>
  <c r="P35" i="11"/>
  <c r="O35" i="11"/>
  <c r="N35" i="11"/>
  <c r="U35" i="11" s="1"/>
  <c r="M35" i="11"/>
  <c r="L35" i="11"/>
  <c r="K35" i="11"/>
  <c r="J35" i="11"/>
  <c r="T35" i="11" s="1"/>
  <c r="I35" i="11"/>
  <c r="H35" i="11"/>
  <c r="G35" i="11"/>
  <c r="F35" i="11"/>
  <c r="E35" i="11"/>
  <c r="D35" i="11"/>
  <c r="C35" i="11"/>
  <c r="B35" i="11"/>
  <c r="Q34" i="11"/>
  <c r="P34" i="11"/>
  <c r="O34" i="11"/>
  <c r="N34" i="11"/>
  <c r="M34" i="11"/>
  <c r="L34" i="11"/>
  <c r="K34" i="11"/>
  <c r="J34" i="11"/>
  <c r="T34" i="11" s="1"/>
  <c r="I34" i="11"/>
  <c r="H34" i="11"/>
  <c r="G34" i="11"/>
  <c r="F34" i="11"/>
  <c r="E34" i="11"/>
  <c r="D34" i="11"/>
  <c r="C34" i="11"/>
  <c r="B34" i="11"/>
  <c r="Q33" i="11"/>
  <c r="P33" i="11"/>
  <c r="O33" i="11"/>
  <c r="N33" i="11"/>
  <c r="M33" i="11"/>
  <c r="L33" i="11"/>
  <c r="K33" i="11"/>
  <c r="J33" i="11"/>
  <c r="T33" i="11" s="1"/>
  <c r="I33" i="11"/>
  <c r="H33" i="11"/>
  <c r="G33" i="11"/>
  <c r="F33" i="11"/>
  <c r="E33" i="11"/>
  <c r="D33" i="11"/>
  <c r="C33" i="11"/>
  <c r="B33" i="11"/>
  <c r="Q32" i="11"/>
  <c r="P32" i="11"/>
  <c r="O32" i="11"/>
  <c r="N32" i="11"/>
  <c r="U32" i="11" s="1"/>
  <c r="M32" i="11"/>
  <c r="L32" i="11"/>
  <c r="K32" i="11"/>
  <c r="J32" i="11"/>
  <c r="T32" i="11" s="1"/>
  <c r="I32" i="11"/>
  <c r="H32" i="11"/>
  <c r="G32" i="11"/>
  <c r="F32" i="11"/>
  <c r="E32" i="11"/>
  <c r="D32" i="11"/>
  <c r="C32" i="11"/>
  <c r="B32" i="11"/>
  <c r="Q31" i="11"/>
  <c r="P31" i="11"/>
  <c r="O31" i="11"/>
  <c r="N31" i="11"/>
  <c r="U31" i="11" s="1"/>
  <c r="M31" i="11"/>
  <c r="L31" i="11"/>
  <c r="K31" i="11"/>
  <c r="J31" i="11"/>
  <c r="T31" i="11" s="1"/>
  <c r="I31" i="11"/>
  <c r="H31" i="11"/>
  <c r="G31" i="11"/>
  <c r="F31" i="11"/>
  <c r="E31" i="11"/>
  <c r="D31" i="11"/>
  <c r="C31" i="11"/>
  <c r="B31" i="11"/>
  <c r="Q30" i="11"/>
  <c r="P30" i="11"/>
  <c r="O30" i="11"/>
  <c r="N30" i="11"/>
  <c r="M30" i="11"/>
  <c r="L30" i="11"/>
  <c r="K30" i="11"/>
  <c r="J30" i="11"/>
  <c r="T30" i="11" s="1"/>
  <c r="I30" i="11"/>
  <c r="H30" i="11"/>
  <c r="G30" i="11"/>
  <c r="F30" i="11"/>
  <c r="E30" i="11"/>
  <c r="D30" i="11"/>
  <c r="C30" i="11"/>
  <c r="B30" i="11"/>
  <c r="Q29" i="11"/>
  <c r="P29" i="11"/>
  <c r="O29" i="11"/>
  <c r="N29" i="11"/>
  <c r="M29" i="11"/>
  <c r="L29" i="11"/>
  <c r="K29" i="11"/>
  <c r="J29" i="11"/>
  <c r="T29" i="11" s="1"/>
  <c r="I29" i="11"/>
  <c r="H29" i="11"/>
  <c r="G29" i="11"/>
  <c r="F29" i="11"/>
  <c r="E29" i="11"/>
  <c r="D29" i="11"/>
  <c r="C29" i="11"/>
  <c r="B29" i="11"/>
  <c r="Q28" i="11"/>
  <c r="P28" i="11"/>
  <c r="O28" i="11"/>
  <c r="N28" i="11"/>
  <c r="U28" i="11" s="1"/>
  <c r="M28" i="11"/>
  <c r="L28" i="11"/>
  <c r="K28" i="11"/>
  <c r="J28" i="11"/>
  <c r="T28" i="11" s="1"/>
  <c r="I28" i="11"/>
  <c r="H28" i="11"/>
  <c r="G28" i="11"/>
  <c r="F28" i="11"/>
  <c r="E28" i="11"/>
  <c r="D28" i="11"/>
  <c r="C28" i="11"/>
  <c r="B28" i="11"/>
  <c r="Q27" i="11"/>
  <c r="P27" i="11"/>
  <c r="O27" i="11"/>
  <c r="N27" i="11"/>
  <c r="U27" i="11" s="1"/>
  <c r="M27" i="11"/>
  <c r="L27" i="11"/>
  <c r="K27" i="11"/>
  <c r="J27" i="11"/>
  <c r="T27" i="11" s="1"/>
  <c r="I27" i="11"/>
  <c r="H27" i="11"/>
  <c r="G27" i="11"/>
  <c r="F27" i="11"/>
  <c r="E27" i="11"/>
  <c r="D27" i="11"/>
  <c r="C27" i="11"/>
  <c r="B27" i="11"/>
  <c r="Q26" i="11"/>
  <c r="P26" i="11"/>
  <c r="O26" i="11"/>
  <c r="N26" i="11"/>
  <c r="M26" i="11"/>
  <c r="L26" i="11"/>
  <c r="K26" i="11"/>
  <c r="J26" i="11"/>
  <c r="T26" i="11" s="1"/>
  <c r="I26" i="11"/>
  <c r="H26" i="11"/>
  <c r="G26" i="11"/>
  <c r="F26" i="11"/>
  <c r="E26" i="11"/>
  <c r="D26" i="11"/>
  <c r="C26" i="11"/>
  <c r="B26" i="11"/>
  <c r="Q25" i="11"/>
  <c r="P25" i="11"/>
  <c r="O25" i="11"/>
  <c r="N25" i="11"/>
  <c r="M25" i="11"/>
  <c r="L25" i="11"/>
  <c r="K25" i="11"/>
  <c r="U25" i="11" s="1"/>
  <c r="J25" i="11"/>
  <c r="I25" i="11"/>
  <c r="H25" i="11"/>
  <c r="G25" i="11"/>
  <c r="F25" i="11"/>
  <c r="E25" i="11"/>
  <c r="D25" i="11"/>
  <c r="C25" i="11"/>
  <c r="B2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Q22" i="11"/>
  <c r="P22" i="11"/>
  <c r="O22" i="11"/>
  <c r="N22" i="11"/>
  <c r="M22" i="11"/>
  <c r="L22" i="11"/>
  <c r="K22" i="11"/>
  <c r="U22" i="11" s="1"/>
  <c r="J22" i="11"/>
  <c r="I22" i="11"/>
  <c r="H22" i="11"/>
  <c r="G22" i="11"/>
  <c r="F22" i="11"/>
  <c r="E22" i="11"/>
  <c r="D22" i="11"/>
  <c r="C22" i="11"/>
  <c r="B22" i="11"/>
  <c r="Q21" i="11"/>
  <c r="P21" i="11"/>
  <c r="O21" i="11"/>
  <c r="N21" i="11"/>
  <c r="M21" i="11"/>
  <c r="L21" i="11"/>
  <c r="K21" i="11"/>
  <c r="U21" i="11" s="1"/>
  <c r="J21" i="11"/>
  <c r="I21" i="11"/>
  <c r="H21" i="11"/>
  <c r="G21" i="11"/>
  <c r="F21" i="11"/>
  <c r="E21" i="11"/>
  <c r="D21" i="11"/>
  <c r="C21" i="11"/>
  <c r="B21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Q18" i="11"/>
  <c r="P18" i="11"/>
  <c r="O18" i="11"/>
  <c r="N18" i="11"/>
  <c r="M18" i="11"/>
  <c r="L18" i="11"/>
  <c r="K18" i="11"/>
  <c r="U18" i="11" s="1"/>
  <c r="J18" i="11"/>
  <c r="I18" i="11"/>
  <c r="H18" i="11"/>
  <c r="G18" i="11"/>
  <c r="F18" i="11"/>
  <c r="E18" i="11"/>
  <c r="D18" i="11"/>
  <c r="C18" i="11"/>
  <c r="B18" i="11"/>
  <c r="Q17" i="11"/>
  <c r="Q45" i="11" s="1"/>
  <c r="P17" i="11"/>
  <c r="P45" i="11" s="1"/>
  <c r="O17" i="11"/>
  <c r="O45" i="11" s="1"/>
  <c r="N17" i="11"/>
  <c r="M17" i="11"/>
  <c r="M45" i="11" s="1"/>
  <c r="L17" i="11"/>
  <c r="L45" i="11" s="1"/>
  <c r="K17" i="11"/>
  <c r="K45" i="11" s="1"/>
  <c r="J17" i="11"/>
  <c r="I17" i="11"/>
  <c r="I45" i="11" s="1"/>
  <c r="H17" i="11"/>
  <c r="H45" i="11" s="1"/>
  <c r="G17" i="11"/>
  <c r="G45" i="11" s="1"/>
  <c r="F17" i="11"/>
  <c r="E17" i="11"/>
  <c r="D17" i="11"/>
  <c r="C17" i="11"/>
  <c r="B17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Q13" i="11"/>
  <c r="P13" i="11"/>
  <c r="O13" i="11"/>
  <c r="N13" i="11"/>
  <c r="U13" i="11" s="1"/>
  <c r="M13" i="11"/>
  <c r="L13" i="11"/>
  <c r="K13" i="11"/>
  <c r="J13" i="11"/>
  <c r="I13" i="11"/>
  <c r="H13" i="11"/>
  <c r="G13" i="11"/>
  <c r="F13" i="11"/>
  <c r="E13" i="11"/>
  <c r="D13" i="11"/>
  <c r="C13" i="11"/>
  <c r="B13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U9" i="11"/>
  <c r="Q9" i="11"/>
  <c r="P9" i="11"/>
  <c r="O9" i="11"/>
  <c r="N9" i="11"/>
  <c r="M9" i="11"/>
  <c r="L9" i="11"/>
  <c r="K9" i="11"/>
  <c r="J9" i="11"/>
  <c r="T9" i="11" s="1"/>
  <c r="I9" i="11"/>
  <c r="H9" i="11"/>
  <c r="G9" i="11"/>
  <c r="F9" i="11"/>
  <c r="E9" i="11"/>
  <c r="D9" i="11"/>
  <c r="C9" i="11"/>
  <c r="B9" i="11"/>
  <c r="Q8" i="11"/>
  <c r="P8" i="11"/>
  <c r="O8" i="11"/>
  <c r="N8" i="11"/>
  <c r="U8" i="11" s="1"/>
  <c r="M8" i="11"/>
  <c r="L8" i="11"/>
  <c r="K8" i="11"/>
  <c r="J8" i="11"/>
  <c r="T8" i="11" s="1"/>
  <c r="I8" i="11"/>
  <c r="H8" i="11"/>
  <c r="G8" i="11"/>
  <c r="F8" i="11"/>
  <c r="E8" i="11"/>
  <c r="D8" i="11"/>
  <c r="C8" i="11"/>
  <c r="B8" i="11"/>
  <c r="Q7" i="11"/>
  <c r="P7" i="11"/>
  <c r="O7" i="11"/>
  <c r="N7" i="11"/>
  <c r="U7" i="11" s="1"/>
  <c r="M7" i="11"/>
  <c r="L7" i="11"/>
  <c r="K7" i="11"/>
  <c r="J7" i="11"/>
  <c r="I7" i="11"/>
  <c r="H7" i="11"/>
  <c r="G7" i="11"/>
  <c r="F7" i="11"/>
  <c r="E7" i="11"/>
  <c r="D7" i="11"/>
  <c r="C7" i="11"/>
  <c r="B7" i="11"/>
  <c r="Q6" i="11"/>
  <c r="P6" i="11"/>
  <c r="O6" i="11"/>
  <c r="N6" i="11"/>
  <c r="M6" i="11"/>
  <c r="L6" i="11"/>
  <c r="K6" i="11"/>
  <c r="U6" i="11" s="1"/>
  <c r="J6" i="11"/>
  <c r="I6" i="11"/>
  <c r="H6" i="11"/>
  <c r="G6" i="11"/>
  <c r="F6" i="11"/>
  <c r="E6" i="11"/>
  <c r="D6" i="11"/>
  <c r="C6" i="11"/>
  <c r="B6" i="11"/>
  <c r="Q5" i="11"/>
  <c r="P5" i="11"/>
  <c r="P44" i="11" s="1"/>
  <c r="O5" i="11"/>
  <c r="N5" i="11"/>
  <c r="M5" i="11"/>
  <c r="L5" i="11"/>
  <c r="L44" i="11" s="1"/>
  <c r="L46" i="11" s="1"/>
  <c r="K5" i="11"/>
  <c r="J5" i="11"/>
  <c r="I5" i="11"/>
  <c r="H5" i="11"/>
  <c r="H44" i="11" s="1"/>
  <c r="G5" i="11"/>
  <c r="F5" i="11"/>
  <c r="E5" i="11"/>
  <c r="D5" i="11"/>
  <c r="C5" i="11"/>
  <c r="B5" i="11"/>
  <c r="M47" i="10"/>
  <c r="E47" i="10"/>
  <c r="D47" i="10"/>
  <c r="J46" i="10"/>
  <c r="B46" i="10"/>
  <c r="B48" i="10" s="1"/>
  <c r="P36" i="10"/>
  <c r="P47" i="10" s="1"/>
  <c r="O36" i="10"/>
  <c r="O47" i="10" s="1"/>
  <c r="N36" i="10"/>
  <c r="N47" i="10" s="1"/>
  <c r="M36" i="10"/>
  <c r="L36" i="10"/>
  <c r="L47" i="10" s="1"/>
  <c r="K36" i="10"/>
  <c r="K47" i="10" s="1"/>
  <c r="J36" i="10"/>
  <c r="J47" i="10" s="1"/>
  <c r="I36" i="10"/>
  <c r="I47" i="10" s="1"/>
  <c r="H36" i="10"/>
  <c r="H47" i="10" s="1"/>
  <c r="G36" i="10"/>
  <c r="G47" i="10" s="1"/>
  <c r="F36" i="10"/>
  <c r="F47" i="10" s="1"/>
  <c r="E36" i="10"/>
  <c r="D36" i="10"/>
  <c r="C36" i="10"/>
  <c r="C47" i="10" s="1"/>
  <c r="B36" i="10"/>
  <c r="B47" i="10" s="1"/>
  <c r="Q17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P7" i="10"/>
  <c r="O7" i="10"/>
  <c r="O46" i="10" s="1"/>
  <c r="N7" i="10"/>
  <c r="N46" i="10" s="1"/>
  <c r="M7" i="10"/>
  <c r="M46" i="10" s="1"/>
  <c r="L7" i="10"/>
  <c r="L46" i="10" s="1"/>
  <c r="L48" i="10" s="1"/>
  <c r="K7" i="10"/>
  <c r="K46" i="10" s="1"/>
  <c r="J7" i="10"/>
  <c r="I7" i="10"/>
  <c r="H7" i="10"/>
  <c r="G7" i="10"/>
  <c r="G46" i="10" s="1"/>
  <c r="F7" i="10"/>
  <c r="F46" i="10" s="1"/>
  <c r="E7" i="10"/>
  <c r="E46" i="10" s="1"/>
  <c r="D7" i="10"/>
  <c r="D46" i="10" s="1"/>
  <c r="D48" i="10" s="1"/>
  <c r="C7" i="10"/>
  <c r="C46" i="10" s="1"/>
  <c r="B7" i="10"/>
  <c r="T8" i="13" l="1"/>
  <c r="V9" i="13"/>
  <c r="Y9" i="13"/>
  <c r="X11" i="13"/>
  <c r="T13" i="13"/>
  <c r="W13" i="13"/>
  <c r="T14" i="13"/>
  <c r="W14" i="13"/>
  <c r="T16" i="13"/>
  <c r="V17" i="13"/>
  <c r="Y17" i="13"/>
  <c r="G47" i="13"/>
  <c r="O47" i="13"/>
  <c r="F47" i="13"/>
  <c r="N47" i="13"/>
  <c r="T21" i="13"/>
  <c r="W21" i="13"/>
  <c r="W22" i="13"/>
  <c r="T26" i="13"/>
  <c r="Y27" i="13"/>
  <c r="W32" i="13"/>
  <c r="T36" i="13"/>
  <c r="V37" i="13"/>
  <c r="X37" i="13"/>
  <c r="U39" i="13"/>
  <c r="X39" i="13"/>
  <c r="U42" i="13"/>
  <c r="T43" i="13"/>
  <c r="D46" i="13"/>
  <c r="P47" i="13"/>
  <c r="K48" i="13"/>
  <c r="T33" i="13"/>
  <c r="T7" i="13"/>
  <c r="M46" i="13"/>
  <c r="U11" i="13"/>
  <c r="V12" i="13"/>
  <c r="X12" i="13"/>
  <c r="B46" i="13"/>
  <c r="J46" i="13"/>
  <c r="J48" i="13" s="1"/>
  <c r="I47" i="13"/>
  <c r="I48" i="13" s="1"/>
  <c r="Q47" i="13"/>
  <c r="W24" i="13"/>
  <c r="Y29" i="13"/>
  <c r="V30" i="13"/>
  <c r="U31" i="13"/>
  <c r="X31" i="13"/>
  <c r="T35" i="13"/>
  <c r="W35" i="13"/>
  <c r="V40" i="13"/>
  <c r="V41" i="13"/>
  <c r="X41" i="13"/>
  <c r="T45" i="13"/>
  <c r="W45" i="13"/>
  <c r="T23" i="13"/>
  <c r="W33" i="13"/>
  <c r="F46" i="13"/>
  <c r="N46" i="13"/>
  <c r="W8" i="13"/>
  <c r="Y10" i="13"/>
  <c r="V11" i="13"/>
  <c r="Y11" i="13"/>
  <c r="U13" i="13"/>
  <c r="X14" i="13"/>
  <c r="T15" i="13"/>
  <c r="W15" i="13"/>
  <c r="W16" i="13"/>
  <c r="V20" i="13"/>
  <c r="X21" i="13"/>
  <c r="T25" i="13"/>
  <c r="W25" i="13"/>
  <c r="W26" i="13"/>
  <c r="Y31" i="13"/>
  <c r="W36" i="13"/>
  <c r="Y41" i="13"/>
  <c r="V42" i="13"/>
  <c r="U43" i="13"/>
  <c r="X43" i="13"/>
  <c r="L46" i="13"/>
  <c r="U19" i="13"/>
  <c r="W23" i="13"/>
  <c r="V27" i="13"/>
  <c r="W34" i="13"/>
  <c r="G46" i="13"/>
  <c r="O46" i="13"/>
  <c r="O48" i="13" s="1"/>
  <c r="T9" i="13"/>
  <c r="W9" i="13"/>
  <c r="T10" i="13"/>
  <c r="W10" i="13"/>
  <c r="T12" i="13"/>
  <c r="V13" i="13"/>
  <c r="Y13" i="13"/>
  <c r="T17" i="13"/>
  <c r="W17" i="13"/>
  <c r="T20" i="13"/>
  <c r="Y21" i="13"/>
  <c r="V22" i="13"/>
  <c r="U23" i="13"/>
  <c r="X23" i="13"/>
  <c r="T27" i="13"/>
  <c r="W27" i="13"/>
  <c r="V32" i="13"/>
  <c r="V33" i="13"/>
  <c r="X33" i="13"/>
  <c r="T42" i="13"/>
  <c r="U44" i="13"/>
  <c r="H46" i="13"/>
  <c r="P46" i="13"/>
  <c r="U8" i="13"/>
  <c r="X9" i="13"/>
  <c r="U16" i="13"/>
  <c r="U17" i="13"/>
  <c r="W18" i="13"/>
  <c r="D47" i="13"/>
  <c r="L47" i="13"/>
  <c r="B47" i="13"/>
  <c r="J47" i="13"/>
  <c r="Y23" i="13"/>
  <c r="W28" i="13"/>
  <c r="T32" i="13"/>
  <c r="Y33" i="13"/>
  <c r="V34" i="13"/>
  <c r="U35" i="13"/>
  <c r="X35" i="13"/>
  <c r="T37" i="13"/>
  <c r="W37" i="13"/>
  <c r="Y38" i="13"/>
  <c r="T39" i="13"/>
  <c r="Y39" i="13"/>
  <c r="V44" i="13"/>
  <c r="V45" i="13"/>
  <c r="X45" i="13"/>
  <c r="X29" i="13"/>
  <c r="I46" i="13"/>
  <c r="Q46" i="13"/>
  <c r="Q48" i="13" s="1"/>
  <c r="V8" i="13"/>
  <c r="X8" i="13"/>
  <c r="U15" i="13"/>
  <c r="V16" i="13"/>
  <c r="X16" i="13"/>
  <c r="U18" i="13"/>
  <c r="X18" i="13"/>
  <c r="T19" i="13"/>
  <c r="M47" i="13"/>
  <c r="C47" i="13"/>
  <c r="C48" i="13" s="1"/>
  <c r="K47" i="13"/>
  <c r="V24" i="13"/>
  <c r="V25" i="13"/>
  <c r="X25" i="13"/>
  <c r="U28" i="13"/>
  <c r="X28" i="13"/>
  <c r="T29" i="13"/>
  <c r="W29" i="13"/>
  <c r="W30" i="13"/>
  <c r="T34" i="13"/>
  <c r="Y35" i="13"/>
  <c r="U38" i="13"/>
  <c r="X38" i="13"/>
  <c r="W40" i="13"/>
  <c r="T44" i="13"/>
  <c r="Y45" i="13"/>
  <c r="U36" i="12"/>
  <c r="X43" i="12"/>
  <c r="J46" i="12"/>
  <c r="Y19" i="12"/>
  <c r="W30" i="12"/>
  <c r="V40" i="12"/>
  <c r="T45" i="12"/>
  <c r="U7" i="12"/>
  <c r="N46" i="12"/>
  <c r="N48" i="12" s="1"/>
  <c r="W8" i="12"/>
  <c r="W9" i="12"/>
  <c r="W10" i="12"/>
  <c r="U15" i="12"/>
  <c r="T16" i="12"/>
  <c r="W16" i="12"/>
  <c r="T17" i="12"/>
  <c r="X23" i="12"/>
  <c r="V26" i="12"/>
  <c r="Y26" i="12"/>
  <c r="V28" i="12"/>
  <c r="Y28" i="12"/>
  <c r="U29" i="12"/>
  <c r="X29" i="12"/>
  <c r="W31" i="12"/>
  <c r="V34" i="12"/>
  <c r="Y34" i="12"/>
  <c r="W38" i="12"/>
  <c r="V41" i="12"/>
  <c r="U44" i="12"/>
  <c r="X44" i="12"/>
  <c r="C46" i="12"/>
  <c r="V25" i="12"/>
  <c r="X28" i="12"/>
  <c r="V33" i="12"/>
  <c r="G46" i="12"/>
  <c r="O46" i="12"/>
  <c r="V13" i="12"/>
  <c r="Y13" i="12"/>
  <c r="Y14" i="12"/>
  <c r="W18" i="12"/>
  <c r="C47" i="12"/>
  <c r="K47" i="12"/>
  <c r="I47" i="12"/>
  <c r="Q47" i="12"/>
  <c r="U24" i="12"/>
  <c r="T26" i="12"/>
  <c r="Y27" i="12"/>
  <c r="Y29" i="12"/>
  <c r="X30" i="12"/>
  <c r="T32" i="12"/>
  <c r="T34" i="12"/>
  <c r="Y35" i="12"/>
  <c r="U37" i="12"/>
  <c r="X37" i="12"/>
  <c r="U39" i="12"/>
  <c r="W39" i="12"/>
  <c r="V42" i="12"/>
  <c r="Y42" i="12"/>
  <c r="Y44" i="12"/>
  <c r="U45" i="12"/>
  <c r="X45" i="12"/>
  <c r="K48" i="12"/>
  <c r="U28" i="12"/>
  <c r="T37" i="12"/>
  <c r="H46" i="12"/>
  <c r="P46" i="12"/>
  <c r="U8" i="12"/>
  <c r="X8" i="12"/>
  <c r="U9" i="12"/>
  <c r="X9" i="12"/>
  <c r="X10" i="12"/>
  <c r="T11" i="12"/>
  <c r="X11" i="12"/>
  <c r="T12" i="12"/>
  <c r="T13" i="12"/>
  <c r="T14" i="12"/>
  <c r="U16" i="12"/>
  <c r="X16" i="12"/>
  <c r="U17" i="12"/>
  <c r="X17" i="12"/>
  <c r="U19" i="12"/>
  <c r="W19" i="12"/>
  <c r="V22" i="12"/>
  <c r="Y22" i="12"/>
  <c r="V24" i="12"/>
  <c r="T25" i="12"/>
  <c r="X31" i="12"/>
  <c r="T33" i="12"/>
  <c r="V36" i="12"/>
  <c r="Y37" i="12"/>
  <c r="X38" i="12"/>
  <c r="T42" i="12"/>
  <c r="Y43" i="12"/>
  <c r="Y45" i="12"/>
  <c r="E47" i="12"/>
  <c r="E48" i="12" s="1"/>
  <c r="M47" i="12"/>
  <c r="M48" i="12" s="1"/>
  <c r="B47" i="12"/>
  <c r="J47" i="12"/>
  <c r="Y11" i="12"/>
  <c r="T24" i="12"/>
  <c r="U11" i="12"/>
  <c r="W12" i="12"/>
  <c r="W13" i="12"/>
  <c r="W14" i="12"/>
  <c r="F47" i="12"/>
  <c r="N47" i="12"/>
  <c r="T21" i="12"/>
  <c r="U25" i="12"/>
  <c r="X25" i="12"/>
  <c r="U27" i="12"/>
  <c r="W27" i="12"/>
  <c r="V30" i="12"/>
  <c r="Y30" i="12"/>
  <c r="Y32" i="12"/>
  <c r="U33" i="12"/>
  <c r="X33" i="12"/>
  <c r="U35" i="12"/>
  <c r="W35" i="12"/>
  <c r="V37" i="12"/>
  <c r="U40" i="12"/>
  <c r="X40" i="12"/>
  <c r="W42" i="12"/>
  <c r="V45" i="12"/>
  <c r="X22" i="12"/>
  <c r="W7" i="12"/>
  <c r="I46" i="12"/>
  <c r="I48" i="12" s="1"/>
  <c r="Q46" i="12"/>
  <c r="Q48" i="12" s="1"/>
  <c r="Y10" i="12"/>
  <c r="W15" i="12"/>
  <c r="V17" i="12"/>
  <c r="Y17" i="12"/>
  <c r="G47" i="12"/>
  <c r="O47" i="12"/>
  <c r="U20" i="12"/>
  <c r="X20" i="12"/>
  <c r="W22" i="12"/>
  <c r="Y25" i="12"/>
  <c r="X26" i="12"/>
  <c r="T28" i="12"/>
  <c r="T30" i="12"/>
  <c r="Y31" i="12"/>
  <c r="Y33" i="12"/>
  <c r="X34" i="12"/>
  <c r="V38" i="12"/>
  <c r="Y38" i="12"/>
  <c r="Y40" i="12"/>
  <c r="U41" i="12"/>
  <c r="X41" i="12"/>
  <c r="U43" i="12"/>
  <c r="W43" i="12"/>
  <c r="M44" i="11"/>
  <c r="T10" i="11"/>
  <c r="T11" i="11"/>
  <c r="T12" i="11"/>
  <c r="T13" i="11"/>
  <c r="F44" i="11"/>
  <c r="N44" i="11"/>
  <c r="U44" i="11" s="1"/>
  <c r="U10" i="11"/>
  <c r="U11" i="11"/>
  <c r="T14" i="11"/>
  <c r="G44" i="11"/>
  <c r="G46" i="11" s="1"/>
  <c r="O44" i="11"/>
  <c r="O46" i="11" s="1"/>
  <c r="U14" i="11"/>
  <c r="U15" i="11"/>
  <c r="T16" i="11"/>
  <c r="T17" i="11"/>
  <c r="T18" i="11"/>
  <c r="T19" i="11"/>
  <c r="T20" i="11"/>
  <c r="T21" i="11"/>
  <c r="T22" i="11"/>
  <c r="T23" i="11"/>
  <c r="T24" i="11"/>
  <c r="T25" i="11"/>
  <c r="U12" i="11"/>
  <c r="U26" i="11"/>
  <c r="U29" i="11"/>
  <c r="U30" i="11"/>
  <c r="U33" i="11"/>
  <c r="U34" i="11"/>
  <c r="U37" i="11"/>
  <c r="U38" i="11"/>
  <c r="U41" i="11"/>
  <c r="U42" i="11"/>
  <c r="T5" i="11"/>
  <c r="U5" i="11"/>
  <c r="I44" i="11"/>
  <c r="I46" i="11" s="1"/>
  <c r="Q44" i="11"/>
  <c r="Q46" i="11" s="1"/>
  <c r="K44" i="11"/>
  <c r="K46" i="11" s="1"/>
  <c r="J44" i="11"/>
  <c r="J46" i="11" s="1"/>
  <c r="T7" i="11"/>
  <c r="T15" i="11"/>
  <c r="U16" i="11"/>
  <c r="F45" i="11"/>
  <c r="N45" i="11"/>
  <c r="U19" i="11"/>
  <c r="U20" i="11"/>
  <c r="U23" i="11"/>
  <c r="U24" i="11"/>
  <c r="C48" i="10"/>
  <c r="K48" i="10"/>
  <c r="H46" i="10"/>
  <c r="H48" i="10" s="1"/>
  <c r="P46" i="10"/>
  <c r="P48" i="10" s="1"/>
  <c r="I46" i="10"/>
  <c r="I48" i="10" s="1"/>
  <c r="E48" i="10"/>
  <c r="M48" i="10"/>
  <c r="F48" i="13"/>
  <c r="N48" i="13"/>
  <c r="G48" i="13"/>
  <c r="P48" i="13"/>
  <c r="W7" i="13"/>
  <c r="T18" i="13"/>
  <c r="W43" i="13"/>
  <c r="Y7" i="13"/>
  <c r="X19" i="13"/>
  <c r="W19" i="13"/>
  <c r="W39" i="13"/>
  <c r="Y19" i="13"/>
  <c r="U21" i="13"/>
  <c r="U25" i="13"/>
  <c r="U29" i="13"/>
  <c r="U33" i="13"/>
  <c r="U37" i="13"/>
  <c r="W38" i="13"/>
  <c r="U41" i="13"/>
  <c r="W42" i="13"/>
  <c r="U45" i="13"/>
  <c r="E46" i="13"/>
  <c r="E47" i="13"/>
  <c r="X20" i="13"/>
  <c r="T22" i="13"/>
  <c r="U20" i="13"/>
  <c r="U7" i="13"/>
  <c r="H47" i="13"/>
  <c r="H48" i="13" s="1"/>
  <c r="V7" i="13"/>
  <c r="H48" i="12"/>
  <c r="P48" i="12"/>
  <c r="T22" i="12"/>
  <c r="X7" i="12"/>
  <c r="X19" i="12"/>
  <c r="D46" i="12"/>
  <c r="D47" i="12"/>
  <c r="L47" i="12"/>
  <c r="L48" i="12" s="1"/>
  <c r="V9" i="12"/>
  <c r="V21" i="12"/>
  <c r="F46" i="12"/>
  <c r="F48" i="12" s="1"/>
  <c r="B46" i="12"/>
  <c r="B48" i="12" s="1"/>
  <c r="Y9" i="12"/>
  <c r="T19" i="12"/>
  <c r="T23" i="12"/>
  <c r="T27" i="12"/>
  <c r="T31" i="12"/>
  <c r="T35" i="12"/>
  <c r="T39" i="12"/>
  <c r="T43" i="12"/>
  <c r="U45" i="11"/>
  <c r="M46" i="11"/>
  <c r="T44" i="11"/>
  <c r="H46" i="11"/>
  <c r="F46" i="11"/>
  <c r="P46" i="11"/>
  <c r="J45" i="11"/>
  <c r="T45" i="11" s="1"/>
  <c r="T6" i="11"/>
  <c r="U17" i="11"/>
  <c r="F48" i="10"/>
  <c r="O48" i="10"/>
  <c r="J48" i="10"/>
  <c r="N48" i="10"/>
  <c r="G48" i="10"/>
  <c r="L48" i="13" l="1"/>
  <c r="B48" i="13"/>
  <c r="D48" i="13"/>
  <c r="M48" i="13"/>
  <c r="C48" i="12"/>
  <c r="O48" i="12"/>
  <c r="G48" i="12"/>
  <c r="J48" i="12"/>
  <c r="N46" i="11"/>
  <c r="U46" i="11" s="1"/>
  <c r="E48" i="13"/>
  <c r="D48" i="12"/>
  <c r="T46" i="11"/>
  <c r="D90" i="5" l="1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45" i="5" l="1"/>
  <c r="D46" i="5"/>
  <c r="D42" i="6"/>
  <c r="D47" i="5" l="1"/>
  <c r="AG46" i="6"/>
  <c r="L90" i="5" l="1"/>
  <c r="E44" i="5" l="1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5" i="5" l="1"/>
  <c r="E46" i="5"/>
  <c r="E47" i="5" l="1"/>
  <c r="AQ12" i="8" l="1"/>
  <c r="AF44" i="8"/>
  <c r="AE44" i="8"/>
  <c r="AD44" i="8"/>
  <c r="AF43" i="8"/>
  <c r="AE43" i="8"/>
  <c r="AD43" i="8"/>
  <c r="AF42" i="8"/>
  <c r="AE42" i="8"/>
  <c r="AD42" i="8"/>
  <c r="AF41" i="8"/>
  <c r="AE41" i="8"/>
  <c r="AD41" i="8"/>
  <c r="AF40" i="8"/>
  <c r="AE40" i="8"/>
  <c r="AD40" i="8"/>
  <c r="AF39" i="8"/>
  <c r="AE39" i="8"/>
  <c r="AD39" i="8"/>
  <c r="AF38" i="8"/>
  <c r="AE38" i="8"/>
  <c r="AD38" i="8"/>
  <c r="AF37" i="8"/>
  <c r="AE37" i="8"/>
  <c r="AD37" i="8"/>
  <c r="AF36" i="8"/>
  <c r="AE36" i="8"/>
  <c r="AD36" i="8"/>
  <c r="AF35" i="8"/>
  <c r="AE35" i="8"/>
  <c r="AD35" i="8"/>
  <c r="AF34" i="8"/>
  <c r="AE34" i="8"/>
  <c r="AD34" i="8"/>
  <c r="AF33" i="8"/>
  <c r="AE33" i="8"/>
  <c r="AD33" i="8"/>
  <c r="AF32" i="8"/>
  <c r="AE32" i="8"/>
  <c r="AD32" i="8"/>
  <c r="AF31" i="8"/>
  <c r="AE31" i="8"/>
  <c r="AD31" i="8"/>
  <c r="AF30" i="8"/>
  <c r="AE30" i="8"/>
  <c r="AD30" i="8"/>
  <c r="AF29" i="8"/>
  <c r="AE29" i="8"/>
  <c r="AD29" i="8"/>
  <c r="AF28" i="8"/>
  <c r="AE28" i="8"/>
  <c r="AD28" i="8"/>
  <c r="AF27" i="8"/>
  <c r="AE27" i="8"/>
  <c r="AD27" i="8"/>
  <c r="AF26" i="8"/>
  <c r="AE26" i="8"/>
  <c r="AD26" i="8"/>
  <c r="AF25" i="8"/>
  <c r="AE25" i="8"/>
  <c r="AD25" i="8"/>
  <c r="AF24" i="8"/>
  <c r="AE24" i="8"/>
  <c r="AD24" i="8"/>
  <c r="AF23" i="8"/>
  <c r="AE23" i="8"/>
  <c r="AD23" i="8"/>
  <c r="AF22" i="8"/>
  <c r="AE22" i="8"/>
  <c r="AD22" i="8"/>
  <c r="AF21" i="8"/>
  <c r="AE21" i="8"/>
  <c r="AD21" i="8"/>
  <c r="AF20" i="8"/>
  <c r="AE20" i="8"/>
  <c r="AD20" i="8"/>
  <c r="AF19" i="8"/>
  <c r="AE19" i="8"/>
  <c r="AD19" i="8"/>
  <c r="AF18" i="8"/>
  <c r="AE18" i="8"/>
  <c r="AD18" i="8"/>
  <c r="AF17" i="8"/>
  <c r="AE17" i="8"/>
  <c r="AD17" i="8"/>
  <c r="AF16" i="8"/>
  <c r="AE16" i="8"/>
  <c r="AD16" i="8"/>
  <c r="AF15" i="8"/>
  <c r="AE15" i="8"/>
  <c r="AD15" i="8"/>
  <c r="AF14" i="8"/>
  <c r="AE14" i="8"/>
  <c r="AD14" i="8"/>
  <c r="AF13" i="8"/>
  <c r="AE13" i="8"/>
  <c r="AD13" i="8"/>
  <c r="AF12" i="8"/>
  <c r="AE12" i="8"/>
  <c r="AD12" i="8"/>
  <c r="AF11" i="8"/>
  <c r="AE11" i="8"/>
  <c r="AD11" i="8"/>
  <c r="AF10" i="8"/>
  <c r="AE10" i="8"/>
  <c r="AD10" i="8"/>
  <c r="AF9" i="8"/>
  <c r="AE9" i="8"/>
  <c r="AD9" i="8"/>
  <c r="AF8" i="8"/>
  <c r="AE8" i="8"/>
  <c r="AD8" i="8"/>
  <c r="AF7" i="8"/>
  <c r="AE7" i="8"/>
  <c r="AD7" i="8"/>
  <c r="AF6" i="8"/>
  <c r="AE6" i="8"/>
  <c r="AD6" i="8"/>
  <c r="P44" i="8"/>
  <c r="O44" i="8"/>
  <c r="N44" i="8"/>
  <c r="P43" i="8"/>
  <c r="O43" i="8"/>
  <c r="N43" i="8"/>
  <c r="P42" i="8"/>
  <c r="O42" i="8"/>
  <c r="N42" i="8"/>
  <c r="P41" i="8"/>
  <c r="O41" i="8"/>
  <c r="N41" i="8"/>
  <c r="P40" i="8"/>
  <c r="O40" i="8"/>
  <c r="N40" i="8"/>
  <c r="P39" i="8"/>
  <c r="O39" i="8"/>
  <c r="N39" i="8"/>
  <c r="P38" i="8"/>
  <c r="O38" i="8"/>
  <c r="N38" i="8"/>
  <c r="P37" i="8"/>
  <c r="O37" i="8"/>
  <c r="N37" i="8"/>
  <c r="P36" i="8"/>
  <c r="O36" i="8"/>
  <c r="N36" i="8"/>
  <c r="P35" i="8"/>
  <c r="O35" i="8"/>
  <c r="N35" i="8"/>
  <c r="P34" i="8"/>
  <c r="O34" i="8"/>
  <c r="N34" i="8"/>
  <c r="P33" i="8"/>
  <c r="O33" i="8"/>
  <c r="N33" i="8"/>
  <c r="P32" i="8"/>
  <c r="O32" i="8"/>
  <c r="N32" i="8"/>
  <c r="P31" i="8"/>
  <c r="O31" i="8"/>
  <c r="N31" i="8"/>
  <c r="P30" i="8"/>
  <c r="O30" i="8"/>
  <c r="N30" i="8"/>
  <c r="P29" i="8"/>
  <c r="O29" i="8"/>
  <c r="N29" i="8"/>
  <c r="P28" i="8"/>
  <c r="O28" i="8"/>
  <c r="N28" i="8"/>
  <c r="P27" i="8"/>
  <c r="O27" i="8"/>
  <c r="N27" i="8"/>
  <c r="P26" i="8"/>
  <c r="O26" i="8"/>
  <c r="N26" i="8"/>
  <c r="P25" i="8"/>
  <c r="O25" i="8"/>
  <c r="N25" i="8"/>
  <c r="P24" i="8"/>
  <c r="O24" i="8"/>
  <c r="N24" i="8"/>
  <c r="P23" i="8"/>
  <c r="O23" i="8"/>
  <c r="N23" i="8"/>
  <c r="P22" i="8"/>
  <c r="O22" i="8"/>
  <c r="N22" i="8"/>
  <c r="P21" i="8"/>
  <c r="O21" i="8"/>
  <c r="N21" i="8"/>
  <c r="P20" i="8"/>
  <c r="O20" i="8"/>
  <c r="N20" i="8"/>
  <c r="P19" i="8"/>
  <c r="O19" i="8"/>
  <c r="N19" i="8"/>
  <c r="P18" i="8"/>
  <c r="O18" i="8"/>
  <c r="N18" i="8"/>
  <c r="P17" i="8"/>
  <c r="O17" i="8"/>
  <c r="N17" i="8"/>
  <c r="P16" i="8"/>
  <c r="O16" i="8"/>
  <c r="N16" i="8"/>
  <c r="P15" i="8"/>
  <c r="O15" i="8"/>
  <c r="N15" i="8"/>
  <c r="P14" i="8"/>
  <c r="O14" i="8"/>
  <c r="N14" i="8"/>
  <c r="P13" i="8"/>
  <c r="O13" i="8"/>
  <c r="N13" i="8"/>
  <c r="P12" i="8"/>
  <c r="O12" i="8"/>
  <c r="N12" i="8"/>
  <c r="P11" i="8"/>
  <c r="O11" i="8"/>
  <c r="N11" i="8"/>
  <c r="P10" i="8"/>
  <c r="O10" i="8"/>
  <c r="N10" i="8"/>
  <c r="P9" i="8"/>
  <c r="O9" i="8"/>
  <c r="N9" i="8"/>
  <c r="P8" i="8"/>
  <c r="O8" i="8"/>
  <c r="N8" i="8"/>
  <c r="P7" i="8"/>
  <c r="O7" i="8"/>
  <c r="N7" i="8"/>
  <c r="P6" i="8"/>
  <c r="O6" i="8"/>
  <c r="N6" i="8"/>
  <c r="AN48" i="9"/>
  <c r="AA48" i="9"/>
  <c r="AM44" i="9"/>
  <c r="AL44" i="9"/>
  <c r="AK44" i="9"/>
  <c r="AJ44" i="9"/>
  <c r="AI44" i="9"/>
  <c r="AH44" i="9"/>
  <c r="AG44" i="9"/>
  <c r="AF44" i="9"/>
  <c r="AE44" i="9"/>
  <c r="AD44" i="9"/>
  <c r="AC44" i="9"/>
  <c r="Z44" i="9"/>
  <c r="Y44" i="9"/>
  <c r="X44" i="9"/>
  <c r="W44" i="9"/>
  <c r="V44" i="9"/>
  <c r="U44" i="9"/>
  <c r="T44" i="9"/>
  <c r="S44" i="9"/>
  <c r="R44" i="9"/>
  <c r="Q44" i="9"/>
  <c r="P44" i="9"/>
  <c r="M44" i="9"/>
  <c r="L44" i="9"/>
  <c r="K44" i="9"/>
  <c r="J44" i="9"/>
  <c r="I44" i="9"/>
  <c r="H44" i="9"/>
  <c r="G44" i="9"/>
  <c r="F44" i="9"/>
  <c r="E44" i="9"/>
  <c r="D44" i="9"/>
  <c r="C44" i="9"/>
  <c r="AM43" i="9"/>
  <c r="AL43" i="9"/>
  <c r="AK43" i="9"/>
  <c r="AJ43" i="9"/>
  <c r="AI43" i="9"/>
  <c r="AH43" i="9"/>
  <c r="AG43" i="9"/>
  <c r="AF43" i="9"/>
  <c r="AE43" i="9"/>
  <c r="AD43" i="9"/>
  <c r="AC43" i="9"/>
  <c r="Z43" i="9"/>
  <c r="Y43" i="9"/>
  <c r="X43" i="9"/>
  <c r="W43" i="9"/>
  <c r="V43" i="9"/>
  <c r="U43" i="9"/>
  <c r="T43" i="9"/>
  <c r="S43" i="9"/>
  <c r="R43" i="9"/>
  <c r="Q43" i="9"/>
  <c r="P43" i="9"/>
  <c r="M43" i="9"/>
  <c r="L43" i="9"/>
  <c r="K43" i="9"/>
  <c r="J43" i="9"/>
  <c r="I43" i="9"/>
  <c r="H43" i="9"/>
  <c r="G43" i="9"/>
  <c r="F43" i="9"/>
  <c r="E43" i="9"/>
  <c r="D43" i="9"/>
  <c r="C43" i="9"/>
  <c r="AM42" i="9"/>
  <c r="AL42" i="9"/>
  <c r="AK42" i="9"/>
  <c r="AJ42" i="9"/>
  <c r="AI42" i="9"/>
  <c r="AH42" i="9"/>
  <c r="AG42" i="9"/>
  <c r="AF42" i="9"/>
  <c r="AE42" i="9"/>
  <c r="AD42" i="9"/>
  <c r="AC42" i="9"/>
  <c r="Z42" i="9"/>
  <c r="Y42" i="9"/>
  <c r="X42" i="9"/>
  <c r="W42" i="9"/>
  <c r="V42" i="9"/>
  <c r="U42" i="9"/>
  <c r="T42" i="9"/>
  <c r="S42" i="9"/>
  <c r="R42" i="9"/>
  <c r="Q42" i="9"/>
  <c r="P42" i="9"/>
  <c r="M42" i="9"/>
  <c r="L42" i="9"/>
  <c r="K42" i="9"/>
  <c r="J42" i="9"/>
  <c r="I42" i="9"/>
  <c r="H42" i="9"/>
  <c r="G42" i="9"/>
  <c r="F42" i="9"/>
  <c r="E42" i="9"/>
  <c r="D42" i="9"/>
  <c r="C42" i="9"/>
  <c r="AM41" i="9"/>
  <c r="AL41" i="9"/>
  <c r="AK41" i="9"/>
  <c r="AJ41" i="9"/>
  <c r="AI41" i="9"/>
  <c r="AH41" i="9"/>
  <c r="AG41" i="9"/>
  <c r="AF41" i="9"/>
  <c r="AE41" i="9"/>
  <c r="AD41" i="9"/>
  <c r="AC41" i="9"/>
  <c r="Z41" i="9"/>
  <c r="Y41" i="9"/>
  <c r="X41" i="9"/>
  <c r="W41" i="9"/>
  <c r="V41" i="9"/>
  <c r="U41" i="9"/>
  <c r="T41" i="9"/>
  <c r="S41" i="9"/>
  <c r="R41" i="9"/>
  <c r="Q41" i="9"/>
  <c r="P41" i="9"/>
  <c r="M41" i="9"/>
  <c r="L41" i="9"/>
  <c r="K41" i="9"/>
  <c r="J41" i="9"/>
  <c r="I41" i="9"/>
  <c r="H41" i="9"/>
  <c r="G41" i="9"/>
  <c r="F41" i="9"/>
  <c r="E41" i="9"/>
  <c r="D41" i="9"/>
  <c r="C41" i="9"/>
  <c r="AM40" i="9"/>
  <c r="AL40" i="9"/>
  <c r="AK40" i="9"/>
  <c r="AJ40" i="9"/>
  <c r="AI40" i="9"/>
  <c r="AH40" i="9"/>
  <c r="AG40" i="9"/>
  <c r="AF40" i="9"/>
  <c r="AE40" i="9"/>
  <c r="AD40" i="9"/>
  <c r="AC40" i="9"/>
  <c r="Z40" i="9"/>
  <c r="Y40" i="9"/>
  <c r="X40" i="9"/>
  <c r="W40" i="9"/>
  <c r="V40" i="9"/>
  <c r="U40" i="9"/>
  <c r="T40" i="9"/>
  <c r="S40" i="9"/>
  <c r="R40" i="9"/>
  <c r="Q40" i="9"/>
  <c r="P40" i="9"/>
  <c r="M40" i="9"/>
  <c r="L40" i="9"/>
  <c r="K40" i="9"/>
  <c r="J40" i="9"/>
  <c r="I40" i="9"/>
  <c r="H40" i="9"/>
  <c r="G40" i="9"/>
  <c r="F40" i="9"/>
  <c r="E40" i="9"/>
  <c r="D40" i="9"/>
  <c r="C40" i="9"/>
  <c r="AM39" i="9"/>
  <c r="AL39" i="9"/>
  <c r="AK39" i="9"/>
  <c r="AJ39" i="9"/>
  <c r="AI39" i="9"/>
  <c r="AH39" i="9"/>
  <c r="AG39" i="9"/>
  <c r="AF39" i="9"/>
  <c r="AE39" i="9"/>
  <c r="AD39" i="9"/>
  <c r="AC39" i="9"/>
  <c r="Z39" i="9"/>
  <c r="Y39" i="9"/>
  <c r="X39" i="9"/>
  <c r="W39" i="9"/>
  <c r="V39" i="9"/>
  <c r="U39" i="9"/>
  <c r="T39" i="9"/>
  <c r="S39" i="9"/>
  <c r="R39" i="9"/>
  <c r="Q39" i="9"/>
  <c r="P39" i="9"/>
  <c r="M39" i="9"/>
  <c r="L39" i="9"/>
  <c r="K39" i="9"/>
  <c r="J39" i="9"/>
  <c r="I39" i="9"/>
  <c r="H39" i="9"/>
  <c r="G39" i="9"/>
  <c r="F39" i="9"/>
  <c r="E39" i="9"/>
  <c r="D39" i="9"/>
  <c r="C39" i="9"/>
  <c r="AM38" i="9"/>
  <c r="AL38" i="9"/>
  <c r="AK38" i="9"/>
  <c r="AJ38" i="9"/>
  <c r="AI38" i="9"/>
  <c r="AH38" i="9"/>
  <c r="AG38" i="9"/>
  <c r="AF38" i="9"/>
  <c r="AE38" i="9"/>
  <c r="AD38" i="9"/>
  <c r="AC38" i="9"/>
  <c r="Z38" i="9"/>
  <c r="Y38" i="9"/>
  <c r="X38" i="9"/>
  <c r="W38" i="9"/>
  <c r="V38" i="9"/>
  <c r="U38" i="9"/>
  <c r="T38" i="9"/>
  <c r="S38" i="9"/>
  <c r="R38" i="9"/>
  <c r="Q38" i="9"/>
  <c r="P38" i="9"/>
  <c r="M38" i="9"/>
  <c r="L38" i="9"/>
  <c r="K38" i="9"/>
  <c r="J38" i="9"/>
  <c r="I38" i="9"/>
  <c r="H38" i="9"/>
  <c r="G38" i="9"/>
  <c r="F38" i="9"/>
  <c r="E38" i="9"/>
  <c r="D38" i="9"/>
  <c r="C38" i="9"/>
  <c r="AM37" i="9"/>
  <c r="AL37" i="9"/>
  <c r="AK37" i="9"/>
  <c r="AJ37" i="9"/>
  <c r="AI37" i="9"/>
  <c r="AH37" i="9"/>
  <c r="AG37" i="9"/>
  <c r="AF37" i="9"/>
  <c r="AE37" i="9"/>
  <c r="AD37" i="9"/>
  <c r="AC37" i="9"/>
  <c r="Z37" i="9"/>
  <c r="Y37" i="9"/>
  <c r="X37" i="9"/>
  <c r="W37" i="9"/>
  <c r="V37" i="9"/>
  <c r="U37" i="9"/>
  <c r="T37" i="9"/>
  <c r="S37" i="9"/>
  <c r="R37" i="9"/>
  <c r="Q37" i="9"/>
  <c r="P37" i="9"/>
  <c r="M37" i="9"/>
  <c r="L37" i="9"/>
  <c r="K37" i="9"/>
  <c r="J37" i="9"/>
  <c r="I37" i="9"/>
  <c r="H37" i="9"/>
  <c r="G37" i="9"/>
  <c r="F37" i="9"/>
  <c r="E37" i="9"/>
  <c r="D37" i="9"/>
  <c r="C37" i="9"/>
  <c r="AM36" i="9"/>
  <c r="AL36" i="9"/>
  <c r="AK36" i="9"/>
  <c r="AJ36" i="9"/>
  <c r="AI36" i="9"/>
  <c r="AH36" i="9"/>
  <c r="AG36" i="9"/>
  <c r="AF36" i="9"/>
  <c r="AE36" i="9"/>
  <c r="AD36" i="9"/>
  <c r="AC36" i="9"/>
  <c r="Z36" i="9"/>
  <c r="Y36" i="9"/>
  <c r="X36" i="9"/>
  <c r="W36" i="9"/>
  <c r="V36" i="9"/>
  <c r="U36" i="9"/>
  <c r="T36" i="9"/>
  <c r="S36" i="9"/>
  <c r="R36" i="9"/>
  <c r="Q36" i="9"/>
  <c r="P36" i="9"/>
  <c r="M36" i="9"/>
  <c r="L36" i="9"/>
  <c r="K36" i="9"/>
  <c r="J36" i="9"/>
  <c r="I36" i="9"/>
  <c r="H36" i="9"/>
  <c r="G36" i="9"/>
  <c r="F36" i="9"/>
  <c r="E36" i="9"/>
  <c r="D36" i="9"/>
  <c r="C36" i="9"/>
  <c r="AM35" i="9"/>
  <c r="AL35" i="9"/>
  <c r="AK35" i="9"/>
  <c r="AJ35" i="9"/>
  <c r="AI35" i="9"/>
  <c r="AH35" i="9"/>
  <c r="AG35" i="9"/>
  <c r="AF35" i="9"/>
  <c r="AE35" i="9"/>
  <c r="AD35" i="9"/>
  <c r="AC35" i="9"/>
  <c r="Z35" i="9"/>
  <c r="Y35" i="9"/>
  <c r="X35" i="9"/>
  <c r="W35" i="9"/>
  <c r="V35" i="9"/>
  <c r="U35" i="9"/>
  <c r="T35" i="9"/>
  <c r="S35" i="9"/>
  <c r="R35" i="9"/>
  <c r="Q35" i="9"/>
  <c r="P35" i="9"/>
  <c r="M35" i="9"/>
  <c r="L35" i="9"/>
  <c r="K35" i="9"/>
  <c r="J35" i="9"/>
  <c r="I35" i="9"/>
  <c r="H35" i="9"/>
  <c r="G35" i="9"/>
  <c r="F35" i="9"/>
  <c r="E35" i="9"/>
  <c r="D35" i="9"/>
  <c r="C35" i="9"/>
  <c r="AM34" i="9"/>
  <c r="AL34" i="9"/>
  <c r="AK34" i="9"/>
  <c r="AJ34" i="9"/>
  <c r="AI34" i="9"/>
  <c r="AH34" i="9"/>
  <c r="AG34" i="9"/>
  <c r="AF34" i="9"/>
  <c r="AE34" i="9"/>
  <c r="AD34" i="9"/>
  <c r="AC34" i="9"/>
  <c r="Z34" i="9"/>
  <c r="Y34" i="9"/>
  <c r="X34" i="9"/>
  <c r="W34" i="9"/>
  <c r="V34" i="9"/>
  <c r="U34" i="9"/>
  <c r="T34" i="9"/>
  <c r="S34" i="9"/>
  <c r="R34" i="9"/>
  <c r="Q34" i="9"/>
  <c r="P34" i="9"/>
  <c r="M34" i="9"/>
  <c r="L34" i="9"/>
  <c r="K34" i="9"/>
  <c r="J34" i="9"/>
  <c r="I34" i="9"/>
  <c r="H34" i="9"/>
  <c r="G34" i="9"/>
  <c r="F34" i="9"/>
  <c r="E34" i="9"/>
  <c r="D34" i="9"/>
  <c r="C34" i="9"/>
  <c r="AM33" i="9"/>
  <c r="AL33" i="9"/>
  <c r="AK33" i="9"/>
  <c r="AJ33" i="9"/>
  <c r="AI33" i="9"/>
  <c r="AH33" i="9"/>
  <c r="AG33" i="9"/>
  <c r="AF33" i="9"/>
  <c r="AE33" i="9"/>
  <c r="AD33" i="9"/>
  <c r="AC33" i="9"/>
  <c r="Z33" i="9"/>
  <c r="Y33" i="9"/>
  <c r="X33" i="9"/>
  <c r="W33" i="9"/>
  <c r="V33" i="9"/>
  <c r="U33" i="9"/>
  <c r="T33" i="9"/>
  <c r="S33" i="9"/>
  <c r="R33" i="9"/>
  <c r="Q33" i="9"/>
  <c r="P33" i="9"/>
  <c r="M33" i="9"/>
  <c r="L33" i="9"/>
  <c r="K33" i="9"/>
  <c r="J33" i="9"/>
  <c r="I33" i="9"/>
  <c r="H33" i="9"/>
  <c r="G33" i="9"/>
  <c r="F33" i="9"/>
  <c r="E33" i="9"/>
  <c r="D33" i="9"/>
  <c r="C33" i="9"/>
  <c r="AM32" i="9"/>
  <c r="AL32" i="9"/>
  <c r="AK32" i="9"/>
  <c r="AJ32" i="9"/>
  <c r="AI32" i="9"/>
  <c r="AH32" i="9"/>
  <c r="AG32" i="9"/>
  <c r="AF32" i="9"/>
  <c r="AE32" i="9"/>
  <c r="AD32" i="9"/>
  <c r="AC32" i="9"/>
  <c r="Z32" i="9"/>
  <c r="Y32" i="9"/>
  <c r="X32" i="9"/>
  <c r="W32" i="9"/>
  <c r="V32" i="9"/>
  <c r="U32" i="9"/>
  <c r="T32" i="9"/>
  <c r="S32" i="9"/>
  <c r="R32" i="9"/>
  <c r="Q32" i="9"/>
  <c r="P32" i="9"/>
  <c r="M32" i="9"/>
  <c r="L32" i="9"/>
  <c r="K32" i="9"/>
  <c r="J32" i="9"/>
  <c r="I32" i="9"/>
  <c r="H32" i="9"/>
  <c r="G32" i="9"/>
  <c r="F32" i="9"/>
  <c r="E32" i="9"/>
  <c r="D32" i="9"/>
  <c r="C32" i="9"/>
  <c r="AM31" i="9"/>
  <c r="AL31" i="9"/>
  <c r="AK31" i="9"/>
  <c r="AJ31" i="9"/>
  <c r="AI31" i="9"/>
  <c r="AH31" i="9"/>
  <c r="AG31" i="9"/>
  <c r="AF31" i="9"/>
  <c r="AE31" i="9"/>
  <c r="AD31" i="9"/>
  <c r="AC31" i="9"/>
  <c r="Z31" i="9"/>
  <c r="Y31" i="9"/>
  <c r="X31" i="9"/>
  <c r="W31" i="9"/>
  <c r="V31" i="9"/>
  <c r="U31" i="9"/>
  <c r="T31" i="9"/>
  <c r="S31" i="9"/>
  <c r="R31" i="9"/>
  <c r="Q31" i="9"/>
  <c r="P31" i="9"/>
  <c r="M31" i="9"/>
  <c r="L31" i="9"/>
  <c r="K31" i="9"/>
  <c r="J31" i="9"/>
  <c r="I31" i="9"/>
  <c r="H31" i="9"/>
  <c r="G31" i="9"/>
  <c r="F31" i="9"/>
  <c r="E31" i="9"/>
  <c r="D31" i="9"/>
  <c r="C31" i="9"/>
  <c r="AM30" i="9"/>
  <c r="AL30" i="9"/>
  <c r="AK30" i="9"/>
  <c r="AJ30" i="9"/>
  <c r="AI30" i="9"/>
  <c r="AH30" i="9"/>
  <c r="AG30" i="9"/>
  <c r="AF30" i="9"/>
  <c r="AE30" i="9"/>
  <c r="AD30" i="9"/>
  <c r="AC30" i="9"/>
  <c r="Z30" i="9"/>
  <c r="Y30" i="9"/>
  <c r="X30" i="9"/>
  <c r="W30" i="9"/>
  <c r="V30" i="9"/>
  <c r="U30" i="9"/>
  <c r="T30" i="9"/>
  <c r="S30" i="9"/>
  <c r="R30" i="9"/>
  <c r="Q30" i="9"/>
  <c r="P30" i="9"/>
  <c r="M30" i="9"/>
  <c r="L30" i="9"/>
  <c r="K30" i="9"/>
  <c r="J30" i="9"/>
  <c r="I30" i="9"/>
  <c r="H30" i="9"/>
  <c r="G30" i="9"/>
  <c r="F30" i="9"/>
  <c r="E30" i="9"/>
  <c r="D30" i="9"/>
  <c r="C30" i="9"/>
  <c r="AM29" i="9"/>
  <c r="AL29" i="9"/>
  <c r="AK29" i="9"/>
  <c r="AJ29" i="9"/>
  <c r="AI29" i="9"/>
  <c r="AH29" i="9"/>
  <c r="AG29" i="9"/>
  <c r="AF29" i="9"/>
  <c r="AE29" i="9"/>
  <c r="AD29" i="9"/>
  <c r="AC29" i="9"/>
  <c r="Z29" i="9"/>
  <c r="Y29" i="9"/>
  <c r="X29" i="9"/>
  <c r="W29" i="9"/>
  <c r="V29" i="9"/>
  <c r="U29" i="9"/>
  <c r="T29" i="9"/>
  <c r="S29" i="9"/>
  <c r="R29" i="9"/>
  <c r="Q29" i="9"/>
  <c r="P29" i="9"/>
  <c r="M29" i="9"/>
  <c r="L29" i="9"/>
  <c r="K29" i="9"/>
  <c r="J29" i="9"/>
  <c r="I29" i="9"/>
  <c r="H29" i="9"/>
  <c r="G29" i="9"/>
  <c r="F29" i="9"/>
  <c r="E29" i="9"/>
  <c r="D29" i="9"/>
  <c r="C29" i="9"/>
  <c r="AM28" i="9"/>
  <c r="AL28" i="9"/>
  <c r="AK28" i="9"/>
  <c r="AJ28" i="9"/>
  <c r="AI28" i="9"/>
  <c r="AH28" i="9"/>
  <c r="AG28" i="9"/>
  <c r="AF28" i="9"/>
  <c r="AE28" i="9"/>
  <c r="AD28" i="9"/>
  <c r="AC28" i="9"/>
  <c r="Z28" i="9"/>
  <c r="Y28" i="9"/>
  <c r="X28" i="9"/>
  <c r="W28" i="9"/>
  <c r="V28" i="9"/>
  <c r="U28" i="9"/>
  <c r="T28" i="9"/>
  <c r="S28" i="9"/>
  <c r="R28" i="9"/>
  <c r="Q28" i="9"/>
  <c r="P28" i="9"/>
  <c r="M28" i="9"/>
  <c r="L28" i="9"/>
  <c r="K28" i="9"/>
  <c r="J28" i="9"/>
  <c r="I28" i="9"/>
  <c r="H28" i="9"/>
  <c r="G28" i="9"/>
  <c r="F28" i="9"/>
  <c r="E28" i="9"/>
  <c r="D28" i="9"/>
  <c r="C28" i="9"/>
  <c r="AM27" i="9"/>
  <c r="AL27" i="9"/>
  <c r="AK27" i="9"/>
  <c r="AJ27" i="9"/>
  <c r="AI27" i="9"/>
  <c r="AH27" i="9"/>
  <c r="AG27" i="9"/>
  <c r="AF27" i="9"/>
  <c r="AE27" i="9"/>
  <c r="AD27" i="9"/>
  <c r="AC27" i="9"/>
  <c r="Z27" i="9"/>
  <c r="Y27" i="9"/>
  <c r="X27" i="9"/>
  <c r="W27" i="9"/>
  <c r="V27" i="9"/>
  <c r="U27" i="9"/>
  <c r="T27" i="9"/>
  <c r="S27" i="9"/>
  <c r="R27" i="9"/>
  <c r="Q27" i="9"/>
  <c r="P27" i="9"/>
  <c r="M27" i="9"/>
  <c r="L27" i="9"/>
  <c r="K27" i="9"/>
  <c r="J27" i="9"/>
  <c r="I27" i="9"/>
  <c r="H27" i="9"/>
  <c r="G27" i="9"/>
  <c r="F27" i="9"/>
  <c r="E27" i="9"/>
  <c r="D27" i="9"/>
  <c r="C27" i="9"/>
  <c r="AM26" i="9"/>
  <c r="AL26" i="9"/>
  <c r="AK26" i="9"/>
  <c r="AJ26" i="9"/>
  <c r="AI26" i="9"/>
  <c r="AH26" i="9"/>
  <c r="AG26" i="9"/>
  <c r="AF26" i="9"/>
  <c r="AE26" i="9"/>
  <c r="AD26" i="9"/>
  <c r="AC26" i="9"/>
  <c r="Z26" i="9"/>
  <c r="Y26" i="9"/>
  <c r="X26" i="9"/>
  <c r="W26" i="9"/>
  <c r="V26" i="9"/>
  <c r="U26" i="9"/>
  <c r="T26" i="9"/>
  <c r="S26" i="9"/>
  <c r="R26" i="9"/>
  <c r="Q26" i="9"/>
  <c r="P26" i="9"/>
  <c r="M26" i="9"/>
  <c r="L26" i="9"/>
  <c r="K26" i="9"/>
  <c r="J26" i="9"/>
  <c r="I26" i="9"/>
  <c r="H26" i="9"/>
  <c r="G26" i="9"/>
  <c r="F26" i="9"/>
  <c r="E26" i="9"/>
  <c r="D26" i="9"/>
  <c r="C26" i="9"/>
  <c r="AM25" i="9"/>
  <c r="AL25" i="9"/>
  <c r="AK25" i="9"/>
  <c r="AJ25" i="9"/>
  <c r="AI25" i="9"/>
  <c r="AH25" i="9"/>
  <c r="AG25" i="9"/>
  <c r="AF25" i="9"/>
  <c r="AE25" i="9"/>
  <c r="AD25" i="9"/>
  <c r="AC25" i="9"/>
  <c r="Z25" i="9"/>
  <c r="Y25" i="9"/>
  <c r="X25" i="9"/>
  <c r="W25" i="9"/>
  <c r="V25" i="9"/>
  <c r="U25" i="9"/>
  <c r="T25" i="9"/>
  <c r="S25" i="9"/>
  <c r="R25" i="9"/>
  <c r="Q25" i="9"/>
  <c r="P25" i="9"/>
  <c r="M25" i="9"/>
  <c r="L25" i="9"/>
  <c r="K25" i="9"/>
  <c r="J25" i="9"/>
  <c r="I25" i="9"/>
  <c r="H25" i="9"/>
  <c r="G25" i="9"/>
  <c r="F25" i="9"/>
  <c r="E25" i="9"/>
  <c r="D25" i="9"/>
  <c r="C25" i="9"/>
  <c r="AM24" i="9"/>
  <c r="AL24" i="9"/>
  <c r="AK24" i="9"/>
  <c r="AJ24" i="9"/>
  <c r="AI24" i="9"/>
  <c r="AH24" i="9"/>
  <c r="AG24" i="9"/>
  <c r="AF24" i="9"/>
  <c r="AE24" i="9"/>
  <c r="AD24" i="9"/>
  <c r="AC24" i="9"/>
  <c r="Z24" i="9"/>
  <c r="Y24" i="9"/>
  <c r="X24" i="9"/>
  <c r="W24" i="9"/>
  <c r="V24" i="9"/>
  <c r="U24" i="9"/>
  <c r="T24" i="9"/>
  <c r="S24" i="9"/>
  <c r="R24" i="9"/>
  <c r="Q24" i="9"/>
  <c r="P24" i="9"/>
  <c r="M24" i="9"/>
  <c r="L24" i="9"/>
  <c r="K24" i="9"/>
  <c r="J24" i="9"/>
  <c r="I24" i="9"/>
  <c r="H24" i="9"/>
  <c r="G24" i="9"/>
  <c r="F24" i="9"/>
  <c r="E24" i="9"/>
  <c r="D24" i="9"/>
  <c r="C24" i="9"/>
  <c r="AM23" i="9"/>
  <c r="AL23" i="9"/>
  <c r="AK23" i="9"/>
  <c r="AJ23" i="9"/>
  <c r="AI23" i="9"/>
  <c r="AH23" i="9"/>
  <c r="AG23" i="9"/>
  <c r="AF23" i="9"/>
  <c r="AE23" i="9"/>
  <c r="AD23" i="9"/>
  <c r="AC23" i="9"/>
  <c r="Z23" i="9"/>
  <c r="Y23" i="9"/>
  <c r="X23" i="9"/>
  <c r="W23" i="9"/>
  <c r="V23" i="9"/>
  <c r="U23" i="9"/>
  <c r="T23" i="9"/>
  <c r="S23" i="9"/>
  <c r="R23" i="9"/>
  <c r="Q23" i="9"/>
  <c r="P23" i="9"/>
  <c r="M23" i="9"/>
  <c r="L23" i="9"/>
  <c r="K23" i="9"/>
  <c r="J23" i="9"/>
  <c r="I23" i="9"/>
  <c r="H23" i="9"/>
  <c r="G23" i="9"/>
  <c r="F23" i="9"/>
  <c r="E23" i="9"/>
  <c r="D23" i="9"/>
  <c r="C23" i="9"/>
  <c r="AM22" i="9"/>
  <c r="AL22" i="9"/>
  <c r="AK22" i="9"/>
  <c r="AJ22" i="9"/>
  <c r="AI22" i="9"/>
  <c r="AH22" i="9"/>
  <c r="AG22" i="9"/>
  <c r="AF22" i="9"/>
  <c r="AF46" i="9" s="1"/>
  <c r="AE22" i="9"/>
  <c r="AD22" i="9"/>
  <c r="AC22" i="9"/>
  <c r="Z22" i="9"/>
  <c r="Y22" i="9"/>
  <c r="X22" i="9"/>
  <c r="W22" i="9"/>
  <c r="V22" i="9"/>
  <c r="V46" i="9" s="1"/>
  <c r="U22" i="9"/>
  <c r="T22" i="9"/>
  <c r="S22" i="9"/>
  <c r="R22" i="9"/>
  <c r="Q22" i="9"/>
  <c r="P22" i="9"/>
  <c r="M22" i="9"/>
  <c r="L22" i="9"/>
  <c r="L46" i="9" s="1"/>
  <c r="K22" i="9"/>
  <c r="J22" i="9"/>
  <c r="I22" i="9"/>
  <c r="H22" i="9"/>
  <c r="G22" i="9"/>
  <c r="F22" i="9"/>
  <c r="E22" i="9"/>
  <c r="D22" i="9"/>
  <c r="D46" i="9" s="1"/>
  <c r="C22" i="9"/>
  <c r="AM21" i="9"/>
  <c r="AL21" i="9"/>
  <c r="AK21" i="9"/>
  <c r="AJ21" i="9"/>
  <c r="AI21" i="9"/>
  <c r="AH21" i="9"/>
  <c r="AG21" i="9"/>
  <c r="AG46" i="9" s="1"/>
  <c r="AF21" i="9"/>
  <c r="AE21" i="9"/>
  <c r="AD21" i="9"/>
  <c r="AC21" i="9"/>
  <c r="Z21" i="9"/>
  <c r="Y21" i="9"/>
  <c r="X21" i="9"/>
  <c r="W21" i="9"/>
  <c r="W46" i="9" s="1"/>
  <c r="V21" i="9"/>
  <c r="U21" i="9"/>
  <c r="T21" i="9"/>
  <c r="S21" i="9"/>
  <c r="R21" i="9"/>
  <c r="Q21" i="9"/>
  <c r="P21" i="9"/>
  <c r="M21" i="9"/>
  <c r="M46" i="9" s="1"/>
  <c r="L21" i="9"/>
  <c r="K21" i="9"/>
  <c r="J21" i="9"/>
  <c r="I21" i="9"/>
  <c r="H21" i="9"/>
  <c r="G21" i="9"/>
  <c r="F21" i="9"/>
  <c r="E21" i="9"/>
  <c r="E46" i="9" s="1"/>
  <c r="D21" i="9"/>
  <c r="C21" i="9"/>
  <c r="AM20" i="9"/>
  <c r="AL20" i="9"/>
  <c r="AK20" i="9"/>
  <c r="AJ20" i="9"/>
  <c r="AI20" i="9"/>
  <c r="AH20" i="9"/>
  <c r="AG20" i="9"/>
  <c r="AF20" i="9"/>
  <c r="AE20" i="9"/>
  <c r="AD20" i="9"/>
  <c r="AC20" i="9"/>
  <c r="Z20" i="9"/>
  <c r="Y20" i="9"/>
  <c r="X20" i="9"/>
  <c r="W20" i="9"/>
  <c r="V20" i="9"/>
  <c r="U20" i="9"/>
  <c r="T20" i="9"/>
  <c r="S20" i="9"/>
  <c r="R20" i="9"/>
  <c r="Q20" i="9"/>
  <c r="P20" i="9"/>
  <c r="M20" i="9"/>
  <c r="L20" i="9"/>
  <c r="K20" i="9"/>
  <c r="J20" i="9"/>
  <c r="I20" i="9"/>
  <c r="H20" i="9"/>
  <c r="G20" i="9"/>
  <c r="F20" i="9"/>
  <c r="E20" i="9"/>
  <c r="D20" i="9"/>
  <c r="C20" i="9"/>
  <c r="AM19" i="9"/>
  <c r="AL19" i="9"/>
  <c r="AK19" i="9"/>
  <c r="AJ19" i="9"/>
  <c r="AI19" i="9"/>
  <c r="AI46" i="9" s="1"/>
  <c r="AH19" i="9"/>
  <c r="AG19" i="9"/>
  <c r="AF19" i="9"/>
  <c r="AE19" i="9"/>
  <c r="AD19" i="9"/>
  <c r="AC19" i="9"/>
  <c r="Z19" i="9"/>
  <c r="Y19" i="9"/>
  <c r="Y46" i="9" s="1"/>
  <c r="X19" i="9"/>
  <c r="W19" i="9"/>
  <c r="V19" i="9"/>
  <c r="U19" i="9"/>
  <c r="T19" i="9"/>
  <c r="S19" i="9"/>
  <c r="R19" i="9"/>
  <c r="Q19" i="9"/>
  <c r="Q46" i="9" s="1"/>
  <c r="P19" i="9"/>
  <c r="M19" i="9"/>
  <c r="L19" i="9"/>
  <c r="K19" i="9"/>
  <c r="J19" i="9"/>
  <c r="I19" i="9"/>
  <c r="H19" i="9"/>
  <c r="G19" i="9"/>
  <c r="G46" i="9" s="1"/>
  <c r="F19" i="9"/>
  <c r="E19" i="9"/>
  <c r="D19" i="9"/>
  <c r="C19" i="9"/>
  <c r="AM18" i="9"/>
  <c r="AM46" i="9" s="1"/>
  <c r="AL18" i="9"/>
  <c r="AL46" i="9" s="1"/>
  <c r="AK18" i="9"/>
  <c r="AK46" i="9" s="1"/>
  <c r="AJ18" i="9"/>
  <c r="AJ46" i="9" s="1"/>
  <c r="AI18" i="9"/>
  <c r="AH18" i="9"/>
  <c r="AH46" i="9" s="1"/>
  <c r="AG18" i="9"/>
  <c r="AF18" i="9"/>
  <c r="AE18" i="9"/>
  <c r="AE46" i="9" s="1"/>
  <c r="AD18" i="9"/>
  <c r="AD46" i="9" s="1"/>
  <c r="AC18" i="9"/>
  <c r="AC46" i="9" s="1"/>
  <c r="Z18" i="9"/>
  <c r="Z46" i="9" s="1"/>
  <c r="Y18" i="9"/>
  <c r="X18" i="9"/>
  <c r="X46" i="9" s="1"/>
  <c r="W18" i="9"/>
  <c r="V18" i="9"/>
  <c r="U18" i="9"/>
  <c r="U46" i="9" s="1"/>
  <c r="T18" i="9"/>
  <c r="T46" i="9" s="1"/>
  <c r="S18" i="9"/>
  <c r="S46" i="9" s="1"/>
  <c r="R18" i="9"/>
  <c r="R46" i="9" s="1"/>
  <c r="Q18" i="9"/>
  <c r="P18" i="9"/>
  <c r="P46" i="9" s="1"/>
  <c r="M18" i="9"/>
  <c r="L18" i="9"/>
  <c r="K18" i="9"/>
  <c r="K46" i="9" s="1"/>
  <c r="J18" i="9"/>
  <c r="J46" i="9" s="1"/>
  <c r="I18" i="9"/>
  <c r="I46" i="9" s="1"/>
  <c r="H18" i="9"/>
  <c r="H46" i="9" s="1"/>
  <c r="G18" i="9"/>
  <c r="F18" i="9"/>
  <c r="F46" i="9" s="1"/>
  <c r="E18" i="9"/>
  <c r="D18" i="9"/>
  <c r="C18" i="9"/>
  <c r="C46" i="9" s="1"/>
  <c r="AM17" i="9"/>
  <c r="AL17" i="9"/>
  <c r="AK17" i="9"/>
  <c r="AJ17" i="9"/>
  <c r="AI17" i="9"/>
  <c r="AH17" i="9"/>
  <c r="AG17" i="9"/>
  <c r="AF17" i="9"/>
  <c r="AE17" i="9"/>
  <c r="AD17" i="9"/>
  <c r="AC17" i="9"/>
  <c r="Z17" i="9"/>
  <c r="Y17" i="9"/>
  <c r="X17" i="9"/>
  <c r="W17" i="9"/>
  <c r="V17" i="9"/>
  <c r="U17" i="9"/>
  <c r="T17" i="9"/>
  <c r="S17" i="9"/>
  <c r="R17" i="9"/>
  <c r="Q17" i="9"/>
  <c r="P17" i="9"/>
  <c r="M17" i="9"/>
  <c r="L17" i="9"/>
  <c r="K17" i="9"/>
  <c r="J17" i="9"/>
  <c r="I17" i="9"/>
  <c r="H17" i="9"/>
  <c r="G17" i="9"/>
  <c r="F17" i="9"/>
  <c r="E17" i="9"/>
  <c r="D17" i="9"/>
  <c r="C17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AM15" i="9"/>
  <c r="AL15" i="9"/>
  <c r="AK15" i="9"/>
  <c r="AJ15" i="9"/>
  <c r="AI15" i="9"/>
  <c r="AH15" i="9"/>
  <c r="AG15" i="9"/>
  <c r="AF15" i="9"/>
  <c r="AE15" i="9"/>
  <c r="AD15" i="9"/>
  <c r="AC15" i="9"/>
  <c r="Z15" i="9"/>
  <c r="Y15" i="9"/>
  <c r="X15" i="9"/>
  <c r="W15" i="9"/>
  <c r="V15" i="9"/>
  <c r="U15" i="9"/>
  <c r="T15" i="9"/>
  <c r="S15" i="9"/>
  <c r="R15" i="9"/>
  <c r="Q15" i="9"/>
  <c r="P15" i="9"/>
  <c r="M15" i="9"/>
  <c r="L15" i="9"/>
  <c r="K15" i="9"/>
  <c r="J15" i="9"/>
  <c r="I15" i="9"/>
  <c r="H15" i="9"/>
  <c r="G15" i="9"/>
  <c r="F15" i="9"/>
  <c r="E15" i="9"/>
  <c r="D15" i="9"/>
  <c r="C15" i="9"/>
  <c r="AM14" i="9"/>
  <c r="AL14" i="9"/>
  <c r="AK14" i="9"/>
  <c r="AJ14" i="9"/>
  <c r="AI14" i="9"/>
  <c r="AH14" i="9"/>
  <c r="AG14" i="9"/>
  <c r="AF14" i="9"/>
  <c r="AE14" i="9"/>
  <c r="AD14" i="9"/>
  <c r="AC14" i="9"/>
  <c r="Z14" i="9"/>
  <c r="Y14" i="9"/>
  <c r="X14" i="9"/>
  <c r="W14" i="9"/>
  <c r="V14" i="9"/>
  <c r="U14" i="9"/>
  <c r="T14" i="9"/>
  <c r="S14" i="9"/>
  <c r="R14" i="9"/>
  <c r="Q14" i="9"/>
  <c r="P14" i="9"/>
  <c r="M14" i="9"/>
  <c r="L14" i="9"/>
  <c r="K14" i="9"/>
  <c r="J14" i="9"/>
  <c r="I14" i="9"/>
  <c r="H14" i="9"/>
  <c r="G14" i="9"/>
  <c r="F14" i="9"/>
  <c r="E14" i="9"/>
  <c r="D14" i="9"/>
  <c r="C14" i="9"/>
  <c r="AM13" i="9"/>
  <c r="AL13" i="9"/>
  <c r="AK13" i="9"/>
  <c r="AJ13" i="9"/>
  <c r="AI13" i="9"/>
  <c r="AH13" i="9"/>
  <c r="AG13" i="9"/>
  <c r="AF13" i="9"/>
  <c r="AE13" i="9"/>
  <c r="AD13" i="9"/>
  <c r="AC13" i="9"/>
  <c r="Z13" i="9"/>
  <c r="Y13" i="9"/>
  <c r="X13" i="9"/>
  <c r="W13" i="9"/>
  <c r="V13" i="9"/>
  <c r="U13" i="9"/>
  <c r="T13" i="9"/>
  <c r="S13" i="9"/>
  <c r="R13" i="9"/>
  <c r="Q13" i="9"/>
  <c r="P13" i="9"/>
  <c r="M13" i="9"/>
  <c r="L13" i="9"/>
  <c r="K13" i="9"/>
  <c r="J13" i="9"/>
  <c r="I13" i="9"/>
  <c r="H13" i="9"/>
  <c r="G13" i="9"/>
  <c r="F13" i="9"/>
  <c r="E13" i="9"/>
  <c r="D13" i="9"/>
  <c r="C13" i="9"/>
  <c r="AM12" i="9"/>
  <c r="AL12" i="9"/>
  <c r="AK12" i="9"/>
  <c r="AJ12" i="9"/>
  <c r="AI12" i="9"/>
  <c r="AH12" i="9"/>
  <c r="AG12" i="9"/>
  <c r="AF12" i="9"/>
  <c r="AE12" i="9"/>
  <c r="AD12" i="9"/>
  <c r="AC12" i="9"/>
  <c r="Z12" i="9"/>
  <c r="Y12" i="9"/>
  <c r="X12" i="9"/>
  <c r="W12" i="9"/>
  <c r="V12" i="9"/>
  <c r="U12" i="9"/>
  <c r="T12" i="9"/>
  <c r="S12" i="9"/>
  <c r="R12" i="9"/>
  <c r="Q12" i="9"/>
  <c r="P12" i="9"/>
  <c r="M12" i="9"/>
  <c r="L12" i="9"/>
  <c r="K12" i="9"/>
  <c r="J12" i="9"/>
  <c r="I12" i="9"/>
  <c r="H12" i="9"/>
  <c r="G12" i="9"/>
  <c r="F12" i="9"/>
  <c r="E12" i="9"/>
  <c r="D12" i="9"/>
  <c r="C12" i="9"/>
  <c r="AM11" i="9"/>
  <c r="AL11" i="9"/>
  <c r="AK11" i="9"/>
  <c r="AJ11" i="9"/>
  <c r="AI11" i="9"/>
  <c r="AH11" i="9"/>
  <c r="AG11" i="9"/>
  <c r="AF11" i="9"/>
  <c r="AE11" i="9"/>
  <c r="AD11" i="9"/>
  <c r="AC11" i="9"/>
  <c r="Z11" i="9"/>
  <c r="Y11" i="9"/>
  <c r="X11" i="9"/>
  <c r="W11" i="9"/>
  <c r="V11" i="9"/>
  <c r="U11" i="9"/>
  <c r="T11" i="9"/>
  <c r="S11" i="9"/>
  <c r="R11" i="9"/>
  <c r="Q11" i="9"/>
  <c r="P11" i="9"/>
  <c r="M11" i="9"/>
  <c r="L11" i="9"/>
  <c r="K11" i="9"/>
  <c r="J11" i="9"/>
  <c r="I11" i="9"/>
  <c r="H11" i="9"/>
  <c r="G11" i="9"/>
  <c r="F11" i="9"/>
  <c r="E11" i="9"/>
  <c r="D11" i="9"/>
  <c r="C11" i="9"/>
  <c r="AM10" i="9"/>
  <c r="AL10" i="9"/>
  <c r="AK10" i="9"/>
  <c r="AJ10" i="9"/>
  <c r="AI10" i="9"/>
  <c r="AH10" i="9"/>
  <c r="AG10" i="9"/>
  <c r="AG45" i="9" s="1"/>
  <c r="AG47" i="9" s="1"/>
  <c r="AF10" i="9"/>
  <c r="AE10" i="9"/>
  <c r="AD10" i="9"/>
  <c r="AC10" i="9"/>
  <c r="Z10" i="9"/>
  <c r="Y10" i="9"/>
  <c r="X10" i="9"/>
  <c r="W10" i="9"/>
  <c r="W45" i="9" s="1"/>
  <c r="W47" i="9" s="1"/>
  <c r="V10" i="9"/>
  <c r="U10" i="9"/>
  <c r="T10" i="9"/>
  <c r="S10" i="9"/>
  <c r="R10" i="9"/>
  <c r="Q10" i="9"/>
  <c r="P10" i="9"/>
  <c r="M10" i="9"/>
  <c r="M45" i="9" s="1"/>
  <c r="M47" i="9" s="1"/>
  <c r="L10" i="9"/>
  <c r="K10" i="9"/>
  <c r="J10" i="9"/>
  <c r="I10" i="9"/>
  <c r="H10" i="9"/>
  <c r="G10" i="9"/>
  <c r="F10" i="9"/>
  <c r="E10" i="9"/>
  <c r="E45" i="9" s="1"/>
  <c r="E47" i="9" s="1"/>
  <c r="D10" i="9"/>
  <c r="C10" i="9"/>
  <c r="AM9" i="9"/>
  <c r="AL9" i="9"/>
  <c r="AK9" i="9"/>
  <c r="AJ9" i="9"/>
  <c r="AI9" i="9"/>
  <c r="AH9" i="9"/>
  <c r="AH45" i="9" s="1"/>
  <c r="AH47" i="9" s="1"/>
  <c r="AG9" i="9"/>
  <c r="AF9" i="9"/>
  <c r="AE9" i="9"/>
  <c r="AD9" i="9"/>
  <c r="AC9" i="9"/>
  <c r="Z9" i="9"/>
  <c r="Y9" i="9"/>
  <c r="X9" i="9"/>
  <c r="X45" i="9" s="1"/>
  <c r="X47" i="9" s="1"/>
  <c r="W9" i="9"/>
  <c r="V9" i="9"/>
  <c r="U9" i="9"/>
  <c r="T9" i="9"/>
  <c r="S9" i="9"/>
  <c r="R9" i="9"/>
  <c r="Q9" i="9"/>
  <c r="P9" i="9"/>
  <c r="P45" i="9" s="1"/>
  <c r="P47" i="9" s="1"/>
  <c r="M9" i="9"/>
  <c r="L9" i="9"/>
  <c r="K9" i="9"/>
  <c r="J9" i="9"/>
  <c r="I9" i="9"/>
  <c r="H9" i="9"/>
  <c r="G9" i="9"/>
  <c r="F9" i="9"/>
  <c r="F45" i="9" s="1"/>
  <c r="F47" i="9" s="1"/>
  <c r="E9" i="9"/>
  <c r="D9" i="9"/>
  <c r="C9" i="9"/>
  <c r="AM8" i="9"/>
  <c r="AL8" i="9"/>
  <c r="AK8" i="9"/>
  <c r="AJ8" i="9"/>
  <c r="AI8" i="9"/>
  <c r="AH8" i="9"/>
  <c r="AG8" i="9"/>
  <c r="AF8" i="9"/>
  <c r="AE8" i="9"/>
  <c r="AD8" i="9"/>
  <c r="AC8" i="9"/>
  <c r="Z8" i="9"/>
  <c r="Y8" i="9"/>
  <c r="X8" i="9"/>
  <c r="W8" i="9"/>
  <c r="V8" i="9"/>
  <c r="U8" i="9"/>
  <c r="T8" i="9"/>
  <c r="S8" i="9"/>
  <c r="R8" i="9"/>
  <c r="Q8" i="9"/>
  <c r="P8" i="9"/>
  <c r="M8" i="9"/>
  <c r="L8" i="9"/>
  <c r="K8" i="9"/>
  <c r="J8" i="9"/>
  <c r="I8" i="9"/>
  <c r="H8" i="9"/>
  <c r="G8" i="9"/>
  <c r="F8" i="9"/>
  <c r="E8" i="9"/>
  <c r="D8" i="9"/>
  <c r="C8" i="9"/>
  <c r="AM7" i="9"/>
  <c r="AL7" i="9"/>
  <c r="AK7" i="9"/>
  <c r="AJ7" i="9"/>
  <c r="AJ45" i="9" s="1"/>
  <c r="AJ47" i="9" s="1"/>
  <c r="AI7" i="9"/>
  <c r="AH7" i="9"/>
  <c r="AG7" i="9"/>
  <c r="AF7" i="9"/>
  <c r="AE7" i="9"/>
  <c r="AD7" i="9"/>
  <c r="AC7" i="9"/>
  <c r="Z7" i="9"/>
  <c r="Z45" i="9" s="1"/>
  <c r="Z47" i="9" s="1"/>
  <c r="Y7" i="9"/>
  <c r="X7" i="9"/>
  <c r="W7" i="9"/>
  <c r="V7" i="9"/>
  <c r="U7" i="9"/>
  <c r="T7" i="9"/>
  <c r="S7" i="9"/>
  <c r="R7" i="9"/>
  <c r="R45" i="9" s="1"/>
  <c r="R47" i="9" s="1"/>
  <c r="Q7" i="9"/>
  <c r="P7" i="9"/>
  <c r="M7" i="9"/>
  <c r="L7" i="9"/>
  <c r="K7" i="9"/>
  <c r="J7" i="9"/>
  <c r="I7" i="9"/>
  <c r="H7" i="9"/>
  <c r="H45" i="9" s="1"/>
  <c r="H47" i="9" s="1"/>
  <c r="G7" i="9"/>
  <c r="F7" i="9"/>
  <c r="E7" i="9"/>
  <c r="D7" i="9"/>
  <c r="C7" i="9"/>
  <c r="AM6" i="9"/>
  <c r="AM45" i="9" s="1"/>
  <c r="AM47" i="9" s="1"/>
  <c r="AL6" i="9"/>
  <c r="AL45" i="9" s="1"/>
  <c r="AL47" i="9" s="1"/>
  <c r="AK6" i="9"/>
  <c r="AK45" i="9" s="1"/>
  <c r="AK47" i="9" s="1"/>
  <c r="AJ6" i="9"/>
  <c r="AI6" i="9"/>
  <c r="AI45" i="9" s="1"/>
  <c r="AH6" i="9"/>
  <c r="AG6" i="9"/>
  <c r="AF6" i="9"/>
  <c r="AF45" i="9" s="1"/>
  <c r="AE6" i="9"/>
  <c r="AE45" i="9" s="1"/>
  <c r="AE47" i="9" s="1"/>
  <c r="AD6" i="9"/>
  <c r="AD45" i="9" s="1"/>
  <c r="AD47" i="9" s="1"/>
  <c r="AC6" i="9"/>
  <c r="AC45" i="9" s="1"/>
  <c r="AC47" i="9" s="1"/>
  <c r="Z6" i="9"/>
  <c r="Y6" i="9"/>
  <c r="Y45" i="9" s="1"/>
  <c r="X6" i="9"/>
  <c r="W6" i="9"/>
  <c r="V6" i="9"/>
  <c r="V45" i="9" s="1"/>
  <c r="U6" i="9"/>
  <c r="U45" i="9" s="1"/>
  <c r="U47" i="9" s="1"/>
  <c r="T6" i="9"/>
  <c r="T45" i="9" s="1"/>
  <c r="T47" i="9" s="1"/>
  <c r="S6" i="9"/>
  <c r="S45" i="9" s="1"/>
  <c r="S47" i="9" s="1"/>
  <c r="R6" i="9"/>
  <c r="Q6" i="9"/>
  <c r="Q45" i="9" s="1"/>
  <c r="P6" i="9"/>
  <c r="M6" i="9"/>
  <c r="L6" i="9"/>
  <c r="L45" i="9" s="1"/>
  <c r="K6" i="9"/>
  <c r="K45" i="9" s="1"/>
  <c r="K47" i="9" s="1"/>
  <c r="J6" i="9"/>
  <c r="J45" i="9" s="1"/>
  <c r="J47" i="9" s="1"/>
  <c r="I6" i="9"/>
  <c r="I45" i="9" s="1"/>
  <c r="I47" i="9" s="1"/>
  <c r="H6" i="9"/>
  <c r="G6" i="9"/>
  <c r="G45" i="9" s="1"/>
  <c r="F6" i="9"/>
  <c r="E6" i="9"/>
  <c r="D6" i="9"/>
  <c r="D45" i="9" s="1"/>
  <c r="C6" i="9"/>
  <c r="C45" i="9" s="1"/>
  <c r="C47" i="9" s="1"/>
  <c r="AB1" i="9"/>
  <c r="O1" i="9"/>
  <c r="AU48" i="5"/>
  <c r="AF48" i="5"/>
  <c r="AE45" i="8" l="1"/>
  <c r="AF46" i="8"/>
  <c r="AD46" i="8"/>
  <c r="AD45" i="8"/>
  <c r="AE46" i="8"/>
  <c r="AF45" i="8"/>
  <c r="O46" i="8"/>
  <c r="P46" i="8"/>
  <c r="N45" i="8"/>
  <c r="O45" i="8"/>
  <c r="P45" i="8"/>
  <c r="N46" i="8"/>
  <c r="L47" i="9"/>
  <c r="V47" i="9"/>
  <c r="D47" i="9"/>
  <c r="AF47" i="9"/>
  <c r="Q47" i="9"/>
  <c r="Y47" i="9"/>
  <c r="G47" i="9"/>
  <c r="AI47" i="9"/>
  <c r="AH1" i="5"/>
  <c r="R1" i="5"/>
  <c r="AD47" i="8" l="1"/>
  <c r="P47" i="8"/>
  <c r="AF47" i="8"/>
  <c r="O47" i="8"/>
  <c r="AE47" i="8"/>
  <c r="N47" i="8"/>
  <c r="AH45" i="5"/>
  <c r="AH46" i="5"/>
  <c r="AH47" i="5"/>
  <c r="R45" i="5"/>
  <c r="R46" i="5"/>
  <c r="R47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AV16" i="5"/>
  <c r="AP90" i="5" l="1"/>
  <c r="AO90" i="5"/>
  <c r="AN90" i="5"/>
  <c r="AM90" i="5"/>
  <c r="AM44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6" i="5"/>
  <c r="AM25" i="5"/>
  <c r="AM24" i="5"/>
  <c r="AM23" i="5"/>
  <c r="AM22" i="5"/>
  <c r="AM21" i="5"/>
  <c r="AM20" i="5"/>
  <c r="AM19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L90" i="5"/>
  <c r="AK90" i="5"/>
  <c r="AF90" i="5"/>
  <c r="AE90" i="5"/>
  <c r="AF44" i="5"/>
  <c r="AE44" i="5"/>
  <c r="AF43" i="5"/>
  <c r="AE43" i="5"/>
  <c r="AF42" i="5"/>
  <c r="AE42" i="5"/>
  <c r="AF41" i="5"/>
  <c r="AE41" i="5"/>
  <c r="AF40" i="5"/>
  <c r="AE40" i="5"/>
  <c r="AF39" i="5"/>
  <c r="AE39" i="5"/>
  <c r="AF38" i="5"/>
  <c r="AE38" i="5"/>
  <c r="AF37" i="5"/>
  <c r="AE37" i="5"/>
  <c r="AF36" i="5"/>
  <c r="AE36" i="5"/>
  <c r="AF35" i="5"/>
  <c r="AE35" i="5"/>
  <c r="AF34" i="5"/>
  <c r="AE34" i="5"/>
  <c r="AF33" i="5"/>
  <c r="AE33" i="5"/>
  <c r="AF32" i="5"/>
  <c r="AE32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AF24" i="5"/>
  <c r="AE24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AF10" i="5"/>
  <c r="AE10" i="5"/>
  <c r="AF9" i="5"/>
  <c r="AE9" i="5"/>
  <c r="AF8" i="5"/>
  <c r="AE8" i="5"/>
  <c r="AF7" i="5"/>
  <c r="AE7" i="5"/>
  <c r="AF6" i="5"/>
  <c r="AE6" i="5"/>
  <c r="AJ90" i="5"/>
  <c r="AI90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D90" i="5"/>
  <c r="AC90" i="5"/>
  <c r="AD44" i="5"/>
  <c r="AC44" i="5"/>
  <c r="AD43" i="5"/>
  <c r="AC43" i="5"/>
  <c r="AD42" i="5"/>
  <c r="AC42" i="5"/>
  <c r="AD41" i="5"/>
  <c r="AC41" i="5"/>
  <c r="AD40" i="5"/>
  <c r="AC40" i="5"/>
  <c r="AD39" i="5"/>
  <c r="AC39" i="5"/>
  <c r="AD38" i="5"/>
  <c r="AC38" i="5"/>
  <c r="AD37" i="5"/>
  <c r="AC37" i="5"/>
  <c r="AD36" i="5"/>
  <c r="AC36" i="5"/>
  <c r="AD35" i="5"/>
  <c r="AC35" i="5"/>
  <c r="AD34" i="5"/>
  <c r="AC34" i="5"/>
  <c r="AD33" i="5"/>
  <c r="AC33" i="5"/>
  <c r="AD32" i="5"/>
  <c r="AC32" i="5"/>
  <c r="AD31" i="5"/>
  <c r="AC31" i="5"/>
  <c r="AD30" i="5"/>
  <c r="AC30" i="5"/>
  <c r="AD29" i="5"/>
  <c r="AC29" i="5"/>
  <c r="AD28" i="5"/>
  <c r="AC28" i="5"/>
  <c r="AD27" i="5"/>
  <c r="AC27" i="5"/>
  <c r="AD26" i="5"/>
  <c r="AC26" i="5"/>
  <c r="AD25" i="5"/>
  <c r="AC25" i="5"/>
  <c r="AD24" i="5"/>
  <c r="AC24" i="5"/>
  <c r="AD23" i="5"/>
  <c r="AC23" i="5"/>
  <c r="AD22" i="5"/>
  <c r="AC22" i="5"/>
  <c r="AD21" i="5"/>
  <c r="AC21" i="5"/>
  <c r="AD20" i="5"/>
  <c r="AC20" i="5"/>
  <c r="AD19" i="5"/>
  <c r="AC19" i="5"/>
  <c r="AD18" i="5"/>
  <c r="AC18" i="5"/>
  <c r="AD17" i="5"/>
  <c r="AC17" i="5"/>
  <c r="AD16" i="5"/>
  <c r="AC16" i="5"/>
  <c r="AD15" i="5"/>
  <c r="AC15" i="5"/>
  <c r="AD14" i="5"/>
  <c r="AC14" i="5"/>
  <c r="AD13" i="5"/>
  <c r="AC13" i="5"/>
  <c r="AD12" i="5"/>
  <c r="AC12" i="5"/>
  <c r="AD11" i="5"/>
  <c r="AC11" i="5"/>
  <c r="AD10" i="5"/>
  <c r="AC10" i="5"/>
  <c r="AD9" i="5"/>
  <c r="AC9" i="5"/>
  <c r="AD8" i="5"/>
  <c r="AC8" i="5"/>
  <c r="AD7" i="5"/>
  <c r="AC7" i="5"/>
  <c r="AD6" i="5"/>
  <c r="AC6" i="5"/>
  <c r="AB90" i="5"/>
  <c r="AA90" i="5"/>
  <c r="Z90" i="5"/>
  <c r="Y90" i="5"/>
  <c r="AB44" i="5"/>
  <c r="AA44" i="5"/>
  <c r="Z44" i="5"/>
  <c r="Y44" i="5"/>
  <c r="AB43" i="5"/>
  <c r="AA43" i="5"/>
  <c r="Z43" i="5"/>
  <c r="Y43" i="5"/>
  <c r="AB42" i="5"/>
  <c r="AA42" i="5"/>
  <c r="Z42" i="5"/>
  <c r="Y42" i="5"/>
  <c r="AB41" i="5"/>
  <c r="AA41" i="5"/>
  <c r="Z41" i="5"/>
  <c r="Y41" i="5"/>
  <c r="AB40" i="5"/>
  <c r="AA40" i="5"/>
  <c r="Z40" i="5"/>
  <c r="Y40" i="5"/>
  <c r="AB39" i="5"/>
  <c r="AA39" i="5"/>
  <c r="Z39" i="5"/>
  <c r="Y39" i="5"/>
  <c r="AB38" i="5"/>
  <c r="AA38" i="5"/>
  <c r="Z38" i="5"/>
  <c r="Y38" i="5"/>
  <c r="AB37" i="5"/>
  <c r="AA37" i="5"/>
  <c r="Z37" i="5"/>
  <c r="Y37" i="5"/>
  <c r="AB36" i="5"/>
  <c r="AA36" i="5"/>
  <c r="Z36" i="5"/>
  <c r="Y36" i="5"/>
  <c r="AB35" i="5"/>
  <c r="AA35" i="5"/>
  <c r="Z35" i="5"/>
  <c r="Y35" i="5"/>
  <c r="AB34" i="5"/>
  <c r="AA34" i="5"/>
  <c r="Z34" i="5"/>
  <c r="Y34" i="5"/>
  <c r="AB33" i="5"/>
  <c r="AA33" i="5"/>
  <c r="Z33" i="5"/>
  <c r="Y33" i="5"/>
  <c r="AB32" i="5"/>
  <c r="AA32" i="5"/>
  <c r="Z32" i="5"/>
  <c r="Y32" i="5"/>
  <c r="AB31" i="5"/>
  <c r="AA31" i="5"/>
  <c r="Z31" i="5"/>
  <c r="Y31" i="5"/>
  <c r="AB30" i="5"/>
  <c r="AA30" i="5"/>
  <c r="Z30" i="5"/>
  <c r="Y30" i="5"/>
  <c r="AB29" i="5"/>
  <c r="AA29" i="5"/>
  <c r="Z29" i="5"/>
  <c r="Y29" i="5"/>
  <c r="AB28" i="5"/>
  <c r="AA28" i="5"/>
  <c r="Z28" i="5"/>
  <c r="Y28" i="5"/>
  <c r="AB27" i="5"/>
  <c r="AA27" i="5"/>
  <c r="Z27" i="5"/>
  <c r="Y27" i="5"/>
  <c r="AB26" i="5"/>
  <c r="AA26" i="5"/>
  <c r="Z26" i="5"/>
  <c r="Y26" i="5"/>
  <c r="AB25" i="5"/>
  <c r="AA25" i="5"/>
  <c r="Z25" i="5"/>
  <c r="Y25" i="5"/>
  <c r="AB24" i="5"/>
  <c r="AA24" i="5"/>
  <c r="Z24" i="5"/>
  <c r="Y24" i="5"/>
  <c r="AB23" i="5"/>
  <c r="AA23" i="5"/>
  <c r="Z23" i="5"/>
  <c r="Y23" i="5"/>
  <c r="AB22" i="5"/>
  <c r="AA22" i="5"/>
  <c r="Z22" i="5"/>
  <c r="Y22" i="5"/>
  <c r="AB21" i="5"/>
  <c r="AA21" i="5"/>
  <c r="Z21" i="5"/>
  <c r="Y21" i="5"/>
  <c r="AB20" i="5"/>
  <c r="AA20" i="5"/>
  <c r="Z20" i="5"/>
  <c r="Y20" i="5"/>
  <c r="AB19" i="5"/>
  <c r="AA19" i="5"/>
  <c r="Z19" i="5"/>
  <c r="Y19" i="5"/>
  <c r="AB18" i="5"/>
  <c r="AA18" i="5"/>
  <c r="Z18" i="5"/>
  <c r="Y18" i="5"/>
  <c r="AB17" i="5"/>
  <c r="AA17" i="5"/>
  <c r="Z17" i="5"/>
  <c r="Y17" i="5"/>
  <c r="AB16" i="5"/>
  <c r="AA16" i="5"/>
  <c r="Z16" i="5"/>
  <c r="Y16" i="5"/>
  <c r="AB15" i="5"/>
  <c r="AA15" i="5"/>
  <c r="Z15" i="5"/>
  <c r="Y15" i="5"/>
  <c r="AB14" i="5"/>
  <c r="AA14" i="5"/>
  <c r="Z14" i="5"/>
  <c r="Y14" i="5"/>
  <c r="AB13" i="5"/>
  <c r="AA13" i="5"/>
  <c r="Z13" i="5"/>
  <c r="Y13" i="5"/>
  <c r="AB12" i="5"/>
  <c r="AA12" i="5"/>
  <c r="Z12" i="5"/>
  <c r="Y12" i="5"/>
  <c r="AB11" i="5"/>
  <c r="AA11" i="5"/>
  <c r="Z11" i="5"/>
  <c r="Y11" i="5"/>
  <c r="AB10" i="5"/>
  <c r="AA10" i="5"/>
  <c r="Z10" i="5"/>
  <c r="Y10" i="5"/>
  <c r="AB9" i="5"/>
  <c r="AA9" i="5"/>
  <c r="Z9" i="5"/>
  <c r="Y9" i="5"/>
  <c r="AB8" i="5"/>
  <c r="AA8" i="5"/>
  <c r="Z8" i="5"/>
  <c r="Y8" i="5"/>
  <c r="AB7" i="5"/>
  <c r="AA7" i="5"/>
  <c r="Z7" i="5"/>
  <c r="Y7" i="5"/>
  <c r="AB6" i="5"/>
  <c r="AA6" i="5"/>
  <c r="Z6" i="5"/>
  <c r="Y6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O90" i="5"/>
  <c r="N90" i="5"/>
  <c r="M90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O32" i="5"/>
  <c r="N32" i="5"/>
  <c r="O31" i="5"/>
  <c r="N31" i="5"/>
  <c r="O30" i="5"/>
  <c r="N30" i="5"/>
  <c r="O29" i="5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O21" i="5"/>
  <c r="N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O9" i="5"/>
  <c r="N9" i="5"/>
  <c r="O8" i="5"/>
  <c r="N8" i="5"/>
  <c r="O7" i="5"/>
  <c r="N7" i="5"/>
  <c r="O6" i="5"/>
  <c r="N6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AM45" i="5" l="1"/>
  <c r="AI45" i="5"/>
  <c r="AI46" i="5"/>
  <c r="AE45" i="5"/>
  <c r="AF46" i="5"/>
  <c r="AC45" i="5"/>
  <c r="Z46" i="5"/>
  <c r="Y46" i="5"/>
  <c r="AM46" i="5"/>
  <c r="N46" i="5"/>
  <c r="AA45" i="5"/>
  <c r="AB46" i="5"/>
  <c r="AF45" i="5"/>
  <c r="AD45" i="5"/>
  <c r="AD46" i="5"/>
  <c r="AC46" i="5"/>
  <c r="Y45" i="5"/>
  <c r="AB45" i="5"/>
  <c r="O45" i="5"/>
  <c r="O46" i="5"/>
  <c r="Z45" i="5"/>
  <c r="AE46" i="5"/>
  <c r="AA46" i="5"/>
  <c r="AA47" i="5" s="1"/>
  <c r="L46" i="5"/>
  <c r="M45" i="5"/>
  <c r="N45" i="5"/>
  <c r="L45" i="5"/>
  <c r="M46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AE47" i="5" l="1"/>
  <c r="Z47" i="5"/>
  <c r="Y47" i="5"/>
  <c r="AM47" i="5"/>
  <c r="AF47" i="5"/>
  <c r="AC47" i="5"/>
  <c r="N47" i="5"/>
  <c r="AI47" i="5"/>
  <c r="AB47" i="5"/>
  <c r="AD47" i="5"/>
  <c r="M47" i="5"/>
  <c r="O47" i="5"/>
  <c r="L47" i="5"/>
  <c r="K46" i="5"/>
  <c r="K45" i="5"/>
  <c r="K90" i="5"/>
  <c r="X90" i="5"/>
  <c r="W90" i="5"/>
  <c r="V90" i="5"/>
  <c r="U90" i="5"/>
  <c r="X44" i="5"/>
  <c r="W44" i="5"/>
  <c r="V44" i="5"/>
  <c r="U44" i="5"/>
  <c r="X43" i="5"/>
  <c r="W43" i="5"/>
  <c r="V43" i="5"/>
  <c r="U43" i="5"/>
  <c r="X42" i="5"/>
  <c r="W42" i="5"/>
  <c r="V42" i="5"/>
  <c r="U42" i="5"/>
  <c r="X41" i="5"/>
  <c r="W41" i="5"/>
  <c r="V41" i="5"/>
  <c r="U41" i="5"/>
  <c r="X40" i="5"/>
  <c r="W40" i="5"/>
  <c r="V40" i="5"/>
  <c r="U40" i="5"/>
  <c r="X39" i="5"/>
  <c r="W39" i="5"/>
  <c r="V39" i="5"/>
  <c r="U39" i="5"/>
  <c r="X38" i="5"/>
  <c r="W38" i="5"/>
  <c r="V38" i="5"/>
  <c r="U38" i="5"/>
  <c r="X37" i="5"/>
  <c r="W37" i="5"/>
  <c r="V37" i="5"/>
  <c r="U37" i="5"/>
  <c r="X36" i="5"/>
  <c r="W36" i="5"/>
  <c r="V36" i="5"/>
  <c r="U36" i="5"/>
  <c r="X35" i="5"/>
  <c r="W35" i="5"/>
  <c r="V35" i="5"/>
  <c r="U35" i="5"/>
  <c r="X34" i="5"/>
  <c r="W34" i="5"/>
  <c r="V34" i="5"/>
  <c r="U34" i="5"/>
  <c r="X33" i="5"/>
  <c r="W33" i="5"/>
  <c r="V33" i="5"/>
  <c r="U33" i="5"/>
  <c r="X32" i="5"/>
  <c r="W32" i="5"/>
  <c r="V32" i="5"/>
  <c r="U32" i="5"/>
  <c r="X31" i="5"/>
  <c r="W31" i="5"/>
  <c r="V31" i="5"/>
  <c r="U31" i="5"/>
  <c r="X30" i="5"/>
  <c r="W30" i="5"/>
  <c r="V30" i="5"/>
  <c r="U30" i="5"/>
  <c r="X29" i="5"/>
  <c r="W29" i="5"/>
  <c r="V29" i="5"/>
  <c r="U29" i="5"/>
  <c r="X28" i="5"/>
  <c r="W28" i="5"/>
  <c r="V28" i="5"/>
  <c r="U28" i="5"/>
  <c r="X27" i="5"/>
  <c r="W27" i="5"/>
  <c r="V27" i="5"/>
  <c r="U27" i="5"/>
  <c r="X26" i="5"/>
  <c r="W26" i="5"/>
  <c r="V26" i="5"/>
  <c r="U26" i="5"/>
  <c r="X25" i="5"/>
  <c r="W25" i="5"/>
  <c r="V25" i="5"/>
  <c r="U25" i="5"/>
  <c r="X24" i="5"/>
  <c r="W24" i="5"/>
  <c r="V24" i="5"/>
  <c r="U24" i="5"/>
  <c r="X23" i="5"/>
  <c r="W23" i="5"/>
  <c r="V23" i="5"/>
  <c r="U23" i="5"/>
  <c r="X22" i="5"/>
  <c r="W22" i="5"/>
  <c r="V22" i="5"/>
  <c r="U22" i="5"/>
  <c r="X21" i="5"/>
  <c r="W21" i="5"/>
  <c r="V21" i="5"/>
  <c r="U21" i="5"/>
  <c r="X20" i="5"/>
  <c r="W20" i="5"/>
  <c r="V20" i="5"/>
  <c r="U20" i="5"/>
  <c r="X19" i="5"/>
  <c r="W19" i="5"/>
  <c r="V19" i="5"/>
  <c r="U19" i="5"/>
  <c r="X18" i="5"/>
  <c r="W18" i="5"/>
  <c r="V18" i="5"/>
  <c r="U18" i="5"/>
  <c r="X17" i="5"/>
  <c r="W17" i="5"/>
  <c r="V17" i="5"/>
  <c r="U17" i="5"/>
  <c r="X16" i="5"/>
  <c r="W16" i="5"/>
  <c r="V16" i="5"/>
  <c r="U16" i="5"/>
  <c r="X15" i="5"/>
  <c r="W15" i="5"/>
  <c r="V15" i="5"/>
  <c r="U15" i="5"/>
  <c r="X14" i="5"/>
  <c r="W14" i="5"/>
  <c r="V14" i="5"/>
  <c r="U14" i="5"/>
  <c r="X13" i="5"/>
  <c r="W13" i="5"/>
  <c r="V13" i="5"/>
  <c r="U13" i="5"/>
  <c r="X12" i="5"/>
  <c r="W12" i="5"/>
  <c r="V12" i="5"/>
  <c r="U12" i="5"/>
  <c r="X11" i="5"/>
  <c r="W11" i="5"/>
  <c r="V11" i="5"/>
  <c r="U11" i="5"/>
  <c r="X10" i="5"/>
  <c r="W10" i="5"/>
  <c r="V10" i="5"/>
  <c r="U10" i="5"/>
  <c r="X9" i="5"/>
  <c r="W9" i="5"/>
  <c r="V9" i="5"/>
  <c r="U9" i="5"/>
  <c r="X8" i="5"/>
  <c r="W8" i="5"/>
  <c r="V8" i="5"/>
  <c r="U8" i="5"/>
  <c r="X7" i="5"/>
  <c r="W7" i="5"/>
  <c r="V7" i="5"/>
  <c r="U7" i="5"/>
  <c r="X6" i="5"/>
  <c r="W6" i="5"/>
  <c r="V6" i="5"/>
  <c r="U6" i="5"/>
  <c r="U45" i="5" s="1"/>
  <c r="W45" i="5" l="1"/>
  <c r="W46" i="5"/>
  <c r="V45" i="5"/>
  <c r="V46" i="5"/>
  <c r="V47" i="5" s="1"/>
  <c r="U46" i="5"/>
  <c r="U47" i="5" s="1"/>
  <c r="X45" i="5"/>
  <c r="X46" i="5"/>
  <c r="K47" i="5"/>
  <c r="AH1" i="8"/>
  <c r="R1" i="8"/>
  <c r="W47" i="5" l="1"/>
  <c r="X47" i="5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G45" i="8" l="1"/>
  <c r="G46" i="8"/>
  <c r="F48" i="6"/>
  <c r="F47" i="6"/>
  <c r="J46" i="8"/>
  <c r="Z49" i="6"/>
  <c r="J45" i="8"/>
  <c r="E45" i="8"/>
  <c r="E46" i="8"/>
  <c r="F45" i="8"/>
  <c r="H46" i="8"/>
  <c r="Z48" i="6"/>
  <c r="D45" i="8"/>
  <c r="D46" i="8"/>
  <c r="F46" i="8"/>
  <c r="I45" i="8"/>
  <c r="H45" i="8"/>
  <c r="I46" i="8"/>
  <c r="O49" i="6"/>
  <c r="O48" i="6"/>
  <c r="Z47" i="6"/>
  <c r="O47" i="6"/>
  <c r="G47" i="8" l="1"/>
  <c r="F49" i="6"/>
  <c r="H47" i="8"/>
  <c r="J47" i="8"/>
  <c r="F47" i="8"/>
  <c r="E47" i="8"/>
  <c r="D47" i="8"/>
  <c r="I47" i="8"/>
  <c r="C90" i="5"/>
  <c r="F90" i="5"/>
  <c r="G90" i="5"/>
  <c r="H90" i="5"/>
  <c r="I90" i="5"/>
  <c r="J90" i="5"/>
  <c r="P90" i="5"/>
  <c r="Q90" i="5"/>
  <c r="S90" i="5"/>
  <c r="T90" i="5"/>
  <c r="AQ90" i="5"/>
  <c r="AR90" i="5"/>
  <c r="AS90" i="5"/>
  <c r="AT90" i="5"/>
  <c r="AU90" i="5"/>
  <c r="AT48" i="8" l="1"/>
  <c r="AG48" i="8"/>
  <c r="AT16" i="8"/>
  <c r="AH16" i="8"/>
  <c r="AG16" i="8"/>
  <c r="R16" i="8"/>
  <c r="Q16" i="8"/>
  <c r="AJ18" i="6"/>
  <c r="AS44" i="8" l="1"/>
  <c r="AR44" i="8"/>
  <c r="AQ44" i="8"/>
  <c r="AP44" i="8"/>
  <c r="AO44" i="8"/>
  <c r="AN44" i="8"/>
  <c r="AM44" i="8"/>
  <c r="AL44" i="8"/>
  <c r="AK44" i="8"/>
  <c r="AJ44" i="8"/>
  <c r="AI44" i="8"/>
  <c r="AS43" i="8"/>
  <c r="AR43" i="8"/>
  <c r="AQ43" i="8"/>
  <c r="AP43" i="8"/>
  <c r="AO43" i="8"/>
  <c r="AN43" i="8"/>
  <c r="AM43" i="8"/>
  <c r="AL43" i="8"/>
  <c r="AK43" i="8"/>
  <c r="AJ43" i="8"/>
  <c r="AI43" i="8"/>
  <c r="AS42" i="8"/>
  <c r="AR42" i="8"/>
  <c r="AQ42" i="8"/>
  <c r="AP42" i="8"/>
  <c r="AO42" i="8"/>
  <c r="AN42" i="8"/>
  <c r="AM42" i="8"/>
  <c r="AL42" i="8"/>
  <c r="AK42" i="8"/>
  <c r="AJ42" i="8"/>
  <c r="AI42" i="8"/>
  <c r="AS41" i="8"/>
  <c r="AR41" i="8"/>
  <c r="AQ41" i="8"/>
  <c r="AP41" i="8"/>
  <c r="AO41" i="8"/>
  <c r="AN41" i="8"/>
  <c r="AM41" i="8"/>
  <c r="AL41" i="8"/>
  <c r="AK41" i="8"/>
  <c r="AJ41" i="8"/>
  <c r="AI41" i="8"/>
  <c r="AS40" i="8"/>
  <c r="AR40" i="8"/>
  <c r="AQ40" i="8"/>
  <c r="AP40" i="8"/>
  <c r="AO40" i="8"/>
  <c r="AN40" i="8"/>
  <c r="AM40" i="8"/>
  <c r="AL40" i="8"/>
  <c r="AK40" i="8"/>
  <c r="AJ40" i="8"/>
  <c r="AI40" i="8"/>
  <c r="AS39" i="8"/>
  <c r="AR39" i="8"/>
  <c r="AQ39" i="8"/>
  <c r="AP39" i="8"/>
  <c r="AO39" i="8"/>
  <c r="AN39" i="8"/>
  <c r="AM39" i="8"/>
  <c r="AL39" i="8"/>
  <c r="AK39" i="8"/>
  <c r="AJ39" i="8"/>
  <c r="AI39" i="8"/>
  <c r="AS38" i="8"/>
  <c r="AR38" i="8"/>
  <c r="AQ38" i="8"/>
  <c r="AP38" i="8"/>
  <c r="AO38" i="8"/>
  <c r="AN38" i="8"/>
  <c r="AM38" i="8"/>
  <c r="AL38" i="8"/>
  <c r="AK38" i="8"/>
  <c r="AJ38" i="8"/>
  <c r="AI38" i="8"/>
  <c r="AS37" i="8"/>
  <c r="AR37" i="8"/>
  <c r="AQ37" i="8"/>
  <c r="AP37" i="8"/>
  <c r="AO37" i="8"/>
  <c r="AN37" i="8"/>
  <c r="AM37" i="8"/>
  <c r="AL37" i="8"/>
  <c r="AK37" i="8"/>
  <c r="AJ37" i="8"/>
  <c r="AI37" i="8"/>
  <c r="AS36" i="8"/>
  <c r="AR36" i="8"/>
  <c r="AQ36" i="8"/>
  <c r="AP36" i="8"/>
  <c r="AO36" i="8"/>
  <c r="AN36" i="8"/>
  <c r="AM36" i="8"/>
  <c r="AL36" i="8"/>
  <c r="AK36" i="8"/>
  <c r="AJ36" i="8"/>
  <c r="AI36" i="8"/>
  <c r="AS35" i="8"/>
  <c r="AR35" i="8"/>
  <c r="AQ35" i="8"/>
  <c r="AP35" i="8"/>
  <c r="AO35" i="8"/>
  <c r="AN35" i="8"/>
  <c r="AM35" i="8"/>
  <c r="AL35" i="8"/>
  <c r="AK35" i="8"/>
  <c r="AJ35" i="8"/>
  <c r="AI35" i="8"/>
  <c r="AS34" i="8"/>
  <c r="AR34" i="8"/>
  <c r="AQ34" i="8"/>
  <c r="AP34" i="8"/>
  <c r="AO34" i="8"/>
  <c r="AN34" i="8"/>
  <c r="AM34" i="8"/>
  <c r="AL34" i="8"/>
  <c r="AK34" i="8"/>
  <c r="AJ34" i="8"/>
  <c r="AI34" i="8"/>
  <c r="AS33" i="8"/>
  <c r="AR33" i="8"/>
  <c r="AQ33" i="8"/>
  <c r="AP33" i="8"/>
  <c r="AO33" i="8"/>
  <c r="AN33" i="8"/>
  <c r="AM33" i="8"/>
  <c r="AL33" i="8"/>
  <c r="AK33" i="8"/>
  <c r="AJ33" i="8"/>
  <c r="AI33" i="8"/>
  <c r="AS32" i="8"/>
  <c r="AR32" i="8"/>
  <c r="AQ32" i="8"/>
  <c r="AP32" i="8"/>
  <c r="AO32" i="8"/>
  <c r="AN32" i="8"/>
  <c r="AM32" i="8"/>
  <c r="AL32" i="8"/>
  <c r="AK32" i="8"/>
  <c r="AJ32" i="8"/>
  <c r="AI32" i="8"/>
  <c r="AS31" i="8"/>
  <c r="AR31" i="8"/>
  <c r="AQ31" i="8"/>
  <c r="AP31" i="8"/>
  <c r="AO31" i="8"/>
  <c r="AN31" i="8"/>
  <c r="AM31" i="8"/>
  <c r="AL31" i="8"/>
  <c r="AK31" i="8"/>
  <c r="AJ31" i="8"/>
  <c r="AI31" i="8"/>
  <c r="AS30" i="8"/>
  <c r="AR30" i="8"/>
  <c r="AQ30" i="8"/>
  <c r="AP30" i="8"/>
  <c r="AO30" i="8"/>
  <c r="AN30" i="8"/>
  <c r="AM30" i="8"/>
  <c r="AL30" i="8"/>
  <c r="AK30" i="8"/>
  <c r="AJ30" i="8"/>
  <c r="AI30" i="8"/>
  <c r="AS29" i="8"/>
  <c r="AR29" i="8"/>
  <c r="AQ29" i="8"/>
  <c r="AP29" i="8"/>
  <c r="AO29" i="8"/>
  <c r="AN29" i="8"/>
  <c r="AM29" i="8"/>
  <c r="AL29" i="8"/>
  <c r="AK29" i="8"/>
  <c r="AJ29" i="8"/>
  <c r="AI29" i="8"/>
  <c r="AS28" i="8"/>
  <c r="AR28" i="8"/>
  <c r="AQ28" i="8"/>
  <c r="AP28" i="8"/>
  <c r="AO28" i="8"/>
  <c r="AN28" i="8"/>
  <c r="AM28" i="8"/>
  <c r="AL28" i="8"/>
  <c r="AK28" i="8"/>
  <c r="AJ28" i="8"/>
  <c r="AI28" i="8"/>
  <c r="AS27" i="8"/>
  <c r="AR27" i="8"/>
  <c r="AQ27" i="8"/>
  <c r="AP27" i="8"/>
  <c r="AO27" i="8"/>
  <c r="AN27" i="8"/>
  <c r="AM27" i="8"/>
  <c r="AL27" i="8"/>
  <c r="AK27" i="8"/>
  <c r="AJ27" i="8"/>
  <c r="AI27" i="8"/>
  <c r="AS26" i="8"/>
  <c r="AR26" i="8"/>
  <c r="AQ26" i="8"/>
  <c r="AP26" i="8"/>
  <c r="AO26" i="8"/>
  <c r="AN26" i="8"/>
  <c r="AM26" i="8"/>
  <c r="AL26" i="8"/>
  <c r="AK26" i="8"/>
  <c r="AJ26" i="8"/>
  <c r="AI26" i="8"/>
  <c r="AS25" i="8"/>
  <c r="AR25" i="8"/>
  <c r="AQ25" i="8"/>
  <c r="AP25" i="8"/>
  <c r="AO25" i="8"/>
  <c r="AN25" i="8"/>
  <c r="AM25" i="8"/>
  <c r="AL25" i="8"/>
  <c r="AK25" i="8"/>
  <c r="AJ25" i="8"/>
  <c r="AI25" i="8"/>
  <c r="AS24" i="8"/>
  <c r="AR24" i="8"/>
  <c r="AQ24" i="8"/>
  <c r="AP24" i="8"/>
  <c r="AO24" i="8"/>
  <c r="AN24" i="8"/>
  <c r="AM24" i="8"/>
  <c r="AL24" i="8"/>
  <c r="AK24" i="8"/>
  <c r="AJ24" i="8"/>
  <c r="AI24" i="8"/>
  <c r="AS23" i="8"/>
  <c r="AR23" i="8"/>
  <c r="AQ23" i="8"/>
  <c r="AP23" i="8"/>
  <c r="AO23" i="8"/>
  <c r="AN23" i="8"/>
  <c r="AM23" i="8"/>
  <c r="AL23" i="8"/>
  <c r="AK23" i="8"/>
  <c r="AJ23" i="8"/>
  <c r="AI23" i="8"/>
  <c r="AS22" i="8"/>
  <c r="AR22" i="8"/>
  <c r="AQ22" i="8"/>
  <c r="AP22" i="8"/>
  <c r="AO22" i="8"/>
  <c r="AN22" i="8"/>
  <c r="AM22" i="8"/>
  <c r="AL22" i="8"/>
  <c r="AK22" i="8"/>
  <c r="AJ22" i="8"/>
  <c r="AI22" i="8"/>
  <c r="AS21" i="8"/>
  <c r="AR21" i="8"/>
  <c r="AQ21" i="8"/>
  <c r="AP21" i="8"/>
  <c r="AO21" i="8"/>
  <c r="AN21" i="8"/>
  <c r="AM21" i="8"/>
  <c r="AL21" i="8"/>
  <c r="AK21" i="8"/>
  <c r="AJ21" i="8"/>
  <c r="AI21" i="8"/>
  <c r="AS20" i="8"/>
  <c r="AR20" i="8"/>
  <c r="AQ20" i="8"/>
  <c r="AP20" i="8"/>
  <c r="AO20" i="8"/>
  <c r="AN20" i="8"/>
  <c r="AM20" i="8"/>
  <c r="AL20" i="8"/>
  <c r="AK20" i="8"/>
  <c r="AJ20" i="8"/>
  <c r="AI20" i="8"/>
  <c r="AS19" i="8"/>
  <c r="AR19" i="8"/>
  <c r="AQ19" i="8"/>
  <c r="AP19" i="8"/>
  <c r="AO19" i="8"/>
  <c r="AN19" i="8"/>
  <c r="AM19" i="8"/>
  <c r="AL19" i="8"/>
  <c r="AK19" i="8"/>
  <c r="AJ19" i="8"/>
  <c r="AI19" i="8"/>
  <c r="AS18" i="8"/>
  <c r="AR18" i="8"/>
  <c r="AQ18" i="8"/>
  <c r="AP18" i="8"/>
  <c r="AO18" i="8"/>
  <c r="AN18" i="8"/>
  <c r="AM18" i="8"/>
  <c r="AL18" i="8"/>
  <c r="AK18" i="8"/>
  <c r="AJ18" i="8"/>
  <c r="AI18" i="8"/>
  <c r="AS17" i="8"/>
  <c r="AR17" i="8"/>
  <c r="AQ17" i="8"/>
  <c r="AP17" i="8"/>
  <c r="AO17" i="8"/>
  <c r="AN17" i="8"/>
  <c r="AM17" i="8"/>
  <c r="AL17" i="8"/>
  <c r="AK17" i="8"/>
  <c r="AJ17" i="8"/>
  <c r="AI17" i="8"/>
  <c r="AS16" i="8"/>
  <c r="AR16" i="8"/>
  <c r="AQ16" i="8"/>
  <c r="AP16" i="8"/>
  <c r="AO16" i="8"/>
  <c r="AN16" i="8"/>
  <c r="AM16" i="8"/>
  <c r="AL16" i="8"/>
  <c r="AK16" i="8"/>
  <c r="AJ16" i="8"/>
  <c r="AI16" i="8"/>
  <c r="AS15" i="8"/>
  <c r="AR15" i="8"/>
  <c r="AQ15" i="8"/>
  <c r="AP15" i="8"/>
  <c r="AO15" i="8"/>
  <c r="AN15" i="8"/>
  <c r="AM15" i="8"/>
  <c r="AL15" i="8"/>
  <c r="AK15" i="8"/>
  <c r="AJ15" i="8"/>
  <c r="AI15" i="8"/>
  <c r="AS14" i="8"/>
  <c r="AR14" i="8"/>
  <c r="AQ14" i="8"/>
  <c r="AP14" i="8"/>
  <c r="AO14" i="8"/>
  <c r="AN14" i="8"/>
  <c r="AM14" i="8"/>
  <c r="AL14" i="8"/>
  <c r="AK14" i="8"/>
  <c r="AJ14" i="8"/>
  <c r="AI14" i="8"/>
  <c r="AS13" i="8"/>
  <c r="AR13" i="8"/>
  <c r="AQ13" i="8"/>
  <c r="AP13" i="8"/>
  <c r="AO13" i="8"/>
  <c r="AN13" i="8"/>
  <c r="AM13" i="8"/>
  <c r="AL13" i="8"/>
  <c r="AK13" i="8"/>
  <c r="AJ13" i="8"/>
  <c r="AI13" i="8"/>
  <c r="AS12" i="8"/>
  <c r="AR12" i="8"/>
  <c r="AP12" i="8"/>
  <c r="AO12" i="8"/>
  <c r="AN12" i="8"/>
  <c r="AM12" i="8"/>
  <c r="AL12" i="8"/>
  <c r="AK12" i="8"/>
  <c r="AJ12" i="8"/>
  <c r="AI12" i="8"/>
  <c r="AS11" i="8"/>
  <c r="AR11" i="8"/>
  <c r="AQ11" i="8"/>
  <c r="AP11" i="8"/>
  <c r="AO11" i="8"/>
  <c r="AN11" i="8"/>
  <c r="AM11" i="8"/>
  <c r="AL11" i="8"/>
  <c r="AK11" i="8"/>
  <c r="AJ11" i="8"/>
  <c r="AI11" i="8"/>
  <c r="AS10" i="8"/>
  <c r="AR10" i="8"/>
  <c r="AQ10" i="8"/>
  <c r="AP10" i="8"/>
  <c r="AO10" i="8"/>
  <c r="AN10" i="8"/>
  <c r="AM10" i="8"/>
  <c r="AL10" i="8"/>
  <c r="AK10" i="8"/>
  <c r="AJ10" i="8"/>
  <c r="AI10" i="8"/>
  <c r="AS9" i="8"/>
  <c r="AR9" i="8"/>
  <c r="AQ9" i="8"/>
  <c r="AP9" i="8"/>
  <c r="AO9" i="8"/>
  <c r="AN9" i="8"/>
  <c r="AM9" i="8"/>
  <c r="AL9" i="8"/>
  <c r="AK9" i="8"/>
  <c r="AJ9" i="8"/>
  <c r="AI9" i="8"/>
  <c r="AS8" i="8"/>
  <c r="AR8" i="8"/>
  <c r="AQ8" i="8"/>
  <c r="AP8" i="8"/>
  <c r="AO8" i="8"/>
  <c r="AN8" i="8"/>
  <c r="AM8" i="8"/>
  <c r="AL8" i="8"/>
  <c r="AK8" i="8"/>
  <c r="AJ8" i="8"/>
  <c r="AI8" i="8"/>
  <c r="AS7" i="8"/>
  <c r="AR7" i="8"/>
  <c r="AQ7" i="8"/>
  <c r="AP7" i="8"/>
  <c r="AO7" i="8"/>
  <c r="AN7" i="8"/>
  <c r="AM7" i="8"/>
  <c r="AL7" i="8"/>
  <c r="AK7" i="8"/>
  <c r="AJ7" i="8"/>
  <c r="AI7" i="8"/>
  <c r="AS6" i="8"/>
  <c r="AR6" i="8"/>
  <c r="AQ6" i="8"/>
  <c r="AP6" i="8"/>
  <c r="AO6" i="8"/>
  <c r="AN6" i="8"/>
  <c r="AM6" i="8"/>
  <c r="AL6" i="8"/>
  <c r="AK6" i="8"/>
  <c r="AJ6" i="8"/>
  <c r="AI6" i="8"/>
  <c r="AC44" i="8"/>
  <c r="AB44" i="8"/>
  <c r="AA44" i="8"/>
  <c r="Z44" i="8"/>
  <c r="Y44" i="8"/>
  <c r="X44" i="8"/>
  <c r="W44" i="8"/>
  <c r="V44" i="8"/>
  <c r="U44" i="8"/>
  <c r="T44" i="8"/>
  <c r="S44" i="8"/>
  <c r="AC43" i="8"/>
  <c r="AB43" i="8"/>
  <c r="AA43" i="8"/>
  <c r="Z43" i="8"/>
  <c r="Y43" i="8"/>
  <c r="X43" i="8"/>
  <c r="W43" i="8"/>
  <c r="V43" i="8"/>
  <c r="U43" i="8"/>
  <c r="T43" i="8"/>
  <c r="S43" i="8"/>
  <c r="AC42" i="8"/>
  <c r="AB42" i="8"/>
  <c r="AA42" i="8"/>
  <c r="Z42" i="8"/>
  <c r="Y42" i="8"/>
  <c r="X42" i="8"/>
  <c r="W42" i="8"/>
  <c r="V42" i="8"/>
  <c r="U42" i="8"/>
  <c r="T42" i="8"/>
  <c r="S42" i="8"/>
  <c r="AC41" i="8"/>
  <c r="AB41" i="8"/>
  <c r="AA41" i="8"/>
  <c r="Z41" i="8"/>
  <c r="Y41" i="8"/>
  <c r="X41" i="8"/>
  <c r="W41" i="8"/>
  <c r="V41" i="8"/>
  <c r="U41" i="8"/>
  <c r="T41" i="8"/>
  <c r="S41" i="8"/>
  <c r="AC40" i="8"/>
  <c r="AB40" i="8"/>
  <c r="AA40" i="8"/>
  <c r="Z40" i="8"/>
  <c r="Y40" i="8"/>
  <c r="X40" i="8"/>
  <c r="W40" i="8"/>
  <c r="V40" i="8"/>
  <c r="U40" i="8"/>
  <c r="T40" i="8"/>
  <c r="S40" i="8"/>
  <c r="AC39" i="8"/>
  <c r="AB39" i="8"/>
  <c r="AA39" i="8"/>
  <c r="Z39" i="8"/>
  <c r="Y39" i="8"/>
  <c r="X39" i="8"/>
  <c r="W39" i="8"/>
  <c r="V39" i="8"/>
  <c r="U39" i="8"/>
  <c r="T39" i="8"/>
  <c r="S39" i="8"/>
  <c r="AC38" i="8"/>
  <c r="AB38" i="8"/>
  <c r="AA38" i="8"/>
  <c r="Z38" i="8"/>
  <c r="Y38" i="8"/>
  <c r="X38" i="8"/>
  <c r="W38" i="8"/>
  <c r="V38" i="8"/>
  <c r="U38" i="8"/>
  <c r="T38" i="8"/>
  <c r="S38" i="8"/>
  <c r="AC37" i="8"/>
  <c r="AB37" i="8"/>
  <c r="AA37" i="8"/>
  <c r="Z37" i="8"/>
  <c r="Y37" i="8"/>
  <c r="X37" i="8"/>
  <c r="W37" i="8"/>
  <c r="V37" i="8"/>
  <c r="U37" i="8"/>
  <c r="T37" i="8"/>
  <c r="S37" i="8"/>
  <c r="AC36" i="8"/>
  <c r="AB36" i="8"/>
  <c r="AA36" i="8"/>
  <c r="Z36" i="8"/>
  <c r="Y36" i="8"/>
  <c r="X36" i="8"/>
  <c r="W36" i="8"/>
  <c r="V36" i="8"/>
  <c r="U36" i="8"/>
  <c r="T36" i="8"/>
  <c r="S36" i="8"/>
  <c r="AC35" i="8"/>
  <c r="AB35" i="8"/>
  <c r="AA35" i="8"/>
  <c r="Z35" i="8"/>
  <c r="Y35" i="8"/>
  <c r="X35" i="8"/>
  <c r="W35" i="8"/>
  <c r="V35" i="8"/>
  <c r="U35" i="8"/>
  <c r="T35" i="8"/>
  <c r="S35" i="8"/>
  <c r="AC34" i="8"/>
  <c r="AB34" i="8"/>
  <c r="AA34" i="8"/>
  <c r="Z34" i="8"/>
  <c r="Y34" i="8"/>
  <c r="X34" i="8"/>
  <c r="W34" i="8"/>
  <c r="V34" i="8"/>
  <c r="U34" i="8"/>
  <c r="T34" i="8"/>
  <c r="S34" i="8"/>
  <c r="AC33" i="8"/>
  <c r="AB33" i="8"/>
  <c r="AA33" i="8"/>
  <c r="Z33" i="8"/>
  <c r="Y33" i="8"/>
  <c r="X33" i="8"/>
  <c r="W33" i="8"/>
  <c r="V33" i="8"/>
  <c r="U33" i="8"/>
  <c r="T33" i="8"/>
  <c r="S33" i="8"/>
  <c r="AC32" i="8"/>
  <c r="AB32" i="8"/>
  <c r="AA32" i="8"/>
  <c r="Z32" i="8"/>
  <c r="Y32" i="8"/>
  <c r="X32" i="8"/>
  <c r="W32" i="8"/>
  <c r="V32" i="8"/>
  <c r="U32" i="8"/>
  <c r="T32" i="8"/>
  <c r="S32" i="8"/>
  <c r="AC31" i="8"/>
  <c r="AB31" i="8"/>
  <c r="AA31" i="8"/>
  <c r="Z31" i="8"/>
  <c r="Y31" i="8"/>
  <c r="X31" i="8"/>
  <c r="W31" i="8"/>
  <c r="V31" i="8"/>
  <c r="U31" i="8"/>
  <c r="T31" i="8"/>
  <c r="S31" i="8"/>
  <c r="AC30" i="8"/>
  <c r="AB30" i="8"/>
  <c r="AA30" i="8"/>
  <c r="Z30" i="8"/>
  <c r="Y30" i="8"/>
  <c r="X30" i="8"/>
  <c r="W30" i="8"/>
  <c r="V30" i="8"/>
  <c r="U30" i="8"/>
  <c r="T30" i="8"/>
  <c r="S30" i="8"/>
  <c r="AC29" i="8"/>
  <c r="AB29" i="8"/>
  <c r="AA29" i="8"/>
  <c r="Z29" i="8"/>
  <c r="Y29" i="8"/>
  <c r="X29" i="8"/>
  <c r="W29" i="8"/>
  <c r="V29" i="8"/>
  <c r="U29" i="8"/>
  <c r="T29" i="8"/>
  <c r="S29" i="8"/>
  <c r="AC28" i="8"/>
  <c r="AB28" i="8"/>
  <c r="AA28" i="8"/>
  <c r="Z28" i="8"/>
  <c r="Y28" i="8"/>
  <c r="X28" i="8"/>
  <c r="W28" i="8"/>
  <c r="V28" i="8"/>
  <c r="U28" i="8"/>
  <c r="T28" i="8"/>
  <c r="S28" i="8"/>
  <c r="AC27" i="8"/>
  <c r="AB27" i="8"/>
  <c r="AA27" i="8"/>
  <c r="Z27" i="8"/>
  <c r="Y27" i="8"/>
  <c r="X27" i="8"/>
  <c r="W27" i="8"/>
  <c r="V27" i="8"/>
  <c r="U27" i="8"/>
  <c r="T27" i="8"/>
  <c r="S27" i="8"/>
  <c r="AC26" i="8"/>
  <c r="AB26" i="8"/>
  <c r="AA26" i="8"/>
  <c r="Z26" i="8"/>
  <c r="Y26" i="8"/>
  <c r="X26" i="8"/>
  <c r="W26" i="8"/>
  <c r="V26" i="8"/>
  <c r="U26" i="8"/>
  <c r="T26" i="8"/>
  <c r="S26" i="8"/>
  <c r="AC25" i="8"/>
  <c r="AB25" i="8"/>
  <c r="AA25" i="8"/>
  <c r="Z25" i="8"/>
  <c r="Y25" i="8"/>
  <c r="X25" i="8"/>
  <c r="W25" i="8"/>
  <c r="V25" i="8"/>
  <c r="U25" i="8"/>
  <c r="T25" i="8"/>
  <c r="S25" i="8"/>
  <c r="AC24" i="8"/>
  <c r="AB24" i="8"/>
  <c r="AA24" i="8"/>
  <c r="Z24" i="8"/>
  <c r="Y24" i="8"/>
  <c r="X24" i="8"/>
  <c r="W24" i="8"/>
  <c r="V24" i="8"/>
  <c r="U24" i="8"/>
  <c r="T24" i="8"/>
  <c r="S24" i="8"/>
  <c r="AC23" i="8"/>
  <c r="AB23" i="8"/>
  <c r="AA23" i="8"/>
  <c r="Z23" i="8"/>
  <c r="Y23" i="8"/>
  <c r="X23" i="8"/>
  <c r="W23" i="8"/>
  <c r="V23" i="8"/>
  <c r="U23" i="8"/>
  <c r="T23" i="8"/>
  <c r="S23" i="8"/>
  <c r="AC22" i="8"/>
  <c r="AB22" i="8"/>
  <c r="AA22" i="8"/>
  <c r="Z22" i="8"/>
  <c r="Y22" i="8"/>
  <c r="X22" i="8"/>
  <c r="W22" i="8"/>
  <c r="V22" i="8"/>
  <c r="U22" i="8"/>
  <c r="T22" i="8"/>
  <c r="S22" i="8"/>
  <c r="AC21" i="8"/>
  <c r="AB21" i="8"/>
  <c r="AA21" i="8"/>
  <c r="Z21" i="8"/>
  <c r="Y21" i="8"/>
  <c r="X21" i="8"/>
  <c r="W21" i="8"/>
  <c r="V21" i="8"/>
  <c r="U21" i="8"/>
  <c r="T21" i="8"/>
  <c r="S21" i="8"/>
  <c r="AC20" i="8"/>
  <c r="AB20" i="8"/>
  <c r="AA20" i="8"/>
  <c r="Z20" i="8"/>
  <c r="Y20" i="8"/>
  <c r="X20" i="8"/>
  <c r="W20" i="8"/>
  <c r="V20" i="8"/>
  <c r="U20" i="8"/>
  <c r="T20" i="8"/>
  <c r="S20" i="8"/>
  <c r="AC19" i="8"/>
  <c r="AB19" i="8"/>
  <c r="AA19" i="8"/>
  <c r="Z19" i="8"/>
  <c r="Y19" i="8"/>
  <c r="X19" i="8"/>
  <c r="W19" i="8"/>
  <c r="V19" i="8"/>
  <c r="U19" i="8"/>
  <c r="T19" i="8"/>
  <c r="S19" i="8"/>
  <c r="AC18" i="8"/>
  <c r="AB18" i="8"/>
  <c r="AA18" i="8"/>
  <c r="Z18" i="8"/>
  <c r="Y18" i="8"/>
  <c r="X18" i="8"/>
  <c r="W18" i="8"/>
  <c r="V18" i="8"/>
  <c r="U18" i="8"/>
  <c r="T18" i="8"/>
  <c r="S18" i="8"/>
  <c r="AC17" i="8"/>
  <c r="AB17" i="8"/>
  <c r="AA17" i="8"/>
  <c r="Z17" i="8"/>
  <c r="Y17" i="8"/>
  <c r="X17" i="8"/>
  <c r="W17" i="8"/>
  <c r="V17" i="8"/>
  <c r="U17" i="8"/>
  <c r="T17" i="8"/>
  <c r="S17" i="8"/>
  <c r="AC16" i="8"/>
  <c r="AB16" i="8"/>
  <c r="AA16" i="8"/>
  <c r="Z16" i="8"/>
  <c r="Y16" i="8"/>
  <c r="X16" i="8"/>
  <c r="W16" i="8"/>
  <c r="V16" i="8"/>
  <c r="U16" i="8"/>
  <c r="T16" i="8"/>
  <c r="S16" i="8"/>
  <c r="AC15" i="8"/>
  <c r="AB15" i="8"/>
  <c r="AA15" i="8"/>
  <c r="Z15" i="8"/>
  <c r="Y15" i="8"/>
  <c r="X15" i="8"/>
  <c r="W15" i="8"/>
  <c r="V15" i="8"/>
  <c r="U15" i="8"/>
  <c r="T15" i="8"/>
  <c r="S15" i="8"/>
  <c r="AC14" i="8"/>
  <c r="AB14" i="8"/>
  <c r="AA14" i="8"/>
  <c r="Z14" i="8"/>
  <c r="Y14" i="8"/>
  <c r="X14" i="8"/>
  <c r="W14" i="8"/>
  <c r="V14" i="8"/>
  <c r="U14" i="8"/>
  <c r="T14" i="8"/>
  <c r="S14" i="8"/>
  <c r="AC13" i="8"/>
  <c r="AB13" i="8"/>
  <c r="AA13" i="8"/>
  <c r="Z13" i="8"/>
  <c r="Y13" i="8"/>
  <c r="X13" i="8"/>
  <c r="W13" i="8"/>
  <c r="V13" i="8"/>
  <c r="U13" i="8"/>
  <c r="T13" i="8"/>
  <c r="S13" i="8"/>
  <c r="AC12" i="8"/>
  <c r="AB12" i="8"/>
  <c r="AA12" i="8"/>
  <c r="Z12" i="8"/>
  <c r="Y12" i="8"/>
  <c r="X12" i="8"/>
  <c r="W12" i="8"/>
  <c r="V12" i="8"/>
  <c r="U12" i="8"/>
  <c r="T12" i="8"/>
  <c r="S12" i="8"/>
  <c r="AC11" i="8"/>
  <c r="AB11" i="8"/>
  <c r="AA11" i="8"/>
  <c r="Z11" i="8"/>
  <c r="Y11" i="8"/>
  <c r="X11" i="8"/>
  <c r="W11" i="8"/>
  <c r="V11" i="8"/>
  <c r="U11" i="8"/>
  <c r="T11" i="8"/>
  <c r="S11" i="8"/>
  <c r="AC10" i="8"/>
  <c r="AB10" i="8"/>
  <c r="AA10" i="8"/>
  <c r="Z10" i="8"/>
  <c r="Y10" i="8"/>
  <c r="X10" i="8"/>
  <c r="W10" i="8"/>
  <c r="V10" i="8"/>
  <c r="U10" i="8"/>
  <c r="T10" i="8"/>
  <c r="S10" i="8"/>
  <c r="AC9" i="8"/>
  <c r="AB9" i="8"/>
  <c r="AA9" i="8"/>
  <c r="Z9" i="8"/>
  <c r="Y9" i="8"/>
  <c r="X9" i="8"/>
  <c r="W9" i="8"/>
  <c r="V9" i="8"/>
  <c r="U9" i="8"/>
  <c r="T9" i="8"/>
  <c r="S9" i="8"/>
  <c r="AC8" i="8"/>
  <c r="AB8" i="8"/>
  <c r="AA8" i="8"/>
  <c r="Z8" i="8"/>
  <c r="Y8" i="8"/>
  <c r="X8" i="8"/>
  <c r="W8" i="8"/>
  <c r="V8" i="8"/>
  <c r="U8" i="8"/>
  <c r="T8" i="8"/>
  <c r="S8" i="8"/>
  <c r="AC7" i="8"/>
  <c r="AB7" i="8"/>
  <c r="AA7" i="8"/>
  <c r="Z7" i="8"/>
  <c r="Y7" i="8"/>
  <c r="X7" i="8"/>
  <c r="W7" i="8"/>
  <c r="V7" i="8"/>
  <c r="U7" i="8"/>
  <c r="T7" i="8"/>
  <c r="S7" i="8"/>
  <c r="AC6" i="8"/>
  <c r="AB6" i="8"/>
  <c r="AA6" i="8"/>
  <c r="Z6" i="8"/>
  <c r="Y6" i="8"/>
  <c r="X6" i="8"/>
  <c r="W6" i="8"/>
  <c r="V6" i="8"/>
  <c r="U6" i="8"/>
  <c r="T6" i="8"/>
  <c r="S6" i="8"/>
  <c r="C7" i="8"/>
  <c r="K7" i="8"/>
  <c r="M7" i="8"/>
  <c r="C8" i="8"/>
  <c r="K8" i="8"/>
  <c r="M8" i="8"/>
  <c r="C9" i="8"/>
  <c r="K9" i="8"/>
  <c r="M9" i="8"/>
  <c r="C10" i="8"/>
  <c r="K10" i="8"/>
  <c r="M10" i="8"/>
  <c r="C11" i="8"/>
  <c r="K11" i="8"/>
  <c r="M11" i="8"/>
  <c r="C12" i="8"/>
  <c r="K12" i="8"/>
  <c r="M12" i="8"/>
  <c r="C13" i="8"/>
  <c r="K13" i="8"/>
  <c r="M13" i="8"/>
  <c r="C14" i="8"/>
  <c r="K14" i="8"/>
  <c r="M14" i="8"/>
  <c r="C15" i="8"/>
  <c r="K15" i="8"/>
  <c r="M15" i="8"/>
  <c r="C16" i="8"/>
  <c r="K16" i="8"/>
  <c r="M16" i="8"/>
  <c r="C17" i="8"/>
  <c r="K17" i="8"/>
  <c r="M17" i="8"/>
  <c r="C18" i="8"/>
  <c r="K18" i="8"/>
  <c r="M18" i="8"/>
  <c r="C19" i="8"/>
  <c r="K19" i="8"/>
  <c r="M19" i="8"/>
  <c r="C20" i="8"/>
  <c r="K20" i="8"/>
  <c r="M20" i="8"/>
  <c r="C21" i="8"/>
  <c r="K21" i="8"/>
  <c r="M21" i="8"/>
  <c r="C22" i="8"/>
  <c r="K22" i="8"/>
  <c r="M22" i="8"/>
  <c r="C23" i="8"/>
  <c r="K23" i="8"/>
  <c r="M23" i="8"/>
  <c r="C24" i="8"/>
  <c r="K24" i="8"/>
  <c r="M24" i="8"/>
  <c r="C25" i="8"/>
  <c r="K25" i="8"/>
  <c r="M25" i="8"/>
  <c r="C26" i="8"/>
  <c r="K26" i="8"/>
  <c r="M26" i="8"/>
  <c r="C27" i="8"/>
  <c r="K27" i="8"/>
  <c r="M27" i="8"/>
  <c r="C28" i="8"/>
  <c r="K28" i="8"/>
  <c r="M28" i="8"/>
  <c r="C29" i="8"/>
  <c r="K29" i="8"/>
  <c r="M29" i="8"/>
  <c r="C30" i="8"/>
  <c r="K30" i="8"/>
  <c r="M30" i="8"/>
  <c r="C31" i="8"/>
  <c r="K31" i="8"/>
  <c r="M31" i="8"/>
  <c r="C32" i="8"/>
  <c r="K32" i="8"/>
  <c r="M32" i="8"/>
  <c r="C33" i="8"/>
  <c r="K33" i="8"/>
  <c r="M33" i="8"/>
  <c r="C34" i="8"/>
  <c r="K34" i="8"/>
  <c r="M34" i="8"/>
  <c r="C35" i="8"/>
  <c r="K35" i="8"/>
  <c r="M35" i="8"/>
  <c r="C36" i="8"/>
  <c r="K36" i="8"/>
  <c r="M36" i="8"/>
  <c r="C37" i="8"/>
  <c r="K37" i="8"/>
  <c r="M37" i="8"/>
  <c r="C38" i="8"/>
  <c r="K38" i="8"/>
  <c r="M38" i="8"/>
  <c r="C39" i="8"/>
  <c r="K39" i="8"/>
  <c r="M39" i="8"/>
  <c r="C40" i="8"/>
  <c r="K40" i="8"/>
  <c r="M40" i="8"/>
  <c r="C41" i="8"/>
  <c r="K41" i="8"/>
  <c r="M41" i="8"/>
  <c r="C42" i="8"/>
  <c r="K42" i="8"/>
  <c r="M42" i="8"/>
  <c r="C43" i="8"/>
  <c r="K43" i="8"/>
  <c r="M43" i="8"/>
  <c r="C44" i="8"/>
  <c r="K44" i="8"/>
  <c r="M44" i="8"/>
  <c r="K6" i="8"/>
  <c r="M6" i="8"/>
  <c r="C6" i="8"/>
  <c r="L45" i="8"/>
  <c r="L46" i="8"/>
  <c r="AS45" i="8" l="1"/>
  <c r="AS46" i="8"/>
  <c r="AO45" i="8"/>
  <c r="AN45" i="8"/>
  <c r="AO46" i="8"/>
  <c r="AI45" i="8"/>
  <c r="AK45" i="8"/>
  <c r="AM45" i="8"/>
  <c r="AJ45" i="8"/>
  <c r="AL45" i="8"/>
  <c r="AI46" i="8"/>
  <c r="AK46" i="8"/>
  <c r="AM46" i="8"/>
  <c r="X45" i="8"/>
  <c r="X46" i="8"/>
  <c r="L47" i="8"/>
  <c r="K46" i="8"/>
  <c r="M46" i="8"/>
  <c r="K45" i="8"/>
  <c r="C45" i="8"/>
  <c r="M45" i="8"/>
  <c r="C46" i="8"/>
  <c r="AP46" i="8"/>
  <c r="AR46" i="8"/>
  <c r="S45" i="8"/>
  <c r="U45" i="8"/>
  <c r="W45" i="8"/>
  <c r="AA45" i="8"/>
  <c r="S46" i="8"/>
  <c r="U46" i="8"/>
  <c r="W46" i="8"/>
  <c r="AA46" i="8"/>
  <c r="AR45" i="8"/>
  <c r="AQ45" i="8"/>
  <c r="AP45" i="8"/>
  <c r="AQ46" i="8"/>
  <c r="AN46" i="8"/>
  <c r="AJ46" i="8"/>
  <c r="AL46" i="8"/>
  <c r="AL47" i="8" s="1"/>
  <c r="AC45" i="8"/>
  <c r="AC46" i="8"/>
  <c r="AB45" i="8"/>
  <c r="AB46" i="8"/>
  <c r="Z45" i="8"/>
  <c r="Z46" i="8"/>
  <c r="Y45" i="8"/>
  <c r="Y46" i="8"/>
  <c r="T45" i="8"/>
  <c r="V45" i="8"/>
  <c r="T46" i="8"/>
  <c r="V46" i="8"/>
  <c r="W47" i="8" l="1"/>
  <c r="AP47" i="8"/>
  <c r="K47" i="8"/>
  <c r="AK47" i="8"/>
  <c r="C47" i="8"/>
  <c r="AS47" i="8"/>
  <c r="AN47" i="8"/>
  <c r="AO47" i="8"/>
  <c r="AJ47" i="8"/>
  <c r="AM47" i="8"/>
  <c r="AI47" i="8"/>
  <c r="X47" i="8"/>
  <c r="M47" i="8"/>
  <c r="AR47" i="8"/>
  <c r="T47" i="8"/>
  <c r="Z47" i="8"/>
  <c r="AB47" i="8"/>
  <c r="AA47" i="8"/>
  <c r="U47" i="8"/>
  <c r="S47" i="8"/>
  <c r="AQ47" i="8"/>
  <c r="AC47" i="8"/>
  <c r="Y47" i="8"/>
  <c r="V47" i="8"/>
  <c r="AH9" i="6"/>
  <c r="AI9" i="6"/>
  <c r="AH10" i="6"/>
  <c r="AI10" i="6"/>
  <c r="AH11" i="6"/>
  <c r="AI11" i="6"/>
  <c r="AH12" i="6"/>
  <c r="AI12" i="6"/>
  <c r="AH13" i="6"/>
  <c r="AI13" i="6"/>
  <c r="AH14" i="6"/>
  <c r="AI14" i="6"/>
  <c r="AH15" i="6"/>
  <c r="AI15" i="6"/>
  <c r="AH16" i="6"/>
  <c r="AI16" i="6"/>
  <c r="AH17" i="6"/>
  <c r="AI17" i="6"/>
  <c r="AH18" i="6"/>
  <c r="AI18" i="6"/>
  <c r="AH19" i="6"/>
  <c r="AI19" i="6"/>
  <c r="AH20" i="6"/>
  <c r="AI20" i="6"/>
  <c r="AH21" i="6"/>
  <c r="AI21" i="6"/>
  <c r="AH22" i="6"/>
  <c r="AI22" i="6"/>
  <c r="AH23" i="6"/>
  <c r="AI23" i="6"/>
  <c r="AH24" i="6"/>
  <c r="AI24" i="6"/>
  <c r="AH25" i="6"/>
  <c r="AI25" i="6"/>
  <c r="AH26" i="6"/>
  <c r="AI26" i="6"/>
  <c r="AH27" i="6"/>
  <c r="AI27" i="6"/>
  <c r="AH28" i="6"/>
  <c r="AI28" i="6"/>
  <c r="AH29" i="6"/>
  <c r="AI29" i="6"/>
  <c r="AH30" i="6"/>
  <c r="AI30" i="6"/>
  <c r="AH31" i="6"/>
  <c r="AI31" i="6"/>
  <c r="AH32" i="6"/>
  <c r="AI32" i="6"/>
  <c r="AH33" i="6"/>
  <c r="AI33" i="6"/>
  <c r="AH34" i="6"/>
  <c r="AI34" i="6"/>
  <c r="AH35" i="6"/>
  <c r="AI35" i="6"/>
  <c r="AH36" i="6"/>
  <c r="AI36" i="6"/>
  <c r="AH37" i="6"/>
  <c r="AI37" i="6"/>
  <c r="AH38" i="6"/>
  <c r="AI38" i="6"/>
  <c r="AH39" i="6"/>
  <c r="AI39" i="6"/>
  <c r="AH40" i="6"/>
  <c r="AI40" i="6"/>
  <c r="AH41" i="6"/>
  <c r="AI41" i="6"/>
  <c r="AH42" i="6"/>
  <c r="AI42" i="6"/>
  <c r="AH43" i="6"/>
  <c r="AI43" i="6"/>
  <c r="AH44" i="6"/>
  <c r="AI44" i="6"/>
  <c r="AH45" i="6"/>
  <c r="AI45" i="6"/>
  <c r="AH46" i="6"/>
  <c r="AI46" i="6"/>
  <c r="AI8" i="6"/>
  <c r="AH8" i="6"/>
  <c r="Y46" i="6"/>
  <c r="X46" i="6"/>
  <c r="W46" i="6"/>
  <c r="Y45" i="6"/>
  <c r="X45" i="6"/>
  <c r="W45" i="6"/>
  <c r="Y44" i="6"/>
  <c r="X44" i="6"/>
  <c r="W44" i="6"/>
  <c r="Y43" i="6"/>
  <c r="X43" i="6"/>
  <c r="W43" i="6"/>
  <c r="Y42" i="6"/>
  <c r="X42" i="6"/>
  <c r="W42" i="6"/>
  <c r="Y41" i="6"/>
  <c r="X41" i="6"/>
  <c r="W41" i="6"/>
  <c r="Y40" i="6"/>
  <c r="X40" i="6"/>
  <c r="W40" i="6"/>
  <c r="Y39" i="6"/>
  <c r="X39" i="6"/>
  <c r="W39" i="6"/>
  <c r="Y38" i="6"/>
  <c r="X38" i="6"/>
  <c r="W38" i="6"/>
  <c r="Y37" i="6"/>
  <c r="X37" i="6"/>
  <c r="W37" i="6"/>
  <c r="Y36" i="6"/>
  <c r="X36" i="6"/>
  <c r="W36" i="6"/>
  <c r="Y35" i="6"/>
  <c r="X35" i="6"/>
  <c r="W35" i="6"/>
  <c r="Y34" i="6"/>
  <c r="X34" i="6"/>
  <c r="W34" i="6"/>
  <c r="Y33" i="6"/>
  <c r="X33" i="6"/>
  <c r="W33" i="6"/>
  <c r="Y32" i="6"/>
  <c r="X32" i="6"/>
  <c r="W32" i="6"/>
  <c r="Y31" i="6"/>
  <c r="X31" i="6"/>
  <c r="W31" i="6"/>
  <c r="Y30" i="6"/>
  <c r="X30" i="6"/>
  <c r="W30" i="6"/>
  <c r="Y29" i="6"/>
  <c r="X29" i="6"/>
  <c r="W29" i="6"/>
  <c r="Y28" i="6"/>
  <c r="X28" i="6"/>
  <c r="W28" i="6"/>
  <c r="Y27" i="6"/>
  <c r="X27" i="6"/>
  <c r="W27" i="6"/>
  <c r="Y26" i="6"/>
  <c r="X26" i="6"/>
  <c r="W26" i="6"/>
  <c r="Y25" i="6"/>
  <c r="X25" i="6"/>
  <c r="W25" i="6"/>
  <c r="Y24" i="6"/>
  <c r="X24" i="6"/>
  <c r="W24" i="6"/>
  <c r="Y23" i="6"/>
  <c r="X23" i="6"/>
  <c r="W23" i="6"/>
  <c r="Y22" i="6"/>
  <c r="X22" i="6"/>
  <c r="W22" i="6"/>
  <c r="Y21" i="6"/>
  <c r="X21" i="6"/>
  <c r="W21" i="6"/>
  <c r="Y20" i="6"/>
  <c r="X20" i="6"/>
  <c r="W20" i="6"/>
  <c r="Y19" i="6"/>
  <c r="X19" i="6"/>
  <c r="W19" i="6"/>
  <c r="Y18" i="6"/>
  <c r="X18" i="6"/>
  <c r="W18" i="6"/>
  <c r="Y17" i="6"/>
  <c r="X17" i="6"/>
  <c r="W17" i="6"/>
  <c r="Y16" i="6"/>
  <c r="X16" i="6"/>
  <c r="W16" i="6"/>
  <c r="Y15" i="6"/>
  <c r="X15" i="6"/>
  <c r="W15" i="6"/>
  <c r="Y14" i="6"/>
  <c r="X14" i="6"/>
  <c r="W14" i="6"/>
  <c r="Y13" i="6"/>
  <c r="X13" i="6"/>
  <c r="W13" i="6"/>
  <c r="Y12" i="6"/>
  <c r="X12" i="6"/>
  <c r="W12" i="6"/>
  <c r="Y11" i="6"/>
  <c r="X11" i="6"/>
  <c r="W11" i="6"/>
  <c r="Y10" i="6"/>
  <c r="X10" i="6"/>
  <c r="W10" i="6"/>
  <c r="Y9" i="6"/>
  <c r="X9" i="6"/>
  <c r="W9" i="6"/>
  <c r="Y8" i="6"/>
  <c r="X8" i="6"/>
  <c r="W8" i="6"/>
  <c r="M9" i="6"/>
  <c r="N9" i="6"/>
  <c r="M10" i="6"/>
  <c r="N10" i="6"/>
  <c r="M11" i="6"/>
  <c r="N11" i="6"/>
  <c r="M12" i="6"/>
  <c r="N12" i="6"/>
  <c r="M13" i="6"/>
  <c r="N13" i="6"/>
  <c r="M14" i="6"/>
  <c r="N14" i="6"/>
  <c r="M15" i="6"/>
  <c r="N15" i="6"/>
  <c r="M16" i="6"/>
  <c r="N16" i="6"/>
  <c r="M17" i="6"/>
  <c r="N17" i="6"/>
  <c r="M18" i="6"/>
  <c r="N18" i="6"/>
  <c r="M19" i="6"/>
  <c r="N19" i="6"/>
  <c r="M20" i="6"/>
  <c r="N20" i="6"/>
  <c r="M21" i="6"/>
  <c r="N21" i="6"/>
  <c r="M22" i="6"/>
  <c r="N22" i="6"/>
  <c r="M23" i="6"/>
  <c r="N23" i="6"/>
  <c r="M24" i="6"/>
  <c r="N24" i="6"/>
  <c r="M25" i="6"/>
  <c r="N25" i="6"/>
  <c r="M26" i="6"/>
  <c r="N26" i="6"/>
  <c r="M27" i="6"/>
  <c r="N27" i="6"/>
  <c r="M28" i="6"/>
  <c r="N28" i="6"/>
  <c r="M29" i="6"/>
  <c r="N29" i="6"/>
  <c r="M30" i="6"/>
  <c r="N30" i="6"/>
  <c r="M31" i="6"/>
  <c r="N31" i="6"/>
  <c r="M32" i="6"/>
  <c r="N32" i="6"/>
  <c r="M33" i="6"/>
  <c r="N33" i="6"/>
  <c r="M34" i="6"/>
  <c r="N34" i="6"/>
  <c r="M35" i="6"/>
  <c r="N35" i="6"/>
  <c r="M36" i="6"/>
  <c r="N36" i="6"/>
  <c r="M37" i="6"/>
  <c r="N37" i="6"/>
  <c r="M38" i="6"/>
  <c r="N38" i="6"/>
  <c r="M39" i="6"/>
  <c r="N39" i="6"/>
  <c r="M40" i="6"/>
  <c r="N40" i="6"/>
  <c r="M41" i="6"/>
  <c r="N41" i="6"/>
  <c r="M42" i="6"/>
  <c r="N42" i="6"/>
  <c r="M43" i="6"/>
  <c r="N43" i="6"/>
  <c r="M44" i="6"/>
  <c r="N44" i="6"/>
  <c r="M45" i="6"/>
  <c r="N45" i="6"/>
  <c r="M46" i="6"/>
  <c r="N46" i="6"/>
  <c r="M8" i="6"/>
  <c r="N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8" i="6"/>
  <c r="AC46" i="6"/>
  <c r="AC45" i="6"/>
  <c r="AC44" i="6"/>
  <c r="AC43" i="6"/>
  <c r="AC42" i="6"/>
  <c r="AC41" i="6"/>
  <c r="AC40" i="6"/>
  <c r="AC39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D9" i="6"/>
  <c r="AE9" i="6"/>
  <c r="AF9" i="6"/>
  <c r="AG9" i="6"/>
  <c r="AD10" i="6"/>
  <c r="AE10" i="6"/>
  <c r="AF10" i="6"/>
  <c r="AG10" i="6"/>
  <c r="AD11" i="6"/>
  <c r="AE11" i="6"/>
  <c r="AF11" i="6"/>
  <c r="AG11" i="6"/>
  <c r="AD12" i="6"/>
  <c r="AE12" i="6"/>
  <c r="AF12" i="6"/>
  <c r="AG12" i="6"/>
  <c r="AD13" i="6"/>
  <c r="AE13" i="6"/>
  <c r="AF13" i="6"/>
  <c r="AG13" i="6"/>
  <c r="AD14" i="6"/>
  <c r="AE14" i="6"/>
  <c r="AF14" i="6"/>
  <c r="AG14" i="6"/>
  <c r="AD15" i="6"/>
  <c r="AE15" i="6"/>
  <c r="AF15" i="6"/>
  <c r="AG15" i="6"/>
  <c r="AD16" i="6"/>
  <c r="AE16" i="6"/>
  <c r="AF16" i="6"/>
  <c r="AG16" i="6"/>
  <c r="AD17" i="6"/>
  <c r="AE17" i="6"/>
  <c r="AF17" i="6"/>
  <c r="AG17" i="6"/>
  <c r="AD18" i="6"/>
  <c r="AE18" i="6"/>
  <c r="AF18" i="6"/>
  <c r="AG18" i="6"/>
  <c r="AD19" i="6"/>
  <c r="AE19" i="6"/>
  <c r="AF19" i="6"/>
  <c r="AG19" i="6"/>
  <c r="AD20" i="6"/>
  <c r="AE20" i="6"/>
  <c r="AF20" i="6"/>
  <c r="AG20" i="6"/>
  <c r="AD21" i="6"/>
  <c r="AE21" i="6"/>
  <c r="AF21" i="6"/>
  <c r="AG21" i="6"/>
  <c r="AD22" i="6"/>
  <c r="AE22" i="6"/>
  <c r="AF22" i="6"/>
  <c r="AG22" i="6"/>
  <c r="AD23" i="6"/>
  <c r="AE23" i="6"/>
  <c r="AF23" i="6"/>
  <c r="AG23" i="6"/>
  <c r="AD24" i="6"/>
  <c r="AE24" i="6"/>
  <c r="AF24" i="6"/>
  <c r="AG24" i="6"/>
  <c r="AD25" i="6"/>
  <c r="AE25" i="6"/>
  <c r="AF25" i="6"/>
  <c r="AG25" i="6"/>
  <c r="AD26" i="6"/>
  <c r="AE26" i="6"/>
  <c r="AF26" i="6"/>
  <c r="AG26" i="6"/>
  <c r="AD27" i="6"/>
  <c r="AE27" i="6"/>
  <c r="AF27" i="6"/>
  <c r="AG27" i="6"/>
  <c r="AD28" i="6"/>
  <c r="AE28" i="6"/>
  <c r="AF28" i="6"/>
  <c r="AG28" i="6"/>
  <c r="AD29" i="6"/>
  <c r="AE29" i="6"/>
  <c r="AF29" i="6"/>
  <c r="AG29" i="6"/>
  <c r="AD30" i="6"/>
  <c r="AE30" i="6"/>
  <c r="AF30" i="6"/>
  <c r="AG30" i="6"/>
  <c r="AD31" i="6"/>
  <c r="AE31" i="6"/>
  <c r="AF31" i="6"/>
  <c r="AG31" i="6"/>
  <c r="AD32" i="6"/>
  <c r="AE32" i="6"/>
  <c r="AF32" i="6"/>
  <c r="AG32" i="6"/>
  <c r="AD33" i="6"/>
  <c r="AE33" i="6"/>
  <c r="AF33" i="6"/>
  <c r="AG33" i="6"/>
  <c r="AD34" i="6"/>
  <c r="AE34" i="6"/>
  <c r="AF34" i="6"/>
  <c r="AG34" i="6"/>
  <c r="AD35" i="6"/>
  <c r="AE35" i="6"/>
  <c r="AF35" i="6"/>
  <c r="AG35" i="6"/>
  <c r="AD36" i="6"/>
  <c r="AE36" i="6"/>
  <c r="AF36" i="6"/>
  <c r="AG36" i="6"/>
  <c r="AD37" i="6"/>
  <c r="AE37" i="6"/>
  <c r="AF37" i="6"/>
  <c r="AG37" i="6"/>
  <c r="AD38" i="6"/>
  <c r="AE38" i="6"/>
  <c r="AF38" i="6"/>
  <c r="AG38" i="6"/>
  <c r="AD39" i="6"/>
  <c r="AE39" i="6"/>
  <c r="AF39" i="6"/>
  <c r="AG39" i="6"/>
  <c r="AD40" i="6"/>
  <c r="AE40" i="6"/>
  <c r="AF40" i="6"/>
  <c r="AG40" i="6"/>
  <c r="AD41" i="6"/>
  <c r="AE41" i="6"/>
  <c r="AF41" i="6"/>
  <c r="AG41" i="6"/>
  <c r="AD42" i="6"/>
  <c r="AE42" i="6"/>
  <c r="AF42" i="6"/>
  <c r="AG42" i="6"/>
  <c r="AD43" i="6"/>
  <c r="AE43" i="6"/>
  <c r="AF43" i="6"/>
  <c r="AG43" i="6"/>
  <c r="AD44" i="6"/>
  <c r="AE44" i="6"/>
  <c r="AF44" i="6"/>
  <c r="AG44" i="6"/>
  <c r="AD45" i="6"/>
  <c r="AE45" i="6"/>
  <c r="AF45" i="6"/>
  <c r="AG45" i="6"/>
  <c r="AD46" i="6"/>
  <c r="AE46" i="6"/>
  <c r="AF46" i="6"/>
  <c r="AG8" i="6"/>
  <c r="AF8" i="6"/>
  <c r="AE8" i="6"/>
  <c r="AD8" i="6"/>
  <c r="S9" i="6"/>
  <c r="T9" i="6"/>
  <c r="U9" i="6"/>
  <c r="V9" i="6"/>
  <c r="S10" i="6"/>
  <c r="T10" i="6"/>
  <c r="U10" i="6"/>
  <c r="V10" i="6"/>
  <c r="S11" i="6"/>
  <c r="T11" i="6"/>
  <c r="U11" i="6"/>
  <c r="V11" i="6"/>
  <c r="S12" i="6"/>
  <c r="T12" i="6"/>
  <c r="U12" i="6"/>
  <c r="V12" i="6"/>
  <c r="S13" i="6"/>
  <c r="T13" i="6"/>
  <c r="U13" i="6"/>
  <c r="V13" i="6"/>
  <c r="S14" i="6"/>
  <c r="T14" i="6"/>
  <c r="U14" i="6"/>
  <c r="V14" i="6"/>
  <c r="S15" i="6"/>
  <c r="T15" i="6"/>
  <c r="U15" i="6"/>
  <c r="V15" i="6"/>
  <c r="S16" i="6"/>
  <c r="T16" i="6"/>
  <c r="U16" i="6"/>
  <c r="V16" i="6"/>
  <c r="S17" i="6"/>
  <c r="T17" i="6"/>
  <c r="U17" i="6"/>
  <c r="V17" i="6"/>
  <c r="S18" i="6"/>
  <c r="T18" i="6"/>
  <c r="U18" i="6"/>
  <c r="V18" i="6"/>
  <c r="S19" i="6"/>
  <c r="T19" i="6"/>
  <c r="U19" i="6"/>
  <c r="V19" i="6"/>
  <c r="S20" i="6"/>
  <c r="T20" i="6"/>
  <c r="U20" i="6"/>
  <c r="V20" i="6"/>
  <c r="S21" i="6"/>
  <c r="T21" i="6"/>
  <c r="U21" i="6"/>
  <c r="V21" i="6"/>
  <c r="S22" i="6"/>
  <c r="T22" i="6"/>
  <c r="U22" i="6"/>
  <c r="V22" i="6"/>
  <c r="S23" i="6"/>
  <c r="T23" i="6"/>
  <c r="U23" i="6"/>
  <c r="V23" i="6"/>
  <c r="S24" i="6"/>
  <c r="T24" i="6"/>
  <c r="U24" i="6"/>
  <c r="V24" i="6"/>
  <c r="S25" i="6"/>
  <c r="T25" i="6"/>
  <c r="U25" i="6"/>
  <c r="V25" i="6"/>
  <c r="S26" i="6"/>
  <c r="T26" i="6"/>
  <c r="U26" i="6"/>
  <c r="V26" i="6"/>
  <c r="S27" i="6"/>
  <c r="T27" i="6"/>
  <c r="U27" i="6"/>
  <c r="V27" i="6"/>
  <c r="S28" i="6"/>
  <c r="T28" i="6"/>
  <c r="U28" i="6"/>
  <c r="V28" i="6"/>
  <c r="S29" i="6"/>
  <c r="T29" i="6"/>
  <c r="U29" i="6"/>
  <c r="V29" i="6"/>
  <c r="S30" i="6"/>
  <c r="T30" i="6"/>
  <c r="U30" i="6"/>
  <c r="V30" i="6"/>
  <c r="S31" i="6"/>
  <c r="T31" i="6"/>
  <c r="U31" i="6"/>
  <c r="V31" i="6"/>
  <c r="S32" i="6"/>
  <c r="T32" i="6"/>
  <c r="U32" i="6"/>
  <c r="V32" i="6"/>
  <c r="S33" i="6"/>
  <c r="T33" i="6"/>
  <c r="U33" i="6"/>
  <c r="V33" i="6"/>
  <c r="S34" i="6"/>
  <c r="T34" i="6"/>
  <c r="U34" i="6"/>
  <c r="V34" i="6"/>
  <c r="S35" i="6"/>
  <c r="T35" i="6"/>
  <c r="U35" i="6"/>
  <c r="V35" i="6"/>
  <c r="S36" i="6"/>
  <c r="T36" i="6"/>
  <c r="U36" i="6"/>
  <c r="V36" i="6"/>
  <c r="S37" i="6"/>
  <c r="T37" i="6"/>
  <c r="U37" i="6"/>
  <c r="V37" i="6"/>
  <c r="S38" i="6"/>
  <c r="T38" i="6"/>
  <c r="U38" i="6"/>
  <c r="V38" i="6"/>
  <c r="S39" i="6"/>
  <c r="T39" i="6"/>
  <c r="U39" i="6"/>
  <c r="V39" i="6"/>
  <c r="S40" i="6"/>
  <c r="T40" i="6"/>
  <c r="U40" i="6"/>
  <c r="V40" i="6"/>
  <c r="S41" i="6"/>
  <c r="T41" i="6"/>
  <c r="U41" i="6"/>
  <c r="V41" i="6"/>
  <c r="S42" i="6"/>
  <c r="T42" i="6"/>
  <c r="U42" i="6"/>
  <c r="V42" i="6"/>
  <c r="S43" i="6"/>
  <c r="T43" i="6"/>
  <c r="U43" i="6"/>
  <c r="V43" i="6"/>
  <c r="S44" i="6"/>
  <c r="T44" i="6"/>
  <c r="U44" i="6"/>
  <c r="V44" i="6"/>
  <c r="S45" i="6"/>
  <c r="T45" i="6"/>
  <c r="U45" i="6"/>
  <c r="V45" i="6"/>
  <c r="S46" i="6"/>
  <c r="T46" i="6"/>
  <c r="U46" i="6"/>
  <c r="V46" i="6"/>
  <c r="V8" i="6"/>
  <c r="U8" i="6"/>
  <c r="T8" i="6"/>
  <c r="S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8" i="6"/>
  <c r="K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8" i="6"/>
  <c r="AB46" i="6"/>
  <c r="AA46" i="6"/>
  <c r="AB45" i="6"/>
  <c r="AA45" i="6"/>
  <c r="AB44" i="6"/>
  <c r="AA44" i="6"/>
  <c r="AB43" i="6"/>
  <c r="AA43" i="6"/>
  <c r="AB42" i="6"/>
  <c r="AA42" i="6"/>
  <c r="AB41" i="6"/>
  <c r="AA41" i="6"/>
  <c r="AB40" i="6"/>
  <c r="AA40" i="6"/>
  <c r="AB39" i="6"/>
  <c r="AA39" i="6"/>
  <c r="AB38" i="6"/>
  <c r="AA38" i="6"/>
  <c r="AB37" i="6"/>
  <c r="AA37" i="6"/>
  <c r="AB36" i="6"/>
  <c r="AA36" i="6"/>
  <c r="AB35" i="6"/>
  <c r="AA35" i="6"/>
  <c r="AB34" i="6"/>
  <c r="AA34" i="6"/>
  <c r="AB33" i="6"/>
  <c r="AA33" i="6"/>
  <c r="AB32" i="6"/>
  <c r="AA32" i="6"/>
  <c r="AB31" i="6"/>
  <c r="AA31" i="6"/>
  <c r="AB30" i="6"/>
  <c r="AA30" i="6"/>
  <c r="AB29" i="6"/>
  <c r="AA29" i="6"/>
  <c r="AB28" i="6"/>
  <c r="AA28" i="6"/>
  <c r="AB27" i="6"/>
  <c r="AA27" i="6"/>
  <c r="AB26" i="6"/>
  <c r="AA26" i="6"/>
  <c r="AB25" i="6"/>
  <c r="AA25" i="6"/>
  <c r="AB24" i="6"/>
  <c r="AA24" i="6"/>
  <c r="AB23" i="6"/>
  <c r="AA23" i="6"/>
  <c r="AB22" i="6"/>
  <c r="AA22" i="6"/>
  <c r="AB21" i="6"/>
  <c r="AA21" i="6"/>
  <c r="AB20" i="6"/>
  <c r="AA20" i="6"/>
  <c r="AB19" i="6"/>
  <c r="AA19" i="6"/>
  <c r="AB18" i="6"/>
  <c r="AA18" i="6"/>
  <c r="AB17" i="6"/>
  <c r="AA17" i="6"/>
  <c r="AB16" i="6"/>
  <c r="AA16" i="6"/>
  <c r="AB15" i="6"/>
  <c r="AA15" i="6"/>
  <c r="AB14" i="6"/>
  <c r="AA14" i="6"/>
  <c r="AB13" i="6"/>
  <c r="AA13" i="6"/>
  <c r="AB12" i="6"/>
  <c r="AA12" i="6"/>
  <c r="AB11" i="6"/>
  <c r="AA11" i="6"/>
  <c r="AB10" i="6"/>
  <c r="AA10" i="6"/>
  <c r="AB9" i="6"/>
  <c r="AA9" i="6"/>
  <c r="AB8" i="6"/>
  <c r="AA8" i="6"/>
  <c r="Q46" i="6"/>
  <c r="P46" i="6"/>
  <c r="Q45" i="6"/>
  <c r="P45" i="6"/>
  <c r="Q44" i="6"/>
  <c r="P44" i="6"/>
  <c r="Q43" i="6"/>
  <c r="P43" i="6"/>
  <c r="Q42" i="6"/>
  <c r="P42" i="6"/>
  <c r="Q41" i="6"/>
  <c r="P41" i="6"/>
  <c r="Q40" i="6"/>
  <c r="P40" i="6"/>
  <c r="Q39" i="6"/>
  <c r="P39" i="6"/>
  <c r="Q38" i="6"/>
  <c r="P38" i="6"/>
  <c r="Q37" i="6"/>
  <c r="P37" i="6"/>
  <c r="Q36" i="6"/>
  <c r="P36" i="6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Q25" i="6"/>
  <c r="P25" i="6"/>
  <c r="Q24" i="6"/>
  <c r="P24" i="6"/>
  <c r="Q23" i="6"/>
  <c r="P23" i="6"/>
  <c r="Q22" i="6"/>
  <c r="P22" i="6"/>
  <c r="Q21" i="6"/>
  <c r="P21" i="6"/>
  <c r="Q20" i="6"/>
  <c r="P20" i="6"/>
  <c r="Q19" i="6"/>
  <c r="P19" i="6"/>
  <c r="Q18" i="6"/>
  <c r="P18" i="6"/>
  <c r="Q17" i="6"/>
  <c r="P17" i="6"/>
  <c r="Q16" i="6"/>
  <c r="P16" i="6"/>
  <c r="Q15" i="6"/>
  <c r="P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P47" i="6" l="1"/>
  <c r="Q48" i="6"/>
  <c r="P48" i="6"/>
  <c r="AA48" i="6"/>
  <c r="AB47" i="6"/>
  <c r="AB48" i="6"/>
  <c r="P49" i="6"/>
  <c r="X48" i="6"/>
  <c r="AA47" i="6"/>
  <c r="Q47" i="6"/>
  <c r="Q49" i="6" s="1"/>
  <c r="W48" i="6"/>
  <c r="Y48" i="6"/>
  <c r="I47" i="6"/>
  <c r="I49" i="6"/>
  <c r="K47" i="6"/>
  <c r="K49" i="6"/>
  <c r="I48" i="6"/>
  <c r="K48" i="6"/>
  <c r="T49" i="6"/>
  <c r="T47" i="6"/>
  <c r="V49" i="6"/>
  <c r="V47" i="6"/>
  <c r="AE49" i="6"/>
  <c r="AE47" i="6"/>
  <c r="AG49" i="6"/>
  <c r="N47" i="6"/>
  <c r="N49" i="6"/>
  <c r="N48" i="6"/>
  <c r="L48" i="6"/>
  <c r="W49" i="6"/>
  <c r="W47" i="6"/>
  <c r="Y47" i="6"/>
  <c r="Y49" i="6"/>
  <c r="AI47" i="6"/>
  <c r="AI49" i="6"/>
  <c r="AH48" i="6"/>
  <c r="V48" i="6"/>
  <c r="T48" i="6"/>
  <c r="AG48" i="6"/>
  <c r="AE48" i="6"/>
  <c r="L49" i="6"/>
  <c r="L47" i="6"/>
  <c r="M49" i="6"/>
  <c r="M47" i="6"/>
  <c r="M48" i="6"/>
  <c r="X47" i="6"/>
  <c r="X49" i="6"/>
  <c r="AH49" i="6"/>
  <c r="AH47" i="6"/>
  <c r="J46" i="6"/>
  <c r="H46" i="6"/>
  <c r="E46" i="6"/>
  <c r="D46" i="6"/>
  <c r="J45" i="6"/>
  <c r="H45" i="6"/>
  <c r="E45" i="6"/>
  <c r="D45" i="6"/>
  <c r="J44" i="6"/>
  <c r="H44" i="6"/>
  <c r="E44" i="6"/>
  <c r="D44" i="6"/>
  <c r="J43" i="6"/>
  <c r="H43" i="6"/>
  <c r="E43" i="6"/>
  <c r="D43" i="6"/>
  <c r="J42" i="6"/>
  <c r="H42" i="6"/>
  <c r="E42" i="6"/>
  <c r="J41" i="6"/>
  <c r="H41" i="6"/>
  <c r="E41" i="6"/>
  <c r="D41" i="6"/>
  <c r="J40" i="6"/>
  <c r="H40" i="6"/>
  <c r="E40" i="6"/>
  <c r="D40" i="6"/>
  <c r="J39" i="6"/>
  <c r="H39" i="6"/>
  <c r="E39" i="6"/>
  <c r="D39" i="6"/>
  <c r="J38" i="6"/>
  <c r="H38" i="6"/>
  <c r="E38" i="6"/>
  <c r="D38" i="6"/>
  <c r="J37" i="6"/>
  <c r="H37" i="6"/>
  <c r="E37" i="6"/>
  <c r="D37" i="6"/>
  <c r="J36" i="6"/>
  <c r="H36" i="6"/>
  <c r="E36" i="6"/>
  <c r="D36" i="6"/>
  <c r="J35" i="6"/>
  <c r="H35" i="6"/>
  <c r="E35" i="6"/>
  <c r="D35" i="6"/>
  <c r="J34" i="6"/>
  <c r="H34" i="6"/>
  <c r="E34" i="6"/>
  <c r="D34" i="6"/>
  <c r="J33" i="6"/>
  <c r="H33" i="6"/>
  <c r="E33" i="6"/>
  <c r="D33" i="6"/>
  <c r="J32" i="6"/>
  <c r="H32" i="6"/>
  <c r="E32" i="6"/>
  <c r="D32" i="6"/>
  <c r="J31" i="6"/>
  <c r="H31" i="6"/>
  <c r="E31" i="6"/>
  <c r="D31" i="6"/>
  <c r="J30" i="6"/>
  <c r="H30" i="6"/>
  <c r="E30" i="6"/>
  <c r="D30" i="6"/>
  <c r="J29" i="6"/>
  <c r="H29" i="6"/>
  <c r="E29" i="6"/>
  <c r="D29" i="6"/>
  <c r="J28" i="6"/>
  <c r="H28" i="6"/>
  <c r="E28" i="6"/>
  <c r="D28" i="6"/>
  <c r="J27" i="6"/>
  <c r="H27" i="6"/>
  <c r="E27" i="6"/>
  <c r="D27" i="6"/>
  <c r="J26" i="6"/>
  <c r="H26" i="6"/>
  <c r="E26" i="6"/>
  <c r="D26" i="6"/>
  <c r="J25" i="6"/>
  <c r="H25" i="6"/>
  <c r="E25" i="6"/>
  <c r="D25" i="6"/>
  <c r="J24" i="6"/>
  <c r="H24" i="6"/>
  <c r="E24" i="6"/>
  <c r="D24" i="6"/>
  <c r="J23" i="6"/>
  <c r="H23" i="6"/>
  <c r="E23" i="6"/>
  <c r="D23" i="6"/>
  <c r="J22" i="6"/>
  <c r="H22" i="6"/>
  <c r="E22" i="6"/>
  <c r="D22" i="6"/>
  <c r="J21" i="6"/>
  <c r="H21" i="6"/>
  <c r="E21" i="6"/>
  <c r="D21" i="6"/>
  <c r="J20" i="6"/>
  <c r="H20" i="6"/>
  <c r="E20" i="6"/>
  <c r="D20" i="6"/>
  <c r="J19" i="6"/>
  <c r="H19" i="6"/>
  <c r="E19" i="6"/>
  <c r="D19" i="6"/>
  <c r="J18" i="6"/>
  <c r="H18" i="6"/>
  <c r="E18" i="6"/>
  <c r="D18" i="6"/>
  <c r="J17" i="6"/>
  <c r="H17" i="6"/>
  <c r="E17" i="6"/>
  <c r="D17" i="6"/>
  <c r="J16" i="6"/>
  <c r="H16" i="6"/>
  <c r="E16" i="6"/>
  <c r="D16" i="6"/>
  <c r="J15" i="6"/>
  <c r="H15" i="6"/>
  <c r="E15" i="6"/>
  <c r="D15" i="6"/>
  <c r="J14" i="6"/>
  <c r="H14" i="6"/>
  <c r="E14" i="6"/>
  <c r="D14" i="6"/>
  <c r="J13" i="6"/>
  <c r="H13" i="6"/>
  <c r="E13" i="6"/>
  <c r="D13" i="6"/>
  <c r="J12" i="6"/>
  <c r="H12" i="6"/>
  <c r="E12" i="6"/>
  <c r="D12" i="6"/>
  <c r="J11" i="6"/>
  <c r="H11" i="6"/>
  <c r="E11" i="6"/>
  <c r="D11" i="6"/>
  <c r="J10" i="6"/>
  <c r="H10" i="6"/>
  <c r="E10" i="6"/>
  <c r="D10" i="6"/>
  <c r="J9" i="6"/>
  <c r="H9" i="6"/>
  <c r="E9" i="6"/>
  <c r="D9" i="6"/>
  <c r="J8" i="6"/>
  <c r="H8" i="6"/>
  <c r="E8" i="6"/>
  <c r="D8" i="6"/>
  <c r="D47" i="6" l="1"/>
  <c r="D48" i="6"/>
  <c r="E47" i="6"/>
  <c r="E48" i="6"/>
  <c r="AA49" i="6"/>
  <c r="AB49" i="6"/>
  <c r="F7" i="5"/>
  <c r="G7" i="5"/>
  <c r="H7" i="5"/>
  <c r="I7" i="5"/>
  <c r="J7" i="5"/>
  <c r="BE7" i="5" s="1"/>
  <c r="Q7" i="5"/>
  <c r="S7" i="5"/>
  <c r="T7" i="5"/>
  <c r="AQ7" i="5"/>
  <c r="AR7" i="5"/>
  <c r="AS7" i="5"/>
  <c r="AT7" i="5"/>
  <c r="BI7" i="5" s="1"/>
  <c r="AU7" i="5"/>
  <c r="BB7" i="5" s="1"/>
  <c r="F8" i="5"/>
  <c r="G8" i="5"/>
  <c r="H8" i="5"/>
  <c r="I8" i="5"/>
  <c r="BD8" i="5" s="1"/>
  <c r="J8" i="5"/>
  <c r="BE8" i="5" s="1"/>
  <c r="Q8" i="5"/>
  <c r="S8" i="5"/>
  <c r="T8" i="5"/>
  <c r="AQ8" i="5"/>
  <c r="AR8" i="5"/>
  <c r="AS8" i="5"/>
  <c r="AT8" i="5"/>
  <c r="BI8" i="5" s="1"/>
  <c r="AU8" i="5"/>
  <c r="BB8" i="5" s="1"/>
  <c r="F9" i="5"/>
  <c r="G9" i="5"/>
  <c r="H9" i="5"/>
  <c r="I9" i="5"/>
  <c r="BD9" i="5" s="1"/>
  <c r="J9" i="5"/>
  <c r="BE9" i="5" s="1"/>
  <c r="Q9" i="5"/>
  <c r="S9" i="5"/>
  <c r="T9" i="5"/>
  <c r="AQ9" i="5"/>
  <c r="AR9" i="5"/>
  <c r="AS9" i="5"/>
  <c r="AT9" i="5"/>
  <c r="BI9" i="5" s="1"/>
  <c r="AU9" i="5"/>
  <c r="F10" i="5"/>
  <c r="G10" i="5"/>
  <c r="H10" i="5"/>
  <c r="I10" i="5"/>
  <c r="BD10" i="5" s="1"/>
  <c r="J10" i="5"/>
  <c r="BE10" i="5" s="1"/>
  <c r="Q10" i="5"/>
  <c r="S10" i="5"/>
  <c r="T10" i="5"/>
  <c r="AQ10" i="5"/>
  <c r="AR10" i="5"/>
  <c r="AS10" i="5"/>
  <c r="AT10" i="5"/>
  <c r="BI10" i="5" s="1"/>
  <c r="AU10" i="5"/>
  <c r="F11" i="5"/>
  <c r="G11" i="5"/>
  <c r="H11" i="5"/>
  <c r="I11" i="5"/>
  <c r="BD11" i="5" s="1"/>
  <c r="J11" i="5"/>
  <c r="BE11" i="5" s="1"/>
  <c r="Q11" i="5"/>
  <c r="S11" i="5"/>
  <c r="T11" i="5"/>
  <c r="AQ11" i="5"/>
  <c r="AR11" i="5"/>
  <c r="AS11" i="5"/>
  <c r="AT11" i="5"/>
  <c r="BI11" i="5" s="1"/>
  <c r="AU11" i="5"/>
  <c r="F12" i="5"/>
  <c r="G12" i="5"/>
  <c r="H12" i="5"/>
  <c r="I12" i="5"/>
  <c r="BD12" i="5" s="1"/>
  <c r="J12" i="5"/>
  <c r="BE12" i="5" s="1"/>
  <c r="Q12" i="5"/>
  <c r="S12" i="5"/>
  <c r="T12" i="5"/>
  <c r="AQ12" i="5"/>
  <c r="AR12" i="5"/>
  <c r="AS12" i="5"/>
  <c r="AT12" i="5"/>
  <c r="BI12" i="5" s="1"/>
  <c r="AU12" i="5"/>
  <c r="BB12" i="5" s="1"/>
  <c r="F13" i="5"/>
  <c r="G13" i="5"/>
  <c r="H13" i="5"/>
  <c r="I13" i="5"/>
  <c r="BD13" i="5" s="1"/>
  <c r="J13" i="5"/>
  <c r="BE13" i="5" s="1"/>
  <c r="Q13" i="5"/>
  <c r="S13" i="5"/>
  <c r="T13" i="5"/>
  <c r="AQ13" i="5"/>
  <c r="AR13" i="5"/>
  <c r="AS13" i="5"/>
  <c r="AT13" i="5"/>
  <c r="BI13" i="5" s="1"/>
  <c r="AU13" i="5"/>
  <c r="BB13" i="5" s="1"/>
  <c r="F14" i="5"/>
  <c r="G14" i="5"/>
  <c r="H14" i="5"/>
  <c r="I14" i="5"/>
  <c r="BD14" i="5" s="1"/>
  <c r="J14" i="5"/>
  <c r="BE14" i="5" s="1"/>
  <c r="Q14" i="5"/>
  <c r="S14" i="5"/>
  <c r="T14" i="5"/>
  <c r="AQ14" i="5"/>
  <c r="AR14" i="5"/>
  <c r="AS14" i="5"/>
  <c r="AT14" i="5"/>
  <c r="BI14" i="5" s="1"/>
  <c r="AU14" i="5"/>
  <c r="BB14" i="5" s="1"/>
  <c r="F15" i="5"/>
  <c r="G15" i="5"/>
  <c r="H15" i="5"/>
  <c r="I15" i="5"/>
  <c r="BD15" i="5" s="1"/>
  <c r="J15" i="5"/>
  <c r="BE15" i="5" s="1"/>
  <c r="Q15" i="5"/>
  <c r="S15" i="5"/>
  <c r="T15" i="5"/>
  <c r="AQ15" i="5"/>
  <c r="AR15" i="5"/>
  <c r="AS15" i="5"/>
  <c r="AT15" i="5"/>
  <c r="BI15" i="5" s="1"/>
  <c r="AU15" i="5"/>
  <c r="BB15" i="5" s="1"/>
  <c r="F16" i="5"/>
  <c r="G16" i="5"/>
  <c r="H16" i="5"/>
  <c r="I16" i="5"/>
  <c r="BD16" i="5" s="1"/>
  <c r="J16" i="5"/>
  <c r="BE16" i="5" s="1"/>
  <c r="Q16" i="5"/>
  <c r="S16" i="5"/>
  <c r="T16" i="5"/>
  <c r="AQ16" i="5"/>
  <c r="AR16" i="5"/>
  <c r="AS16" i="5"/>
  <c r="AT16" i="5"/>
  <c r="BI16" i="5" s="1"/>
  <c r="AU16" i="5"/>
  <c r="BB16" i="5" s="1"/>
  <c r="F17" i="5"/>
  <c r="G17" i="5"/>
  <c r="H17" i="5"/>
  <c r="I17" i="5"/>
  <c r="BD17" i="5" s="1"/>
  <c r="J17" i="5"/>
  <c r="BE17" i="5" s="1"/>
  <c r="Q17" i="5"/>
  <c r="S17" i="5"/>
  <c r="T17" i="5"/>
  <c r="AQ17" i="5"/>
  <c r="AR17" i="5"/>
  <c r="AS17" i="5"/>
  <c r="AT17" i="5"/>
  <c r="BI17" i="5" s="1"/>
  <c r="AU17" i="5"/>
  <c r="BB17" i="5" s="1"/>
  <c r="F18" i="5"/>
  <c r="G18" i="5"/>
  <c r="H18" i="5"/>
  <c r="I18" i="5"/>
  <c r="BD18" i="5" s="1"/>
  <c r="J18" i="5"/>
  <c r="BE18" i="5" s="1"/>
  <c r="Q18" i="5"/>
  <c r="S18" i="5"/>
  <c r="T18" i="5"/>
  <c r="AQ18" i="5"/>
  <c r="AR18" i="5"/>
  <c r="AS18" i="5"/>
  <c r="AT18" i="5"/>
  <c r="BI18" i="5" s="1"/>
  <c r="AU18" i="5"/>
  <c r="BB18" i="5" s="1"/>
  <c r="F19" i="5"/>
  <c r="G19" i="5"/>
  <c r="H19" i="5"/>
  <c r="I19" i="5"/>
  <c r="BD19" i="5" s="1"/>
  <c r="J19" i="5"/>
  <c r="BE19" i="5" s="1"/>
  <c r="Q19" i="5"/>
  <c r="S19" i="5"/>
  <c r="T19" i="5"/>
  <c r="AQ19" i="5"/>
  <c r="AR19" i="5"/>
  <c r="AS19" i="5"/>
  <c r="AT19" i="5"/>
  <c r="BI19" i="5" s="1"/>
  <c r="AU19" i="5"/>
  <c r="BB19" i="5" s="1"/>
  <c r="F20" i="5"/>
  <c r="G20" i="5"/>
  <c r="H20" i="5"/>
  <c r="I20" i="5"/>
  <c r="BD20" i="5" s="1"/>
  <c r="J20" i="5"/>
  <c r="BE20" i="5" s="1"/>
  <c r="Q20" i="5"/>
  <c r="S20" i="5"/>
  <c r="T20" i="5"/>
  <c r="AQ20" i="5"/>
  <c r="AR20" i="5"/>
  <c r="AS20" i="5"/>
  <c r="AT20" i="5"/>
  <c r="BI20" i="5" s="1"/>
  <c r="AU20" i="5"/>
  <c r="BB20" i="5" s="1"/>
  <c r="F21" i="5"/>
  <c r="G21" i="5"/>
  <c r="H21" i="5"/>
  <c r="I21" i="5"/>
  <c r="BD21" i="5" s="1"/>
  <c r="J21" i="5"/>
  <c r="BE21" i="5" s="1"/>
  <c r="Q21" i="5"/>
  <c r="S21" i="5"/>
  <c r="T21" i="5"/>
  <c r="AQ21" i="5"/>
  <c r="AR21" i="5"/>
  <c r="AS21" i="5"/>
  <c r="AT21" i="5"/>
  <c r="BI21" i="5" s="1"/>
  <c r="AU21" i="5"/>
  <c r="BB21" i="5" s="1"/>
  <c r="F22" i="5"/>
  <c r="G22" i="5"/>
  <c r="H22" i="5"/>
  <c r="I22" i="5"/>
  <c r="BD22" i="5" s="1"/>
  <c r="J22" i="5"/>
  <c r="BE22" i="5" s="1"/>
  <c r="Q22" i="5"/>
  <c r="S22" i="5"/>
  <c r="T22" i="5"/>
  <c r="AQ22" i="5"/>
  <c r="AR22" i="5"/>
  <c r="AS22" i="5"/>
  <c r="AT22" i="5"/>
  <c r="BI22" i="5" s="1"/>
  <c r="AU22" i="5"/>
  <c r="BB22" i="5" s="1"/>
  <c r="F23" i="5"/>
  <c r="G23" i="5"/>
  <c r="H23" i="5"/>
  <c r="I23" i="5"/>
  <c r="BD23" i="5" s="1"/>
  <c r="J23" i="5"/>
  <c r="BE23" i="5" s="1"/>
  <c r="Q23" i="5"/>
  <c r="S23" i="5"/>
  <c r="T23" i="5"/>
  <c r="AQ23" i="5"/>
  <c r="AR23" i="5"/>
  <c r="AS23" i="5"/>
  <c r="AT23" i="5"/>
  <c r="BI23" i="5" s="1"/>
  <c r="AU23" i="5"/>
  <c r="BB23" i="5" s="1"/>
  <c r="F24" i="5"/>
  <c r="G24" i="5"/>
  <c r="H24" i="5"/>
  <c r="I24" i="5"/>
  <c r="BD24" i="5" s="1"/>
  <c r="J24" i="5"/>
  <c r="BE24" i="5" s="1"/>
  <c r="Q24" i="5"/>
  <c r="S24" i="5"/>
  <c r="T24" i="5"/>
  <c r="AQ24" i="5"/>
  <c r="AR24" i="5"/>
  <c r="AS24" i="5"/>
  <c r="AT24" i="5"/>
  <c r="BI24" i="5" s="1"/>
  <c r="AU24" i="5"/>
  <c r="BB24" i="5" s="1"/>
  <c r="F25" i="5"/>
  <c r="G25" i="5"/>
  <c r="H25" i="5"/>
  <c r="I25" i="5"/>
  <c r="BD25" i="5" s="1"/>
  <c r="J25" i="5"/>
  <c r="BE25" i="5" s="1"/>
  <c r="Q25" i="5"/>
  <c r="S25" i="5"/>
  <c r="T25" i="5"/>
  <c r="AQ25" i="5"/>
  <c r="AR25" i="5"/>
  <c r="AS25" i="5"/>
  <c r="AT25" i="5"/>
  <c r="BI25" i="5" s="1"/>
  <c r="AU25" i="5"/>
  <c r="BB25" i="5" s="1"/>
  <c r="F26" i="5"/>
  <c r="G26" i="5"/>
  <c r="H26" i="5"/>
  <c r="I26" i="5"/>
  <c r="BD26" i="5" s="1"/>
  <c r="J26" i="5"/>
  <c r="BE26" i="5" s="1"/>
  <c r="Q26" i="5"/>
  <c r="S26" i="5"/>
  <c r="T26" i="5"/>
  <c r="AQ26" i="5"/>
  <c r="AR26" i="5"/>
  <c r="AS26" i="5"/>
  <c r="AT26" i="5"/>
  <c r="BI26" i="5" s="1"/>
  <c r="AU26" i="5"/>
  <c r="BB26" i="5" s="1"/>
  <c r="F27" i="5"/>
  <c r="G27" i="5"/>
  <c r="H27" i="5"/>
  <c r="I27" i="5"/>
  <c r="BD27" i="5" s="1"/>
  <c r="J27" i="5"/>
  <c r="BE27" i="5" s="1"/>
  <c r="Q27" i="5"/>
  <c r="S27" i="5"/>
  <c r="T27" i="5"/>
  <c r="AQ27" i="5"/>
  <c r="AR27" i="5"/>
  <c r="AS27" i="5"/>
  <c r="AT27" i="5"/>
  <c r="BI27" i="5" s="1"/>
  <c r="AU27" i="5"/>
  <c r="BB27" i="5" s="1"/>
  <c r="F28" i="5"/>
  <c r="G28" i="5"/>
  <c r="H28" i="5"/>
  <c r="I28" i="5"/>
  <c r="BD28" i="5" s="1"/>
  <c r="J28" i="5"/>
  <c r="BE28" i="5" s="1"/>
  <c r="Q28" i="5"/>
  <c r="S28" i="5"/>
  <c r="T28" i="5"/>
  <c r="AQ28" i="5"/>
  <c r="AR28" i="5"/>
  <c r="AS28" i="5"/>
  <c r="AT28" i="5"/>
  <c r="BI28" i="5" s="1"/>
  <c r="AU28" i="5"/>
  <c r="BB28" i="5" s="1"/>
  <c r="F29" i="5"/>
  <c r="G29" i="5"/>
  <c r="H29" i="5"/>
  <c r="I29" i="5"/>
  <c r="BD29" i="5" s="1"/>
  <c r="J29" i="5"/>
  <c r="BE29" i="5" s="1"/>
  <c r="Q29" i="5"/>
  <c r="S29" i="5"/>
  <c r="T29" i="5"/>
  <c r="AQ29" i="5"/>
  <c r="AR29" i="5"/>
  <c r="AS29" i="5"/>
  <c r="AT29" i="5"/>
  <c r="BI29" i="5" s="1"/>
  <c r="AU29" i="5"/>
  <c r="BB29" i="5" s="1"/>
  <c r="F30" i="5"/>
  <c r="G30" i="5"/>
  <c r="H30" i="5"/>
  <c r="I30" i="5"/>
  <c r="BD30" i="5" s="1"/>
  <c r="J30" i="5"/>
  <c r="BE30" i="5" s="1"/>
  <c r="Q30" i="5"/>
  <c r="S30" i="5"/>
  <c r="T30" i="5"/>
  <c r="AQ30" i="5"/>
  <c r="AR30" i="5"/>
  <c r="AS30" i="5"/>
  <c r="AT30" i="5"/>
  <c r="BI30" i="5" s="1"/>
  <c r="AU30" i="5"/>
  <c r="BB30" i="5" s="1"/>
  <c r="F31" i="5"/>
  <c r="G31" i="5"/>
  <c r="H31" i="5"/>
  <c r="I31" i="5"/>
  <c r="BD31" i="5" s="1"/>
  <c r="J31" i="5"/>
  <c r="BE31" i="5" s="1"/>
  <c r="Q31" i="5"/>
  <c r="S31" i="5"/>
  <c r="T31" i="5"/>
  <c r="AQ31" i="5"/>
  <c r="AR31" i="5"/>
  <c r="AS31" i="5"/>
  <c r="AT31" i="5"/>
  <c r="BI31" i="5" s="1"/>
  <c r="AU31" i="5"/>
  <c r="BB31" i="5" s="1"/>
  <c r="F32" i="5"/>
  <c r="G32" i="5"/>
  <c r="H32" i="5"/>
  <c r="I32" i="5"/>
  <c r="BD32" i="5" s="1"/>
  <c r="J32" i="5"/>
  <c r="BE32" i="5" s="1"/>
  <c r="Q32" i="5"/>
  <c r="S32" i="5"/>
  <c r="T32" i="5"/>
  <c r="AQ32" i="5"/>
  <c r="AR32" i="5"/>
  <c r="AS32" i="5"/>
  <c r="AT32" i="5"/>
  <c r="BI32" i="5" s="1"/>
  <c r="AU32" i="5"/>
  <c r="BB32" i="5" s="1"/>
  <c r="F33" i="5"/>
  <c r="G33" i="5"/>
  <c r="H33" i="5"/>
  <c r="I33" i="5"/>
  <c r="BD33" i="5" s="1"/>
  <c r="J33" i="5"/>
  <c r="BE33" i="5" s="1"/>
  <c r="Q33" i="5"/>
  <c r="S33" i="5"/>
  <c r="T33" i="5"/>
  <c r="AQ33" i="5"/>
  <c r="AR33" i="5"/>
  <c r="AS33" i="5"/>
  <c r="AT33" i="5"/>
  <c r="BI33" i="5" s="1"/>
  <c r="AU33" i="5"/>
  <c r="BB33" i="5" s="1"/>
  <c r="F34" i="5"/>
  <c r="G34" i="5"/>
  <c r="H34" i="5"/>
  <c r="I34" i="5"/>
  <c r="BD34" i="5" s="1"/>
  <c r="J34" i="5"/>
  <c r="BE34" i="5" s="1"/>
  <c r="Q34" i="5"/>
  <c r="S34" i="5"/>
  <c r="T34" i="5"/>
  <c r="AQ34" i="5"/>
  <c r="AR34" i="5"/>
  <c r="AS34" i="5"/>
  <c r="AT34" i="5"/>
  <c r="BI34" i="5" s="1"/>
  <c r="AU34" i="5"/>
  <c r="BB34" i="5" s="1"/>
  <c r="F35" i="5"/>
  <c r="G35" i="5"/>
  <c r="H35" i="5"/>
  <c r="I35" i="5"/>
  <c r="BD35" i="5" s="1"/>
  <c r="J35" i="5"/>
  <c r="BE35" i="5" s="1"/>
  <c r="Q35" i="5"/>
  <c r="S35" i="5"/>
  <c r="T35" i="5"/>
  <c r="AQ35" i="5"/>
  <c r="AR35" i="5"/>
  <c r="AS35" i="5"/>
  <c r="AT35" i="5"/>
  <c r="BI35" i="5" s="1"/>
  <c r="AU35" i="5"/>
  <c r="BB35" i="5" s="1"/>
  <c r="F36" i="5"/>
  <c r="G36" i="5"/>
  <c r="H36" i="5"/>
  <c r="I36" i="5"/>
  <c r="BD36" i="5" s="1"/>
  <c r="J36" i="5"/>
  <c r="BE36" i="5" s="1"/>
  <c r="Q36" i="5"/>
  <c r="S36" i="5"/>
  <c r="T36" i="5"/>
  <c r="AQ36" i="5"/>
  <c r="AR36" i="5"/>
  <c r="AS36" i="5"/>
  <c r="AT36" i="5"/>
  <c r="BI36" i="5" s="1"/>
  <c r="AU36" i="5"/>
  <c r="BB36" i="5" s="1"/>
  <c r="F37" i="5"/>
  <c r="G37" i="5"/>
  <c r="H37" i="5"/>
  <c r="I37" i="5"/>
  <c r="BD37" i="5" s="1"/>
  <c r="J37" i="5"/>
  <c r="BE37" i="5" s="1"/>
  <c r="Q37" i="5"/>
  <c r="S37" i="5"/>
  <c r="T37" i="5"/>
  <c r="AQ37" i="5"/>
  <c r="AR37" i="5"/>
  <c r="AS37" i="5"/>
  <c r="AT37" i="5"/>
  <c r="BI37" i="5" s="1"/>
  <c r="AU37" i="5"/>
  <c r="BB37" i="5" s="1"/>
  <c r="F38" i="5"/>
  <c r="G38" i="5"/>
  <c r="H38" i="5"/>
  <c r="I38" i="5"/>
  <c r="BD38" i="5" s="1"/>
  <c r="J38" i="5"/>
  <c r="BE38" i="5" s="1"/>
  <c r="Q38" i="5"/>
  <c r="S38" i="5"/>
  <c r="T38" i="5"/>
  <c r="AQ38" i="5"/>
  <c r="AR38" i="5"/>
  <c r="AS38" i="5"/>
  <c r="AT38" i="5"/>
  <c r="BI38" i="5" s="1"/>
  <c r="AU38" i="5"/>
  <c r="BB38" i="5" s="1"/>
  <c r="F39" i="5"/>
  <c r="G39" i="5"/>
  <c r="H39" i="5"/>
  <c r="I39" i="5"/>
  <c r="BD39" i="5" s="1"/>
  <c r="J39" i="5"/>
  <c r="BE39" i="5" s="1"/>
  <c r="Q39" i="5"/>
  <c r="S39" i="5"/>
  <c r="T39" i="5"/>
  <c r="AQ39" i="5"/>
  <c r="AR39" i="5"/>
  <c r="AS39" i="5"/>
  <c r="AT39" i="5"/>
  <c r="BI39" i="5" s="1"/>
  <c r="AU39" i="5"/>
  <c r="BB39" i="5" s="1"/>
  <c r="F40" i="5"/>
  <c r="G40" i="5"/>
  <c r="H40" i="5"/>
  <c r="I40" i="5"/>
  <c r="BD40" i="5" s="1"/>
  <c r="J40" i="5"/>
  <c r="BE40" i="5" s="1"/>
  <c r="Q40" i="5"/>
  <c r="S40" i="5"/>
  <c r="T40" i="5"/>
  <c r="AQ40" i="5"/>
  <c r="AR40" i="5"/>
  <c r="AS40" i="5"/>
  <c r="AT40" i="5"/>
  <c r="BI40" i="5" s="1"/>
  <c r="AU40" i="5"/>
  <c r="BB40" i="5" s="1"/>
  <c r="F41" i="5"/>
  <c r="G41" i="5"/>
  <c r="H41" i="5"/>
  <c r="I41" i="5"/>
  <c r="BD41" i="5" s="1"/>
  <c r="J41" i="5"/>
  <c r="BE41" i="5" s="1"/>
  <c r="Q41" i="5"/>
  <c r="S41" i="5"/>
  <c r="T41" i="5"/>
  <c r="AQ41" i="5"/>
  <c r="AR41" i="5"/>
  <c r="AS41" i="5"/>
  <c r="AT41" i="5"/>
  <c r="BI41" i="5" s="1"/>
  <c r="AU41" i="5"/>
  <c r="BB41" i="5" s="1"/>
  <c r="F42" i="5"/>
  <c r="G42" i="5"/>
  <c r="H42" i="5"/>
  <c r="I42" i="5"/>
  <c r="BD42" i="5" s="1"/>
  <c r="J42" i="5"/>
  <c r="BE42" i="5" s="1"/>
  <c r="Q42" i="5"/>
  <c r="S42" i="5"/>
  <c r="T42" i="5"/>
  <c r="AQ42" i="5"/>
  <c r="AR42" i="5"/>
  <c r="AS42" i="5"/>
  <c r="AT42" i="5"/>
  <c r="BI42" i="5" s="1"/>
  <c r="AU42" i="5"/>
  <c r="BB42" i="5" s="1"/>
  <c r="F43" i="5"/>
  <c r="G43" i="5"/>
  <c r="H43" i="5"/>
  <c r="I43" i="5"/>
  <c r="BD43" i="5" s="1"/>
  <c r="J43" i="5"/>
  <c r="BE43" i="5" s="1"/>
  <c r="Q43" i="5"/>
  <c r="S43" i="5"/>
  <c r="T43" i="5"/>
  <c r="AQ43" i="5"/>
  <c r="AR43" i="5"/>
  <c r="AS43" i="5"/>
  <c r="AT43" i="5"/>
  <c r="BI43" i="5" s="1"/>
  <c r="AU43" i="5"/>
  <c r="BB43" i="5" s="1"/>
  <c r="F44" i="5"/>
  <c r="G44" i="5"/>
  <c r="H44" i="5"/>
  <c r="I44" i="5"/>
  <c r="BD44" i="5" s="1"/>
  <c r="J44" i="5"/>
  <c r="BE44" i="5" s="1"/>
  <c r="Q44" i="5"/>
  <c r="S44" i="5"/>
  <c r="T44" i="5"/>
  <c r="AQ44" i="5"/>
  <c r="AR44" i="5"/>
  <c r="AS44" i="5"/>
  <c r="AT44" i="5"/>
  <c r="BI44" i="5" s="1"/>
  <c r="AU44" i="5"/>
  <c r="BB44" i="5" s="1"/>
  <c r="F6" i="5"/>
  <c r="G6" i="5"/>
  <c r="H6" i="5"/>
  <c r="I6" i="5"/>
  <c r="BD6" i="5" s="1"/>
  <c r="J6" i="5"/>
  <c r="BE6" i="5" s="1"/>
  <c r="P45" i="5"/>
  <c r="Q6" i="5"/>
  <c r="S6" i="5"/>
  <c r="T6" i="5"/>
  <c r="AQ6" i="5"/>
  <c r="AR6" i="5"/>
  <c r="AS6" i="5"/>
  <c r="AT6" i="5"/>
  <c r="BI6" i="5" s="1"/>
  <c r="AU6" i="5"/>
  <c r="BB6" i="5" s="1"/>
  <c r="BD7" i="5"/>
  <c r="BF43" i="5" l="1"/>
  <c r="BF35" i="5"/>
  <c r="BF27" i="5"/>
  <c r="AX27" i="5"/>
  <c r="BF19" i="5"/>
  <c r="AX19" i="5"/>
  <c r="BF11" i="5"/>
  <c r="BF38" i="5"/>
  <c r="BF30" i="5"/>
  <c r="AX30" i="5"/>
  <c r="BF22" i="5"/>
  <c r="BF14" i="5"/>
  <c r="BF25" i="5"/>
  <c r="BF17" i="5"/>
  <c r="AX17" i="5"/>
  <c r="BF9" i="5"/>
  <c r="AX9" i="5"/>
  <c r="BF44" i="5"/>
  <c r="BF36" i="5"/>
  <c r="BF28" i="5"/>
  <c r="AX28" i="5"/>
  <c r="BF20" i="5"/>
  <c r="AX20" i="5"/>
  <c r="BF12" i="5"/>
  <c r="BF41" i="5"/>
  <c r="BF33" i="5"/>
  <c r="AX33" i="5"/>
  <c r="BF39" i="5"/>
  <c r="AX39" i="5"/>
  <c r="BF31" i="5"/>
  <c r="BF23" i="5"/>
  <c r="BF15" i="5"/>
  <c r="AX15" i="5"/>
  <c r="BF7" i="5"/>
  <c r="BF6" i="5"/>
  <c r="BF42" i="5"/>
  <c r="BF34" i="5"/>
  <c r="BF26" i="5"/>
  <c r="AX26" i="5"/>
  <c r="BF18" i="5"/>
  <c r="BF10" i="5"/>
  <c r="BF37" i="5"/>
  <c r="BF29" i="5"/>
  <c r="AX29" i="5"/>
  <c r="BF21" i="5"/>
  <c r="BF13" i="5"/>
  <c r="BF40" i="5"/>
  <c r="AX40" i="5"/>
  <c r="BF32" i="5"/>
  <c r="AX32" i="5"/>
  <c r="BF24" i="5"/>
  <c r="BF16" i="5"/>
  <c r="BF8" i="5"/>
  <c r="AX8" i="5"/>
  <c r="D49" i="6"/>
  <c r="BH12" i="5"/>
  <c r="BG14" i="5"/>
  <c r="BG38" i="5"/>
  <c r="BG30" i="5"/>
  <c r="BG22" i="5"/>
  <c r="BC30" i="5"/>
  <c r="BC14" i="5"/>
  <c r="BC9" i="5"/>
  <c r="E49" i="6"/>
  <c r="BG35" i="5"/>
  <c r="BC18" i="5"/>
  <c r="BC10" i="5"/>
  <c r="BG39" i="5"/>
  <c r="BG31" i="5"/>
  <c r="BG23" i="5"/>
  <c r="BG15" i="5"/>
  <c r="BG7" i="5"/>
  <c r="BC6" i="5"/>
  <c r="BG34" i="5"/>
  <c r="BG8" i="5"/>
  <c r="BG43" i="5"/>
  <c r="BH6" i="5"/>
  <c r="BG41" i="5"/>
  <c r="BG33" i="5"/>
  <c r="BG25" i="5"/>
  <c r="BG17" i="5"/>
  <c r="BG9" i="5"/>
  <c r="BG44" i="5"/>
  <c r="BG36" i="5"/>
  <c r="BG28" i="5"/>
  <c r="BG20" i="5"/>
  <c r="BG12" i="5"/>
  <c r="BG26" i="5"/>
  <c r="BG18" i="5"/>
  <c r="BG10" i="5"/>
  <c r="BG6" i="5"/>
  <c r="BG37" i="5"/>
  <c r="BG29" i="5"/>
  <c r="BG21" i="5"/>
  <c r="BG13" i="5"/>
  <c r="BG42" i="5"/>
  <c r="BG40" i="5"/>
  <c r="BG32" i="5"/>
  <c r="BG24" i="5"/>
  <c r="BG16" i="5"/>
  <c r="BG27" i="5"/>
  <c r="BG19" i="5"/>
  <c r="BG11" i="5"/>
  <c r="BC11" i="5"/>
  <c r="BH37" i="5"/>
  <c r="BH33" i="5"/>
  <c r="BH38" i="5"/>
  <c r="BH34" i="5"/>
  <c r="BH26" i="5"/>
  <c r="BH23" i="5"/>
  <c r="BH22" i="5"/>
  <c r="BH18" i="5"/>
  <c r="BH14" i="5"/>
  <c r="BH29" i="5"/>
  <c r="BH21" i="5"/>
  <c r="BH17" i="5"/>
  <c r="BC37" i="5"/>
  <c r="BC17" i="5"/>
  <c r="BC28" i="5"/>
  <c r="BC20" i="5"/>
  <c r="BC16" i="5"/>
  <c r="BC12" i="5"/>
  <c r="BC8" i="5"/>
  <c r="BC31" i="5"/>
  <c r="BC15" i="5"/>
  <c r="BC7" i="5"/>
  <c r="BC13" i="5"/>
  <c r="BH40" i="5"/>
  <c r="BH32" i="5"/>
  <c r="BH20" i="5"/>
  <c r="BH16" i="5"/>
  <c r="BH39" i="5"/>
  <c r="BH35" i="5"/>
  <c r="BH31" i="5"/>
  <c r="BH27" i="5"/>
  <c r="BH19" i="5"/>
  <c r="BH15" i="5"/>
  <c r="BH11" i="5"/>
  <c r="BH13" i="5"/>
  <c r="BH9" i="5"/>
  <c r="BH8" i="5"/>
  <c r="I45" i="5"/>
  <c r="BD45" i="5" s="1"/>
  <c r="G45" i="5"/>
  <c r="BH41" i="5"/>
  <c r="BH43" i="5"/>
  <c r="BH44" i="5"/>
  <c r="BH42" i="5"/>
  <c r="BH7" i="5"/>
  <c r="AU45" i="5"/>
  <c r="BB45" i="5" s="1"/>
  <c r="AS45" i="5"/>
  <c r="AQ45" i="5"/>
  <c r="S45" i="5"/>
  <c r="BH25" i="5"/>
  <c r="BC41" i="5"/>
  <c r="BC34" i="5"/>
  <c r="BC25" i="5"/>
  <c r="BC21" i="5"/>
  <c r="BH10" i="5"/>
  <c r="BH36" i="5"/>
  <c r="BH30" i="5"/>
  <c r="BH28" i="5"/>
  <c r="BC43" i="5"/>
  <c r="BC39" i="5"/>
  <c r="BC35" i="5"/>
  <c r="BC33" i="5"/>
  <c r="BC29" i="5"/>
  <c r="BC27" i="5"/>
  <c r="BC19" i="5"/>
  <c r="BC42" i="5"/>
  <c r="BC40" i="5"/>
  <c r="BC38" i="5"/>
  <c r="BC36" i="5"/>
  <c r="BC32" i="5"/>
  <c r="BH24" i="5"/>
  <c r="BC23" i="5"/>
  <c r="BC26" i="5"/>
  <c r="BC24" i="5"/>
  <c r="BC22" i="5"/>
  <c r="C45" i="5"/>
  <c r="AT45" i="5"/>
  <c r="BI45" i="5" s="1"/>
  <c r="AR45" i="5"/>
  <c r="T45" i="5"/>
  <c r="Q45" i="5"/>
  <c r="J45" i="5"/>
  <c r="BE45" i="5" s="1"/>
  <c r="H45" i="5"/>
  <c r="F45" i="5"/>
  <c r="AX44" i="5"/>
  <c r="AX42" i="5"/>
  <c r="AX38" i="5"/>
  <c r="AX36" i="5"/>
  <c r="AX34" i="5"/>
  <c r="AX24" i="5"/>
  <c r="AX22" i="5"/>
  <c r="AU46" i="5"/>
  <c r="AS46" i="5"/>
  <c r="AQ46" i="5"/>
  <c r="S46" i="5"/>
  <c r="P46" i="5"/>
  <c r="I46" i="5"/>
  <c r="G46" i="5"/>
  <c r="AX18" i="5"/>
  <c r="AX16" i="5"/>
  <c r="AX14" i="5"/>
  <c r="AX12" i="5"/>
  <c r="AX10" i="5"/>
  <c r="AX43" i="5"/>
  <c r="AX41" i="5"/>
  <c r="AX37" i="5"/>
  <c r="AX35" i="5"/>
  <c r="AX31" i="5"/>
  <c r="AX25" i="5"/>
  <c r="AX23" i="5"/>
  <c r="AX21" i="5"/>
  <c r="AT46" i="5"/>
  <c r="BI46" i="5" s="1"/>
  <c r="AR46" i="5"/>
  <c r="T46" i="5"/>
  <c r="Q46" i="5"/>
  <c r="J46" i="5"/>
  <c r="BE46" i="5" s="1"/>
  <c r="H46" i="5"/>
  <c r="F46" i="5"/>
  <c r="AX13" i="5"/>
  <c r="AX11" i="5"/>
  <c r="AX7" i="5"/>
  <c r="BC44" i="5"/>
  <c r="C46" i="5"/>
  <c r="AX6" i="5"/>
  <c r="BB9" i="5"/>
  <c r="BB10" i="5"/>
  <c r="BB11" i="5"/>
  <c r="BF45" i="5" l="1"/>
  <c r="AX45" i="5"/>
  <c r="BK38" i="5"/>
  <c r="BK14" i="5"/>
  <c r="BK30" i="5"/>
  <c r="BK23" i="5"/>
  <c r="AQ47" i="5"/>
  <c r="BK22" i="5"/>
  <c r="AS47" i="5"/>
  <c r="BK26" i="5"/>
  <c r="BK35" i="5"/>
  <c r="BK36" i="5"/>
  <c r="BK42" i="5"/>
  <c r="BK39" i="5"/>
  <c r="BK34" i="5"/>
  <c r="BK43" i="5"/>
  <c r="BK7" i="5"/>
  <c r="BK17" i="5"/>
  <c r="BK10" i="5"/>
  <c r="BK9" i="5"/>
  <c r="BK18" i="5"/>
  <c r="BK15" i="5"/>
  <c r="BK25" i="5"/>
  <c r="BK31" i="5"/>
  <c r="BK8" i="5"/>
  <c r="BK40" i="5"/>
  <c r="BK12" i="5"/>
  <c r="BK13" i="5"/>
  <c r="BK33" i="5"/>
  <c r="BK41" i="5"/>
  <c r="BK27" i="5"/>
  <c r="BK29" i="5"/>
  <c r="BK6" i="5"/>
  <c r="BK24" i="5"/>
  <c r="BK44" i="5"/>
  <c r="BK19" i="5"/>
  <c r="BK20" i="5"/>
  <c r="BK32" i="5"/>
  <c r="BK21" i="5"/>
  <c r="BK37" i="5"/>
  <c r="BK28" i="5"/>
  <c r="BK16" i="5"/>
  <c r="BG45" i="5"/>
  <c r="BK11" i="5"/>
  <c r="S47" i="5"/>
  <c r="BG46" i="5"/>
  <c r="P47" i="5"/>
  <c r="BF46" i="5"/>
  <c r="AU47" i="5"/>
  <c r="G47" i="5"/>
  <c r="I47" i="5"/>
  <c r="BD47" i="5" s="1"/>
  <c r="BH45" i="5"/>
  <c r="BH46" i="5"/>
  <c r="BD46" i="5"/>
  <c r="AX46" i="5"/>
  <c r="BC45" i="5"/>
  <c r="H47" i="5"/>
  <c r="Q47" i="5"/>
  <c r="AR47" i="5"/>
  <c r="F47" i="5"/>
  <c r="J47" i="5"/>
  <c r="BE47" i="5" s="1"/>
  <c r="T47" i="5"/>
  <c r="AT47" i="5"/>
  <c r="BI47" i="5" s="1"/>
  <c r="BC46" i="5"/>
  <c r="C47" i="5"/>
  <c r="BB46" i="5"/>
  <c r="BH47" i="5" l="1"/>
  <c r="BK46" i="5"/>
  <c r="BG47" i="5"/>
  <c r="BK45" i="5"/>
  <c r="BF47" i="5"/>
  <c r="AX47" i="5"/>
  <c r="BC47" i="5"/>
  <c r="BB47" i="5"/>
  <c r="BK47" i="5" l="1"/>
</calcChain>
</file>

<file path=xl/sharedStrings.xml><?xml version="1.0" encoding="utf-8"?>
<sst xmlns="http://schemas.openxmlformats.org/spreadsheetml/2006/main" count="2320" uniqueCount="378">
  <si>
    <t>合計</t>
    <rPh sb="0" eb="1">
      <t>ゴウ</t>
    </rPh>
    <rPh sb="1" eb="2">
      <t>ケイ</t>
    </rPh>
    <phoneticPr fontId="8"/>
  </si>
  <si>
    <t>町村計</t>
    <rPh sb="0" eb="1">
      <t>チョウ</t>
    </rPh>
    <rPh sb="1" eb="2">
      <t>ソン</t>
    </rPh>
    <rPh sb="2" eb="3">
      <t>ケイ</t>
    </rPh>
    <phoneticPr fontId="8"/>
  </si>
  <si>
    <t>市計</t>
    <phoneticPr fontId="8"/>
  </si>
  <si>
    <t>市町村名</t>
    <rPh sb="0" eb="1">
      <t>シ</t>
    </rPh>
    <rPh sb="1" eb="3">
      <t>チョウソン</t>
    </rPh>
    <rPh sb="3" eb="4">
      <t>メイ</t>
    </rPh>
    <phoneticPr fontId="8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</si>
  <si>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</si>
  <si>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</si>
  <si>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</si>
  <si>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</si>
  <si>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</si>
  <si>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</si>
  <si>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</si>
  <si>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</si>
  <si>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</si>
  <si>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</si>
  <si>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8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</si>
  <si>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</si>
  <si>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</si>
  <si>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</si>
  <si>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</si>
  <si>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</si>
  <si>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</si>
  <si>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</si>
  <si>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</si>
  <si>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</si>
  <si>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</si>
  <si>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</si>
  <si>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</si>
  <si>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</si>
  <si>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</si>
  <si>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</si>
  <si>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</si>
  <si>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</si>
  <si>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</si>
  <si>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</si>
  <si>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</si>
  <si>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</si>
  <si>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</si>
  <si>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</si>
  <si>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</si>
  <si>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</si>
  <si>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</si>
  <si>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</si>
  <si>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合計</t>
    <rPh sb="0" eb="2">
      <t>ゴウケイ</t>
    </rPh>
    <phoneticPr fontId="2"/>
  </si>
  <si>
    <t>自家用</t>
    <rPh sb="0" eb="3">
      <t>ジカヨウ</t>
    </rPh>
    <phoneticPr fontId="8"/>
  </si>
  <si>
    <t>統計課転記用</t>
    <rPh sb="0" eb="2">
      <t>トウケイ</t>
    </rPh>
    <rPh sb="2" eb="3">
      <t>カ</t>
    </rPh>
    <rPh sb="3" eb="5">
      <t>テンキ</t>
    </rPh>
    <rPh sb="5" eb="6">
      <t>ヨウ</t>
    </rPh>
    <phoneticPr fontId="8"/>
  </si>
  <si>
    <t>総数</t>
    <rPh sb="0" eb="2">
      <t>ソウスウ</t>
    </rPh>
    <phoneticPr fontId="8"/>
  </si>
  <si>
    <t>原付</t>
    <rPh sb="0" eb="2">
      <t>ゲンツキ</t>
    </rPh>
    <phoneticPr fontId="8"/>
  </si>
  <si>
    <t>二輪</t>
    <rPh sb="0" eb="2">
      <t>ニリン</t>
    </rPh>
    <phoneticPr fontId="8"/>
  </si>
  <si>
    <t>三輪</t>
    <rPh sb="0" eb="2">
      <t>サンリン</t>
    </rPh>
    <phoneticPr fontId="8"/>
  </si>
  <si>
    <t>四輪乗用</t>
    <rPh sb="0" eb="2">
      <t>ヨンリン</t>
    </rPh>
    <rPh sb="2" eb="4">
      <t>ジョウヨウ</t>
    </rPh>
    <phoneticPr fontId="8"/>
  </si>
  <si>
    <t>四輪貨物</t>
    <rPh sb="0" eb="2">
      <t>ヨンリン</t>
    </rPh>
    <rPh sb="2" eb="4">
      <t>カモツ</t>
    </rPh>
    <phoneticPr fontId="8"/>
  </si>
  <si>
    <t>小型特殊</t>
    <rPh sb="0" eb="2">
      <t>コガタ</t>
    </rPh>
    <rPh sb="2" eb="4">
      <t>トクシュ</t>
    </rPh>
    <phoneticPr fontId="8"/>
  </si>
  <si>
    <t>二輪小型</t>
    <rPh sb="0" eb="2">
      <t>ニリン</t>
    </rPh>
    <rPh sb="2" eb="4">
      <t>コガタ</t>
    </rPh>
    <phoneticPr fontId="8"/>
  </si>
  <si>
    <t>奈　　 良　 　市</t>
    <phoneticPr fontId="8"/>
  </si>
  <si>
    <t>大 和 高 田 市</t>
    <phoneticPr fontId="8"/>
  </si>
  <si>
    <t>大 和 郡 山 市</t>
    <phoneticPr fontId="8"/>
  </si>
  <si>
    <t>天　   理   　市</t>
    <phoneticPr fontId="8"/>
  </si>
  <si>
    <t>橿　   原   　市</t>
    <phoneticPr fontId="8"/>
  </si>
  <si>
    <t>桜　   井   　市</t>
    <phoneticPr fontId="8"/>
  </si>
  <si>
    <t>五　   條   　市</t>
    <phoneticPr fontId="8"/>
  </si>
  <si>
    <t>御　   所   　市</t>
    <phoneticPr fontId="8"/>
  </si>
  <si>
    <t>生　   駒   　市</t>
    <phoneticPr fontId="8"/>
  </si>
  <si>
    <t>香　   芝  　 市</t>
    <phoneticPr fontId="8"/>
  </si>
  <si>
    <t>葛　 　城 　　市</t>
    <rPh sb="0" eb="1">
      <t>クズ</t>
    </rPh>
    <rPh sb="4" eb="5">
      <t>シロ</t>
    </rPh>
    <rPh sb="8" eb="9">
      <t>シ</t>
    </rPh>
    <phoneticPr fontId="8"/>
  </si>
  <si>
    <t>宇　　 陀　　 市</t>
    <rPh sb="0" eb="1">
      <t>タカ</t>
    </rPh>
    <rPh sb="4" eb="5">
      <t>ダ</t>
    </rPh>
    <rPh sb="8" eb="9">
      <t>シ</t>
    </rPh>
    <phoneticPr fontId="8"/>
  </si>
  <si>
    <t>山辺郡</t>
    <rPh sb="0" eb="3">
      <t>ヤマベグン</t>
    </rPh>
    <phoneticPr fontId="8"/>
  </si>
  <si>
    <t>山　添　村</t>
  </si>
  <si>
    <t>生駒郡</t>
    <rPh sb="0" eb="3">
      <t>イコマグン</t>
    </rPh>
    <phoneticPr fontId="8"/>
  </si>
  <si>
    <t>平　群　町</t>
  </si>
  <si>
    <t>三　郷　町</t>
  </si>
  <si>
    <t>斑　鳩　町</t>
  </si>
  <si>
    <t>安　堵　町</t>
  </si>
  <si>
    <t>磯城郡</t>
    <rPh sb="0" eb="3">
      <t>シキグン</t>
    </rPh>
    <phoneticPr fontId="8"/>
  </si>
  <si>
    <t>川　西  町</t>
  </si>
  <si>
    <t>三　宅　町</t>
  </si>
  <si>
    <t>田原本　町</t>
  </si>
  <si>
    <t>宇陀郡</t>
    <rPh sb="0" eb="3">
      <t>ウダグン</t>
    </rPh>
    <phoneticPr fontId="8"/>
  </si>
  <si>
    <t>曽　爾　村</t>
  </si>
  <si>
    <t>御　杖　村</t>
  </si>
  <si>
    <t>高市郡</t>
    <rPh sb="0" eb="3">
      <t>タカイチグン</t>
    </rPh>
    <phoneticPr fontId="8"/>
  </si>
  <si>
    <t>高　取　町</t>
  </si>
  <si>
    <t>明日香　村</t>
  </si>
  <si>
    <t>北葛城郡</t>
    <rPh sb="0" eb="4">
      <t>キタカツラギグン</t>
    </rPh>
    <phoneticPr fontId="8"/>
  </si>
  <si>
    <t>上　牧　町</t>
  </si>
  <si>
    <t>王　寺　町</t>
  </si>
  <si>
    <t>広　陵　町</t>
  </si>
  <si>
    <t>河　合　町</t>
  </si>
  <si>
    <t>吉野郡</t>
    <rPh sb="0" eb="3">
      <t>ヨシノグン</t>
    </rPh>
    <phoneticPr fontId="8"/>
  </si>
  <si>
    <t>吉　野　町</t>
  </si>
  <si>
    <t>大　淀　町</t>
  </si>
  <si>
    <t>下　市　町</t>
  </si>
  <si>
    <t>黒　滝　村</t>
  </si>
  <si>
    <t>天　川　村</t>
  </si>
  <si>
    <t>野迫川　村</t>
  </si>
  <si>
    <t>十津川　村</t>
  </si>
  <si>
    <t>下北山　村</t>
  </si>
  <si>
    <t>上北山　村</t>
  </si>
  <si>
    <t>川　上　村</t>
  </si>
  <si>
    <t>東吉野　村</t>
  </si>
  <si>
    <t>市　   　  　 　計</t>
    <phoneticPr fontId="8"/>
  </si>
  <si>
    <t>町 　　村    　計</t>
    <rPh sb="0" eb="1">
      <t>マチ</t>
    </rPh>
    <rPh sb="4" eb="5">
      <t>ムラ</t>
    </rPh>
    <rPh sb="10" eb="11">
      <t>ケイ</t>
    </rPh>
    <phoneticPr fontId="8"/>
  </si>
  <si>
    <t>合　 　　　     計</t>
    <rPh sb="0" eb="1">
      <t>ゴウ</t>
    </rPh>
    <rPh sb="11" eb="12">
      <t>ケイ</t>
    </rPh>
    <phoneticPr fontId="8"/>
  </si>
  <si>
    <t>（単位：台）</t>
    <rPh sb="1" eb="3">
      <t>タンイ</t>
    </rPh>
    <rPh sb="4" eb="5">
      <t>ダイ</t>
    </rPh>
    <phoneticPr fontId="2"/>
  </si>
  <si>
    <t>原動機付自転車</t>
    <rPh sb="0" eb="1">
      <t>ハラ</t>
    </rPh>
    <rPh sb="1" eb="2">
      <t>ドウ</t>
    </rPh>
    <rPh sb="2" eb="3">
      <t>キ</t>
    </rPh>
    <rPh sb="3" eb="4">
      <t>ヅケ</t>
    </rPh>
    <rPh sb="4" eb="5">
      <t>ジ</t>
    </rPh>
    <rPh sb="5" eb="6">
      <t>テン</t>
    </rPh>
    <rPh sb="6" eb="7">
      <t>クルマ</t>
    </rPh>
    <phoneticPr fontId="8"/>
  </si>
  <si>
    <t>軽自動車及び小型特殊自動車</t>
    <rPh sb="0" eb="1">
      <t>ケイ</t>
    </rPh>
    <rPh sb="1" eb="2">
      <t>ジ</t>
    </rPh>
    <rPh sb="2" eb="3">
      <t>ドウ</t>
    </rPh>
    <rPh sb="3" eb="4">
      <t>クルマ</t>
    </rPh>
    <rPh sb="4" eb="5">
      <t>オヨ</t>
    </rPh>
    <rPh sb="6" eb="7">
      <t>ショウ</t>
    </rPh>
    <rPh sb="7" eb="8">
      <t>カタ</t>
    </rPh>
    <rPh sb="8" eb="9">
      <t>トク</t>
    </rPh>
    <rPh sb="9" eb="10">
      <t>コト</t>
    </rPh>
    <rPh sb="10" eb="11">
      <t>ジ</t>
    </rPh>
    <rPh sb="11" eb="12">
      <t>ドウ</t>
    </rPh>
    <rPh sb="12" eb="13">
      <t>クルマ</t>
    </rPh>
    <phoneticPr fontId="8"/>
  </si>
  <si>
    <t>ミニカー</t>
  </si>
  <si>
    <t>二輪車</t>
    <rPh sb="0" eb="1">
      <t>ニ</t>
    </rPh>
    <rPh sb="1" eb="2">
      <t>ワ</t>
    </rPh>
    <rPh sb="2" eb="3">
      <t>クルマ</t>
    </rPh>
    <phoneticPr fontId="8"/>
  </si>
  <si>
    <t>三輪車</t>
    <rPh sb="0" eb="1">
      <t>サン</t>
    </rPh>
    <rPh sb="1" eb="2">
      <t>ワ</t>
    </rPh>
    <rPh sb="2" eb="3">
      <t>クルマ</t>
    </rPh>
    <phoneticPr fontId="8"/>
  </si>
  <si>
    <t>専ら雪上を走行するもの</t>
    <rPh sb="0" eb="1">
      <t>セン</t>
    </rPh>
    <rPh sb="2" eb="4">
      <t>セツジョウ</t>
    </rPh>
    <rPh sb="5" eb="7">
      <t>ソウコウ</t>
    </rPh>
    <phoneticPr fontId="8"/>
  </si>
  <si>
    <t>農耕用</t>
    <rPh sb="0" eb="1">
      <t>ノウ</t>
    </rPh>
    <rPh sb="1" eb="2">
      <t>コウ</t>
    </rPh>
    <rPh sb="2" eb="3">
      <t>ヨウ</t>
    </rPh>
    <phoneticPr fontId="8"/>
  </si>
  <si>
    <t>特殊作業用</t>
    <rPh sb="0" eb="2">
      <t>トクシュ</t>
    </rPh>
    <rPh sb="2" eb="5">
      <t>サギョウヨウ</t>
    </rPh>
    <phoneticPr fontId="8"/>
  </si>
  <si>
    <t>営業用</t>
    <rPh sb="0" eb="2">
      <t>エイギョウ</t>
    </rPh>
    <rPh sb="2" eb="3">
      <t>ヨウ</t>
    </rPh>
    <phoneticPr fontId="8"/>
  </si>
  <si>
    <t>二輪の
小型自動車</t>
    <rPh sb="0" eb="2">
      <t>ニリン</t>
    </rPh>
    <rPh sb="4" eb="5">
      <t>ショウ</t>
    </rPh>
    <rPh sb="5" eb="6">
      <t>カタ</t>
    </rPh>
    <rPh sb="6" eb="9">
      <t>ジドウシャ</t>
    </rPh>
    <phoneticPr fontId="8"/>
  </si>
  <si>
    <t>四輪車・乗用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phoneticPr fontId="8"/>
  </si>
  <si>
    <t>四輪車・貨物用</t>
    <rPh sb="0" eb="1">
      <t>ヨン</t>
    </rPh>
    <rPh sb="1" eb="2">
      <t>ワ</t>
    </rPh>
    <rPh sb="2" eb="3">
      <t>シャ</t>
    </rPh>
    <rPh sb="4" eb="5">
      <t>カ</t>
    </rPh>
    <rPh sb="5" eb="6">
      <t>ブツ</t>
    </rPh>
    <rPh sb="6" eb="7">
      <t>ヨウ</t>
    </rPh>
    <phoneticPr fontId="8"/>
  </si>
  <si>
    <t>突合</t>
    <rPh sb="0" eb="2">
      <t>トツゴウ</t>
    </rPh>
    <phoneticPr fontId="2"/>
  </si>
  <si>
    <t>税料の別</t>
    <rPh sb="0" eb="1">
      <t>ゼイ</t>
    </rPh>
    <rPh sb="1" eb="2">
      <t>リョウ</t>
    </rPh>
    <rPh sb="3" eb="4">
      <t>ベツ</t>
    </rPh>
    <phoneticPr fontId="2"/>
  </si>
  <si>
    <t>加入者の状況</t>
    <rPh sb="0" eb="3">
      <t>カニュウシャ</t>
    </rPh>
    <rPh sb="4" eb="6">
      <t>ジョウキョウ</t>
    </rPh>
    <phoneticPr fontId="2"/>
  </si>
  <si>
    <t>世帯数</t>
    <rPh sb="0" eb="3">
      <t>セタイスウ</t>
    </rPh>
    <phoneticPr fontId="2"/>
  </si>
  <si>
    <t>みなす
世帯主数</t>
    <rPh sb="4" eb="7">
      <t>セタイヌシ</t>
    </rPh>
    <rPh sb="7" eb="8">
      <t>スウ</t>
    </rPh>
    <phoneticPr fontId="2"/>
  </si>
  <si>
    <t>あん分額（率）</t>
    <rPh sb="2" eb="3">
      <t>ブン</t>
    </rPh>
    <rPh sb="3" eb="4">
      <t>ガク</t>
    </rPh>
    <rPh sb="5" eb="6">
      <t>リツ</t>
    </rPh>
    <phoneticPr fontId="2"/>
  </si>
  <si>
    <t>所得割</t>
    <rPh sb="0" eb="2">
      <t>ショトク</t>
    </rPh>
    <rPh sb="2" eb="3">
      <t>ワリ</t>
    </rPh>
    <phoneticPr fontId="2"/>
  </si>
  <si>
    <t>方式</t>
    <rPh sb="0" eb="2">
      <t>ホウシキ</t>
    </rPh>
    <phoneticPr fontId="2"/>
  </si>
  <si>
    <t>資産割</t>
    <rPh sb="0" eb="2">
      <t>シサン</t>
    </rPh>
    <rPh sb="2" eb="3">
      <t>ワリ</t>
    </rPh>
    <phoneticPr fontId="2"/>
  </si>
  <si>
    <t>均等割</t>
    <rPh sb="0" eb="3">
      <t>キントウワ</t>
    </rPh>
    <phoneticPr fontId="2"/>
  </si>
  <si>
    <t>平等割</t>
    <rPh sb="0" eb="2">
      <t>ビョウドウ</t>
    </rPh>
    <rPh sb="2" eb="3">
      <t>ワリ</t>
    </rPh>
    <phoneticPr fontId="2"/>
  </si>
  <si>
    <t>右欄以外</t>
    <rPh sb="0" eb="1">
      <t>ウ</t>
    </rPh>
    <rPh sb="1" eb="2">
      <t>ラン</t>
    </rPh>
    <rPh sb="2" eb="4">
      <t>イガイ</t>
    </rPh>
    <phoneticPr fontId="2"/>
  </si>
  <si>
    <t>特定世帯</t>
    <rPh sb="0" eb="2">
      <t>トクテイ</t>
    </rPh>
    <rPh sb="2" eb="4">
      <t>セタイ</t>
    </rPh>
    <phoneticPr fontId="2"/>
  </si>
  <si>
    <t>（注）１</t>
    <rPh sb="1" eb="2">
      <t>チュウ</t>
    </rPh>
    <phoneticPr fontId="2"/>
  </si>
  <si>
    <t>国民健康保険料は、「課税」を「賦課」と読み替えてください。</t>
    <rPh sb="0" eb="2">
      <t>コクミン</t>
    </rPh>
    <rPh sb="2" eb="4">
      <t>ケンコウ</t>
    </rPh>
    <rPh sb="4" eb="7">
      <t>ホケンリョウ</t>
    </rPh>
    <rPh sb="10" eb="12">
      <t>カゼイ</t>
    </rPh>
    <rPh sb="15" eb="17">
      <t>フカ</t>
    </rPh>
    <rPh sb="19" eb="20">
      <t>ヨ</t>
    </rPh>
    <rPh sb="21" eb="22">
      <t>カ</t>
    </rPh>
    <phoneticPr fontId="2"/>
  </si>
  <si>
    <t>基礎課税額に係る分</t>
    <rPh sb="0" eb="2">
      <t>キソ</t>
    </rPh>
    <rPh sb="2" eb="4">
      <t>カゼイ</t>
    </rPh>
    <rPh sb="4" eb="5">
      <t>ガク</t>
    </rPh>
    <rPh sb="6" eb="7">
      <t>カカ</t>
    </rPh>
    <rPh sb="8" eb="9">
      <t>ブン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</si>
  <si>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</si>
  <si>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</si>
  <si>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％</t>
    <phoneticPr fontId="2"/>
  </si>
  <si>
    <t>円</t>
    <rPh sb="0" eb="1">
      <t>エン</t>
    </rPh>
    <phoneticPr fontId="2"/>
  </si>
  <si>
    <t>被保険
者数</t>
    <rPh sb="0" eb="1">
      <t>ヒ</t>
    </rPh>
    <rPh sb="1" eb="3">
      <t>ホケン</t>
    </rPh>
    <rPh sb="4" eb="5">
      <t>シャ</t>
    </rPh>
    <rPh sb="5" eb="6">
      <t>スウ</t>
    </rPh>
    <phoneticPr fontId="2"/>
  </si>
  <si>
    <t>課税
限度額</t>
    <rPh sb="0" eb="2">
      <t>カゼイ</t>
    </rPh>
    <rPh sb="3" eb="5">
      <t>ゲンド</t>
    </rPh>
    <rPh sb="5" eb="6">
      <t>ガク</t>
    </rPh>
    <phoneticPr fontId="2"/>
  </si>
  <si>
    <t>千円</t>
    <rPh sb="0" eb="2">
      <t>センエン</t>
    </rPh>
    <phoneticPr fontId="2"/>
  </si>
  <si>
    <t>後期高齢者支援金等課税額に係る分</t>
    <rPh sb="0" eb="2">
      <t>コウキ</t>
    </rPh>
    <rPh sb="2" eb="4">
      <t>コウレイ</t>
    </rPh>
    <rPh sb="4" eb="5">
      <t>シャ</t>
    </rPh>
    <rPh sb="5" eb="7">
      <t>シエン</t>
    </rPh>
    <rPh sb="7" eb="8">
      <t>キン</t>
    </rPh>
    <rPh sb="8" eb="9">
      <t>トウ</t>
    </rPh>
    <rPh sb="9" eb="12">
      <t>カゼイガク</t>
    </rPh>
    <rPh sb="13" eb="14">
      <t>カカ</t>
    </rPh>
    <rPh sb="15" eb="16">
      <t>ブン</t>
    </rPh>
    <phoneticPr fontId="2"/>
  </si>
  <si>
    <t>介護納付金課税額に係る分</t>
    <rPh sb="0" eb="2">
      <t>カイゴ</t>
    </rPh>
    <rPh sb="2" eb="4">
      <t>ノウフ</t>
    </rPh>
    <rPh sb="4" eb="5">
      <t>キン</t>
    </rPh>
    <rPh sb="5" eb="7">
      <t>カゼイ</t>
    </rPh>
    <rPh sb="7" eb="8">
      <t>ガク</t>
    </rPh>
    <rPh sb="9" eb="10">
      <t>カカ</t>
    </rPh>
    <rPh sb="11" eb="12">
      <t>ブン</t>
    </rPh>
    <phoneticPr fontId="2"/>
  </si>
  <si>
    <t>被保険者の状況</t>
    <rPh sb="0" eb="4">
      <t>ヒホケンシャ</t>
    </rPh>
    <rPh sb="5" eb="7">
      <t>ジョウキョウ</t>
    </rPh>
    <phoneticPr fontId="2"/>
  </si>
  <si>
    <t>課税（賦課）限度額（２）</t>
  </si>
  <si>
    <t>税（料）率_所得割（１７）</t>
  </si>
  <si>
    <t>税（料）率_資産割（１８）</t>
  </si>
  <si>
    <t>税（料）率_均等割（１９）</t>
  </si>
  <si>
    <t>税（料）率_平等割_特定世帯（２１）</t>
  </si>
  <si>
    <t>２</t>
    <phoneticPr fontId="2"/>
  </si>
  <si>
    <t>税・料の区別</t>
  </si>
  <si>
    <t>３</t>
    <phoneticPr fontId="2"/>
  </si>
  <si>
    <t>「資産割」の「方式（あん分基礎）」は、１．固定資産税額、２．固定資産税額のうち土地及び家屋に係る税額、３．資産割を課税していない。</t>
    <rPh sb="1" eb="3">
      <t>シサン</t>
    </rPh>
    <rPh sb="3" eb="4">
      <t>ワリ</t>
    </rPh>
    <rPh sb="7" eb="9">
      <t>ホウシキ</t>
    </rPh>
    <rPh sb="12" eb="13">
      <t>ブン</t>
    </rPh>
    <rPh sb="13" eb="15">
      <t>キソ</t>
    </rPh>
    <rPh sb="21" eb="23">
      <t>コテイ</t>
    </rPh>
    <rPh sb="23" eb="25">
      <t>シサン</t>
    </rPh>
    <rPh sb="25" eb="27">
      <t>ゼイガク</t>
    </rPh>
    <rPh sb="30" eb="32">
      <t>コテイ</t>
    </rPh>
    <rPh sb="32" eb="34">
      <t>シサン</t>
    </rPh>
    <rPh sb="34" eb="36">
      <t>ゼイガク</t>
    </rPh>
    <rPh sb="39" eb="41">
      <t>トチ</t>
    </rPh>
    <rPh sb="41" eb="42">
      <t>オヨ</t>
    </rPh>
    <rPh sb="43" eb="45">
      <t>カオク</t>
    </rPh>
    <rPh sb="46" eb="47">
      <t>カカ</t>
    </rPh>
    <rPh sb="48" eb="50">
      <t>ゼイガク</t>
    </rPh>
    <rPh sb="53" eb="55">
      <t>シサン</t>
    </rPh>
    <rPh sb="55" eb="56">
      <t>ワリ</t>
    </rPh>
    <rPh sb="57" eb="59">
      <t>カゼイ</t>
    </rPh>
    <phoneticPr fontId="2"/>
  </si>
  <si>
    <t>「所得割」の「方式（あん分基礎）」は、１．旧ただし書方式、２．本文方式、３．所得割方式。</t>
    <rPh sb="1" eb="3">
      <t>ショトク</t>
    </rPh>
    <rPh sb="3" eb="4">
      <t>ワリ</t>
    </rPh>
    <rPh sb="7" eb="9">
      <t>ホウシキ</t>
    </rPh>
    <rPh sb="12" eb="13">
      <t>ブン</t>
    </rPh>
    <rPh sb="13" eb="15">
      <t>キソ</t>
    </rPh>
    <rPh sb="21" eb="22">
      <t>キュウ</t>
    </rPh>
    <rPh sb="25" eb="26">
      <t>ガ</t>
    </rPh>
    <rPh sb="26" eb="28">
      <t>ホウシキ</t>
    </rPh>
    <rPh sb="31" eb="33">
      <t>ホンブン</t>
    </rPh>
    <rPh sb="33" eb="35">
      <t>ホウシキ</t>
    </rPh>
    <rPh sb="38" eb="40">
      <t>ショトク</t>
    </rPh>
    <rPh sb="40" eb="41">
      <t>ワリ</t>
    </rPh>
    <rPh sb="41" eb="43">
      <t>ホウシキ</t>
    </rPh>
    <phoneticPr fontId="2"/>
  </si>
  <si>
    <t>４</t>
    <phoneticPr fontId="2"/>
  </si>
  <si>
    <t>「あん分額（率）」の計欄は、平均値です。</t>
    <rPh sb="3" eb="4">
      <t>ブン</t>
    </rPh>
    <rPh sb="4" eb="5">
      <t>ガク</t>
    </rPh>
    <rPh sb="6" eb="7">
      <t>リツ</t>
    </rPh>
    <rPh sb="10" eb="11">
      <t>ケイ</t>
    </rPh>
    <rPh sb="11" eb="12">
      <t>ラン</t>
    </rPh>
    <rPh sb="14" eb="16">
      <t>ヘイキン</t>
    </rPh>
    <rPh sb="16" eb="17">
      <t>チ</t>
    </rPh>
    <phoneticPr fontId="2"/>
  </si>
  <si>
    <t>※国民健康保険料は、「課税」を「賦課」と読み替えてください。</t>
    <phoneticPr fontId="2"/>
  </si>
  <si>
    <t>課税の実績額</t>
    <rPh sb="0" eb="2">
      <t>カゼイ</t>
    </rPh>
    <rPh sb="3" eb="5">
      <t>ジッセキ</t>
    </rPh>
    <rPh sb="5" eb="6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</si>
  <si>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</si>
  <si>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</si>
  <si>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キントウワリ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</si>
  <si>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</si>
  <si>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課税総額</t>
    <rPh sb="0" eb="2">
      <t>カゼイ</t>
    </rPh>
    <rPh sb="2" eb="4">
      <t>ソウガク</t>
    </rPh>
    <phoneticPr fontId="2"/>
  </si>
  <si>
    <t>課税限度額で課税された世帯数</t>
    <rPh sb="0" eb="2">
      <t>カゼイ</t>
    </rPh>
    <rPh sb="2" eb="4">
      <t>ゲンド</t>
    </rPh>
    <rPh sb="4" eb="5">
      <t>ガク</t>
    </rPh>
    <rPh sb="6" eb="8">
      <t>カゼイ</t>
    </rPh>
    <rPh sb="11" eb="14">
      <t>セタイスウ</t>
    </rPh>
    <phoneticPr fontId="2"/>
  </si>
  <si>
    <t>課税限度額を超える金額</t>
    <rPh sb="0" eb="2">
      <t>カゼイ</t>
    </rPh>
    <rPh sb="2" eb="4">
      <t>ゲンド</t>
    </rPh>
    <rPh sb="4" eb="5">
      <t>ガク</t>
    </rPh>
    <rPh sb="6" eb="7">
      <t>コ</t>
    </rPh>
    <rPh sb="9" eb="11">
      <t>キンガク</t>
    </rPh>
    <phoneticPr fontId="2"/>
  </si>
  <si>
    <t>減額対象となった世帯数等</t>
    <rPh sb="0" eb="2">
      <t>ゲンガク</t>
    </rPh>
    <rPh sb="2" eb="4">
      <t>タイショウ</t>
    </rPh>
    <rPh sb="8" eb="11">
      <t>セタイスウ</t>
    </rPh>
    <rPh sb="11" eb="12">
      <t>トウ</t>
    </rPh>
    <phoneticPr fontId="2"/>
  </si>
  <si>
    <t>被保険者数</t>
    <rPh sb="0" eb="4">
      <t>ヒホケンシャ</t>
    </rPh>
    <rPh sb="4" eb="5">
      <t>スウ</t>
    </rPh>
    <phoneticPr fontId="2"/>
  </si>
  <si>
    <t>均等割額</t>
    <rPh sb="0" eb="3">
      <t>キントウワリ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</si>
  <si>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</si>
  <si>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所得割総額（１）</t>
  </si>
  <si>
    <t>資産割総額（２）</t>
  </si>
  <si>
    <t>均等割総額（３）</t>
  </si>
  <si>
    <t>平等割総額（４）</t>
  </si>
  <si>
    <t>課税（賦課）総額（５）</t>
  </si>
  <si>
    <t>課税（賦課）限度額で課税（賦課）された世帯数（６）</t>
  </si>
  <si>
    <t>課税（賦課）限度額を超える金額（７）</t>
  </si>
  <si>
    <t>減額した世帯数等＿計＿世帯数（１７）</t>
  </si>
  <si>
    <t>減額した世帯数等＿計＿被保険者数（１８）</t>
  </si>
  <si>
    <t>減額した均等割額＿計（２２）</t>
  </si>
  <si>
    <t>減額した平等割額＿計（２６）</t>
  </si>
  <si>
    <t>（その３　：　介護納付金課税分）</t>
    <rPh sb="7" eb="9">
      <t>カイゴ</t>
    </rPh>
    <rPh sb="9" eb="12">
      <t>ノウフキン</t>
    </rPh>
    <rPh sb="12" eb="14">
      <t>カゼイ</t>
    </rPh>
    <rPh sb="14" eb="15">
      <t>ブン</t>
    </rPh>
    <phoneticPr fontId="8"/>
  </si>
  <si>
    <t>３３表</t>
    <rPh sb="2" eb="3">
      <t>ヒョウ</t>
    </rPh>
    <phoneticPr fontId="2"/>
  </si>
  <si>
    <t>葛城市</t>
    <rPh sb="0" eb="3">
      <t>カツラギシシロイチシ</t>
    </rPh>
    <phoneticPr fontId="8"/>
  </si>
  <si>
    <t>特定継続世帯</t>
    <rPh sb="0" eb="2">
      <t>トクテイ</t>
    </rPh>
    <rPh sb="2" eb="4">
      <t>ケイゾク</t>
    </rPh>
    <rPh sb="4" eb="6">
      <t>セタイ</t>
    </rPh>
    <phoneticPr fontId="2"/>
  </si>
  <si>
    <t>180行</t>
    <rPh sb="3" eb="4">
      <t>ギョウ</t>
    </rPh>
    <phoneticPr fontId="2"/>
  </si>
  <si>
    <t>210行</t>
    <rPh sb="3" eb="4">
      <t>ギョウ</t>
    </rPh>
    <phoneticPr fontId="2"/>
  </si>
  <si>
    <t>260行</t>
    <rPh sb="3" eb="4">
      <t>ギョウ</t>
    </rPh>
    <phoneticPr fontId="2"/>
  </si>
  <si>
    <t>290行</t>
    <rPh sb="3" eb="4">
      <t>ギョウ</t>
    </rPh>
    <phoneticPr fontId="2"/>
  </si>
  <si>
    <t>（その１　：　基礎課税分）</t>
    <phoneticPr fontId="2"/>
  </si>
  <si>
    <t>（その２　：　後期高齢者支援金等課税分）</t>
  </si>
  <si>
    <t>四輪車・乗用
(新税率適用分)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8" eb="11">
      <t>シンゼイリツ</t>
    </rPh>
    <rPh sb="11" eb="13">
      <t>テキヨウ</t>
    </rPh>
    <rPh sb="13" eb="14">
      <t>ブン</t>
    </rPh>
    <phoneticPr fontId="8"/>
  </si>
  <si>
    <t>四輪車・貨物用
(新税率適用分)</t>
    <rPh sb="0" eb="1">
      <t>ヨン</t>
    </rPh>
    <rPh sb="1" eb="2">
      <t>ワ</t>
    </rPh>
    <rPh sb="2" eb="3">
      <t>シャ</t>
    </rPh>
    <rPh sb="4" eb="5">
      <t>カ</t>
    </rPh>
    <rPh sb="5" eb="6">
      <t>ブツ</t>
    </rPh>
    <rPh sb="6" eb="7">
      <t>ヨウ</t>
    </rPh>
    <phoneticPr fontId="8"/>
  </si>
  <si>
    <t>三輪車
(新税率適用分)</t>
    <phoneticPr fontId="2"/>
  </si>
  <si>
    <t>城市</t>
  </si>
  <si>
    <t>三輪車
(重課適用分)</t>
    <rPh sb="5" eb="7">
      <t>ジュウカ</t>
    </rPh>
    <phoneticPr fontId="2"/>
  </si>
  <si>
    <t>三輪車
(75％軽課
適用分)</t>
    <rPh sb="8" eb="10">
      <t>ケイカ</t>
    </rPh>
    <rPh sb="11" eb="13">
      <t>テキヨウ</t>
    </rPh>
    <rPh sb="13" eb="14">
      <t>ブン</t>
    </rPh>
    <phoneticPr fontId="2"/>
  </si>
  <si>
    <t>三輪車
(50％軽課
適用分)</t>
    <rPh sb="8" eb="10">
      <t>ケイカ</t>
    </rPh>
    <rPh sb="11" eb="13">
      <t>テキヨウ</t>
    </rPh>
    <rPh sb="13" eb="14">
      <t>ブン</t>
    </rPh>
    <phoneticPr fontId="2"/>
  </si>
  <si>
    <t>三輪車
(25％軽課
適用分)</t>
    <rPh sb="8" eb="10">
      <t>ケイカ</t>
    </rPh>
    <rPh sb="11" eb="13">
      <t>テキヨウ</t>
    </rPh>
    <rPh sb="13" eb="14">
      <t>ブン</t>
    </rPh>
    <phoneticPr fontId="2"/>
  </si>
  <si>
    <t>四輪車・乗用
(重課適用分)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8" eb="10">
      <t>ジュウカ</t>
    </rPh>
    <rPh sb="10" eb="12">
      <t>テキヨウ</t>
    </rPh>
    <rPh sb="12" eb="13">
      <t>ブン</t>
    </rPh>
    <phoneticPr fontId="8"/>
  </si>
  <si>
    <t>四輪車・貨物用
(重課適用分)</t>
    <rPh sb="0" eb="1">
      <t>ヨン</t>
    </rPh>
    <rPh sb="1" eb="2">
      <t>ワ</t>
    </rPh>
    <rPh sb="2" eb="3">
      <t>シャ</t>
    </rPh>
    <rPh sb="4" eb="5">
      <t>カ</t>
    </rPh>
    <rPh sb="5" eb="6">
      <t>ブツ</t>
    </rPh>
    <rPh sb="6" eb="7">
      <t>ヨウ</t>
    </rPh>
    <rPh sb="9" eb="11">
      <t>ジュウカ</t>
    </rPh>
    <rPh sb="11" eb="13">
      <t>テキヨウ</t>
    </rPh>
    <phoneticPr fontId="8"/>
  </si>
  <si>
    <t>所得割総額按分の基礎（１５）</t>
  </si>
  <si>
    <t>資産割総額按分の基礎（１６）</t>
  </si>
  <si>
    <t>税（料）率_平等割_特定世帯・特定継続世帯以外（２０）</t>
  </si>
  <si>
    <t>税（料）率_平等割_特定継続世帯（２２）</t>
  </si>
  <si>
    <t>四輪車・貨物用
(25％軽課適用分)</t>
    <rPh sb="0" eb="1">
      <t>ヨン</t>
    </rPh>
    <rPh sb="1" eb="2">
      <t>ワ</t>
    </rPh>
    <rPh sb="2" eb="3">
      <t>シャ</t>
    </rPh>
    <rPh sb="4" eb="6">
      <t>カモツ</t>
    </rPh>
    <rPh sb="6" eb="7">
      <t>ヨウ</t>
    </rPh>
    <rPh sb="12" eb="13">
      <t>ケイ</t>
    </rPh>
    <rPh sb="13" eb="14">
      <t>カ</t>
    </rPh>
    <rPh sb="14" eb="16">
      <t>テキヨウ</t>
    </rPh>
    <phoneticPr fontId="8"/>
  </si>
  <si>
    <t>四輪車・乗用
(25％軽課適用分)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11" eb="12">
      <t>ケイ</t>
    </rPh>
    <rPh sb="12" eb="13">
      <t>カ</t>
    </rPh>
    <rPh sb="13" eb="15">
      <t>テキヨウ</t>
    </rPh>
    <phoneticPr fontId="8"/>
  </si>
  <si>
    <t>四輪車・貨物用
(50％軽課適用分)</t>
    <rPh sb="0" eb="1">
      <t>ヨン</t>
    </rPh>
    <rPh sb="1" eb="2">
      <t>ワ</t>
    </rPh>
    <rPh sb="2" eb="3">
      <t>シャ</t>
    </rPh>
    <rPh sb="4" eb="6">
      <t>カモツ</t>
    </rPh>
    <rPh sb="6" eb="7">
      <t>ヨウ</t>
    </rPh>
    <rPh sb="12" eb="13">
      <t>ケイ</t>
    </rPh>
    <rPh sb="13" eb="14">
      <t>カ</t>
    </rPh>
    <rPh sb="14" eb="16">
      <t>テキヨウ</t>
    </rPh>
    <phoneticPr fontId="8"/>
  </si>
  <si>
    <t>四輪車・乗用
(50％軽課適用分)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11" eb="12">
      <t>ケイ</t>
    </rPh>
    <rPh sb="12" eb="13">
      <t>カ</t>
    </rPh>
    <rPh sb="13" eb="15">
      <t>テキヨウ</t>
    </rPh>
    <phoneticPr fontId="8"/>
  </si>
  <si>
    <t>四輪車・貨物用
(75％軽課適用分)</t>
    <rPh sb="0" eb="1">
      <t>ヨン</t>
    </rPh>
    <rPh sb="1" eb="2">
      <t>ワ</t>
    </rPh>
    <rPh sb="2" eb="3">
      <t>シャ</t>
    </rPh>
    <rPh sb="4" eb="6">
      <t>カモツ</t>
    </rPh>
    <rPh sb="6" eb="7">
      <t>ヨウ</t>
    </rPh>
    <rPh sb="12" eb="13">
      <t>ケイ</t>
    </rPh>
    <rPh sb="13" eb="14">
      <t>カ</t>
    </rPh>
    <rPh sb="14" eb="16">
      <t>テキヨウ</t>
    </rPh>
    <phoneticPr fontId="8"/>
  </si>
  <si>
    <t>四輪車・乗用
(75％軽課適用分)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11" eb="12">
      <t>ケイ</t>
    </rPh>
    <rPh sb="12" eb="13">
      <t>カ</t>
    </rPh>
    <rPh sb="13" eb="15">
      <t>テキヨウ</t>
    </rPh>
    <phoneticPr fontId="8"/>
  </si>
  <si>
    <t>ｴﾗｰﾁｪｯｸ</t>
    <phoneticPr fontId="8"/>
  </si>
  <si>
    <t>差引課税台数_計（１２）
010</t>
    <phoneticPr fontId="8"/>
  </si>
  <si>
    <t>差引課税台数_計（１２）
020</t>
    <phoneticPr fontId="8"/>
  </si>
  <si>
    <t>差引課税台数_計（１２）
030</t>
    <phoneticPr fontId="8"/>
  </si>
  <si>
    <t>差引課税台数_計（１２）
040</t>
    <phoneticPr fontId="8"/>
  </si>
  <si>
    <t>差引課税台数_計（１２）
080</t>
    <phoneticPr fontId="8"/>
  </si>
  <si>
    <t>差引課税台数_計（１２）
090</t>
    <phoneticPr fontId="8"/>
  </si>
  <si>
    <t>差引課税台数_計（１２）
100</t>
    <phoneticPr fontId="8"/>
  </si>
  <si>
    <t>差引課税台数_計（１２）
110</t>
    <phoneticPr fontId="8"/>
  </si>
  <si>
    <t>差引課税台数_計（１２）
120</t>
    <phoneticPr fontId="8"/>
  </si>
  <si>
    <t>差引課税台数_計（１２）
160</t>
    <phoneticPr fontId="8"/>
  </si>
  <si>
    <t>差引課税台数_計（１２）
170</t>
    <phoneticPr fontId="8"/>
  </si>
  <si>
    <t>差引課税台数_計（１２）
210</t>
    <phoneticPr fontId="8"/>
  </si>
  <si>
    <t>差引課税台数_計（１２）
220</t>
    <phoneticPr fontId="8"/>
  </si>
  <si>
    <t>差引課税台数_計（１２）
260</t>
    <phoneticPr fontId="8"/>
  </si>
  <si>
    <t>差引課税台数_計（１２）
270</t>
    <phoneticPr fontId="8"/>
  </si>
  <si>
    <t>差引課税台数_計（１２）
310</t>
    <phoneticPr fontId="8"/>
  </si>
  <si>
    <t>差引課税台数_計（１２）
320</t>
    <phoneticPr fontId="8"/>
  </si>
  <si>
    <t>差引課税台数_計（１２）
360</t>
    <phoneticPr fontId="8"/>
  </si>
  <si>
    <t>差引課税台数_計（１２）
370</t>
    <phoneticPr fontId="8"/>
  </si>
  <si>
    <t>差引課税台数_計（１２）
410</t>
    <phoneticPr fontId="8"/>
  </si>
  <si>
    <t>差引課税台数_計（１２）
420</t>
    <phoneticPr fontId="8"/>
  </si>
  <si>
    <t>差引課税台数_計（１２）
470</t>
    <phoneticPr fontId="8"/>
  </si>
  <si>
    <t>【出典：令和５年度課税状況等調（令和５年３月３１日現在）】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4" eb="27">
      <t>ニチゲンザイ</t>
    </rPh>
    <rPh sb="25" eb="27">
      <t>ゲンザイ</t>
    </rPh>
    <phoneticPr fontId="6"/>
  </si>
  <si>
    <t>第703条の5第1項により減額対象となった世帯数等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5" eb="17">
      <t>タイショウ</t>
    </rPh>
    <rPh sb="21" eb="24">
      <t>セタイスウ</t>
    </rPh>
    <rPh sb="24" eb="25">
      <t>トウ</t>
    </rPh>
    <phoneticPr fontId="2"/>
  </si>
  <si>
    <t>第703条の5第2項により減額対象となった世帯数等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5" eb="17">
      <t>タイショウ</t>
    </rPh>
    <rPh sb="21" eb="24">
      <t>セタイスウ</t>
    </rPh>
    <rPh sb="24" eb="25">
      <t>トウ</t>
    </rPh>
    <phoneticPr fontId="2"/>
  </si>
  <si>
    <t>未就学児数</t>
    <rPh sb="0" eb="4">
      <t>ミシュウガクジ</t>
    </rPh>
    <rPh sb="4" eb="5">
      <t>スウ</t>
    </rPh>
    <phoneticPr fontId="2"/>
  </si>
  <si>
    <t>減額した世帯数等＿計＿世帯数（２７）</t>
    <phoneticPr fontId="2"/>
  </si>
  <si>
    <t>減額した世帯数等＿計＿未就学児数（２８）</t>
    <rPh sb="11" eb="15">
      <t>ミシュウガクジ</t>
    </rPh>
    <phoneticPr fontId="2"/>
  </si>
  <si>
    <t>差引課税台数_計（１２）
050</t>
    <phoneticPr fontId="8"/>
  </si>
  <si>
    <t>差引課税台数_計（１２）
130</t>
    <phoneticPr fontId="8"/>
  </si>
  <si>
    <t>差引課税台数_計（１２）
180</t>
    <phoneticPr fontId="8"/>
  </si>
  <si>
    <t>差引課税台数_計（１２）
230</t>
    <phoneticPr fontId="8"/>
  </si>
  <si>
    <t>差引課税台数_計（１２）
280</t>
    <phoneticPr fontId="8"/>
  </si>
  <si>
    <t>差引課税台数_計（１２）
330</t>
    <phoneticPr fontId="8"/>
  </si>
  <si>
    <t>差引課税台数_計（１２）
380</t>
    <phoneticPr fontId="8"/>
  </si>
  <si>
    <t>差引課税台数_計（１２）
430</t>
    <phoneticPr fontId="8"/>
  </si>
  <si>
    <t>差引課税台数_計（１２）
480</t>
    <phoneticPr fontId="8"/>
  </si>
  <si>
    <t>７表</t>
    <rPh sb="1" eb="2">
      <t>ヒョウ</t>
    </rPh>
    <phoneticPr fontId="2"/>
  </si>
  <si>
    <t>１表</t>
    <rPh sb="1" eb="2">
      <t>ヒョウ</t>
    </rPh>
    <phoneticPr fontId="2"/>
  </si>
  <si>
    <t>5行</t>
    <rPh sb="1" eb="2">
      <t>ギョウ</t>
    </rPh>
    <phoneticPr fontId="2"/>
  </si>
  <si>
    <t>8行</t>
    <rPh sb="1" eb="2">
      <t>ギョウ</t>
    </rPh>
    <phoneticPr fontId="2"/>
  </si>
  <si>
    <t>9行</t>
    <rPh sb="1" eb="2">
      <t>ギョウ</t>
    </rPh>
    <phoneticPr fontId="2"/>
  </si>
  <si>
    <t>１行</t>
    <rPh sb="1" eb="2">
      <t>ギョウ</t>
    </rPh>
    <phoneticPr fontId="2"/>
  </si>
  <si>
    <t>〃</t>
  </si>
  <si>
    <t>〃</t>
    <phoneticPr fontId="2"/>
  </si>
  <si>
    <t>令和５年度　国民健康保険税（料）の実績等</t>
    <rPh sb="0" eb="2">
      <t>レイワ</t>
    </rPh>
    <rPh sb="3" eb="5">
      <t>ネンド</t>
    </rPh>
    <phoneticPr fontId="2"/>
  </si>
  <si>
    <t>２表</t>
    <rPh sb="1" eb="2">
      <t>ヒョウ</t>
    </rPh>
    <phoneticPr fontId="2"/>
  </si>
  <si>
    <t>平等割総額（４）</t>
    <phoneticPr fontId="2"/>
  </si>
  <si>
    <t xml:space="preserve">所得割総額（１）
</t>
    <phoneticPr fontId="2"/>
  </si>
  <si>
    <t xml:space="preserve">資産割総額（２）
</t>
    <phoneticPr fontId="2"/>
  </si>
  <si>
    <t xml:space="preserve">均等割総額（３）
</t>
    <phoneticPr fontId="2"/>
  </si>
  <si>
    <t>減額した均等割額＿計（４２）</t>
    <phoneticPr fontId="2"/>
  </si>
  <si>
    <t>減額した平等割額＿計（５６）</t>
    <phoneticPr fontId="2"/>
  </si>
  <si>
    <t>減額した均等割額＿計（４７）</t>
    <phoneticPr fontId="2"/>
  </si>
  <si>
    <t>０３０行</t>
    <rPh sb="3" eb="4">
      <t>ギョウ</t>
    </rPh>
    <phoneticPr fontId="2"/>
  </si>
  <si>
    <t>２行</t>
    <rPh sb="1" eb="2">
      <t>ギョウ</t>
    </rPh>
    <phoneticPr fontId="2"/>
  </si>
  <si>
    <t>３行</t>
    <rPh sb="1" eb="2">
      <t>ギョウ</t>
    </rPh>
    <phoneticPr fontId="2"/>
  </si>
  <si>
    <t>０１０行</t>
    <rPh sb="3" eb="4">
      <t>ギョウ</t>
    </rPh>
    <phoneticPr fontId="2"/>
  </si>
  <si>
    <t>０２０行</t>
    <rPh sb="3" eb="4">
      <t>ギョウ</t>
    </rPh>
    <phoneticPr fontId="2"/>
  </si>
  <si>
    <t>※DBだと３行までしか表示されません　わかりにくいですが縦列で確認してください泣</t>
    <rPh sb="6" eb="7">
      <t>ギョウ</t>
    </rPh>
    <rPh sb="11" eb="13">
      <t>ヒョウジ</t>
    </rPh>
    <rPh sb="28" eb="29">
      <t>タテ</t>
    </rPh>
    <rPh sb="29" eb="30">
      <t>レツ</t>
    </rPh>
    <rPh sb="31" eb="33">
      <t>カクニン</t>
    </rPh>
    <rPh sb="39" eb="40">
      <t>ナ</t>
    </rPh>
    <phoneticPr fontId="2"/>
  </si>
  <si>
    <t>-</t>
  </si>
  <si>
    <t>令和７年度　軽自動車の種類別課税台数</t>
    <rPh sb="0" eb="2">
      <t>レイワ</t>
    </rPh>
    <phoneticPr fontId="2"/>
  </si>
  <si>
    <t>【出典：令和７年度課税状況等調（令和７年４月１日現在）】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1" eb="22">
      <t>ガツ</t>
    </rPh>
    <rPh sb="23" eb="26">
      <t>ニチゲンザイ</t>
    </rPh>
    <rPh sb="24" eb="26">
      <t>ゲンザイ</t>
    </rPh>
    <phoneticPr fontId="6"/>
  </si>
  <si>
    <t>令和６年度　国民健康保険税（料）の状況</t>
    <rPh sb="0" eb="2">
      <t>レイワ</t>
    </rPh>
    <rPh sb="3" eb="5">
      <t>ネンド</t>
    </rPh>
    <phoneticPr fontId="2"/>
  </si>
  <si>
    <t>令和６年度　国民健康保険税（料）の実績等</t>
    <rPh sb="0" eb="2">
      <t>レイワ</t>
    </rPh>
    <rPh sb="3" eb="5">
      <t>ネンド</t>
    </rPh>
    <phoneticPr fontId="2"/>
  </si>
  <si>
    <t>令和７年３月３１日現在（１）</t>
    <phoneticPr fontId="2"/>
  </si>
  <si>
    <t>令和７年３月３１日現在（１）</t>
    <phoneticPr fontId="2"/>
  </si>
  <si>
    <t>特定原付</t>
    <rPh sb="0" eb="2">
      <t>トクテイ</t>
    </rPh>
    <rPh sb="2" eb="4">
      <t>ゲンツキ</t>
    </rPh>
    <phoneticPr fontId="8"/>
  </si>
  <si>
    <t>第一種
50㏄以下</t>
    <rPh sb="0" eb="1">
      <t>ダイ</t>
    </rPh>
    <rPh sb="1" eb="3">
      <t>イッシュ</t>
    </rPh>
    <rPh sb="7" eb="9">
      <t>イカ</t>
    </rPh>
    <phoneticPr fontId="8"/>
  </si>
  <si>
    <t>第一種
125㏄以下</t>
    <rPh sb="0" eb="1">
      <t>ダイ</t>
    </rPh>
    <rPh sb="1" eb="3">
      <t>イッシュ</t>
    </rPh>
    <phoneticPr fontId="8"/>
  </si>
  <si>
    <t>第二種
50㏄超
90㏄以下</t>
    <rPh sb="0" eb="1">
      <t>ダイ</t>
    </rPh>
    <rPh sb="1" eb="3">
      <t>ニシュ</t>
    </rPh>
    <rPh sb="7" eb="8">
      <t>コ</t>
    </rPh>
    <rPh sb="12" eb="14">
      <t>イカ</t>
    </rPh>
    <phoneticPr fontId="2"/>
  </si>
  <si>
    <t>第二種
90㏄超</t>
    <rPh sb="0" eb="3">
      <t>ダイニシュ</t>
    </rPh>
    <rPh sb="7" eb="8">
      <t>コ</t>
    </rPh>
    <phoneticPr fontId="2"/>
  </si>
  <si>
    <t>差引課税台数_計（１２）
060</t>
    <phoneticPr fontId="8"/>
  </si>
  <si>
    <t>差引課税台数_計（１２）
140</t>
    <phoneticPr fontId="8"/>
  </si>
  <si>
    <t>差引課税台数_計（１２）
190</t>
    <phoneticPr fontId="8"/>
  </si>
  <si>
    <t>差引課税台数_計（１２）
240</t>
    <phoneticPr fontId="8"/>
  </si>
  <si>
    <t>差引課税台数_計（１２）
290</t>
    <phoneticPr fontId="8"/>
  </si>
  <si>
    <t>差引課税台数_計（１２）
340</t>
    <phoneticPr fontId="8"/>
  </si>
  <si>
    <t>差引課税台数_計（１２）
390</t>
    <phoneticPr fontId="8"/>
  </si>
  <si>
    <t>差引課税台数_計（１２）
440</t>
    <phoneticPr fontId="8"/>
  </si>
  <si>
    <t>差引課税台数_計（１２）
490</t>
    <phoneticPr fontId="8"/>
  </si>
  <si>
    <t>差引課税台数_計（１２）
510</t>
    <phoneticPr fontId="8"/>
  </si>
  <si>
    <t>差引課税台数_計（１２）
530</t>
    <phoneticPr fontId="8"/>
  </si>
  <si>
    <t>（単位：千円）</t>
    <rPh sb="1" eb="3">
      <t>タンイ</t>
    </rPh>
    <rPh sb="4" eb="6">
      <t>センエン</t>
    </rPh>
    <phoneticPr fontId="8"/>
  </si>
  <si>
    <t>市町村名</t>
    <rPh sb="0" eb="3">
      <t>シチョウソン</t>
    </rPh>
    <rPh sb="3" eb="4">
      <t>メイ</t>
    </rPh>
    <phoneticPr fontId="8"/>
  </si>
  <si>
    <t>滞納繰越分</t>
    <rPh sb="0" eb="1">
      <t>タイ</t>
    </rPh>
    <rPh sb="1" eb="2">
      <t>オサム</t>
    </rPh>
    <rPh sb="2" eb="3">
      <t>クリ</t>
    </rPh>
    <rPh sb="3" eb="4">
      <t>コシ</t>
    </rPh>
    <rPh sb="4" eb="5">
      <t>ブン</t>
    </rPh>
    <phoneticPr fontId="8"/>
  </si>
  <si>
    <t>保有分</t>
    <rPh sb="0" eb="1">
      <t>タモツ</t>
    </rPh>
    <rPh sb="1" eb="2">
      <t>ユウ</t>
    </rPh>
    <rPh sb="2" eb="3">
      <t>ブン</t>
    </rPh>
    <phoneticPr fontId="8"/>
  </si>
  <si>
    <t>取得分</t>
    <rPh sb="0" eb="1">
      <t>トリ</t>
    </rPh>
    <rPh sb="1" eb="2">
      <t>エ</t>
    </rPh>
    <rPh sb="2" eb="3">
      <t>ブン</t>
    </rPh>
    <phoneticPr fontId="8"/>
  </si>
  <si>
    <t>調定</t>
    <rPh sb="0" eb="2">
      <t>チョウテイ</t>
    </rPh>
    <phoneticPr fontId="8"/>
  </si>
  <si>
    <t>徴収猶予</t>
    <rPh sb="0" eb="2">
      <t>チョウシュウ</t>
    </rPh>
    <rPh sb="2" eb="4">
      <t>ユウヨ</t>
    </rPh>
    <phoneticPr fontId="8"/>
  </si>
  <si>
    <t>免　除</t>
    <rPh sb="0" eb="1">
      <t>メン</t>
    </rPh>
    <rPh sb="2" eb="3">
      <t>ジョ</t>
    </rPh>
    <phoneticPr fontId="8"/>
  </si>
  <si>
    <t>申告納付</t>
    <rPh sb="0" eb="2">
      <t>シンコク</t>
    </rPh>
    <rPh sb="2" eb="4">
      <t>ノウフ</t>
    </rPh>
    <phoneticPr fontId="8"/>
  </si>
  <si>
    <t>収　入</t>
    <rPh sb="0" eb="1">
      <t>シュウ</t>
    </rPh>
    <rPh sb="2" eb="3">
      <t>イ</t>
    </rPh>
    <phoneticPr fontId="8"/>
  </si>
  <si>
    <t>宇陀市</t>
    <rPh sb="0" eb="2">
      <t>ウダ</t>
    </rPh>
    <rPh sb="2" eb="3">
      <t>シ</t>
    </rPh>
    <phoneticPr fontId="8"/>
  </si>
  <si>
    <t>曽爾村</t>
    <rPh sb="0" eb="1">
      <t>ソ</t>
    </rPh>
    <phoneticPr fontId="8"/>
  </si>
  <si>
    <t>市計</t>
    <rPh sb="0" eb="1">
      <t>シ</t>
    </rPh>
    <rPh sb="1" eb="2">
      <t>ケイ</t>
    </rPh>
    <phoneticPr fontId="8"/>
  </si>
  <si>
    <t>町村計</t>
    <phoneticPr fontId="8"/>
  </si>
  <si>
    <t>合　計</t>
    <phoneticPr fontId="8"/>
  </si>
  <si>
    <t>※特別土地保有税は、地方税法附則第３１条の規定により、平成１５年度分から課税が停止されています。</t>
    <rPh sb="1" eb="3">
      <t>トクベツ</t>
    </rPh>
    <rPh sb="3" eb="5">
      <t>トチ</t>
    </rPh>
    <rPh sb="5" eb="8">
      <t>ホユウゼイ</t>
    </rPh>
    <rPh sb="10" eb="13">
      <t>チホウゼイ</t>
    </rPh>
    <rPh sb="13" eb="14">
      <t>ホウ</t>
    </rPh>
    <rPh sb="14" eb="16">
      <t>フソク</t>
    </rPh>
    <rPh sb="16" eb="17">
      <t>ダイ</t>
    </rPh>
    <rPh sb="19" eb="20">
      <t>ジョウ</t>
    </rPh>
    <rPh sb="21" eb="23">
      <t>キテイ</t>
    </rPh>
    <rPh sb="27" eb="29">
      <t>ヘイセイ</t>
    </rPh>
    <rPh sb="31" eb="34">
      <t>ネンドブン</t>
    </rPh>
    <rPh sb="36" eb="38">
      <t>カゼイ</t>
    </rPh>
    <rPh sb="39" eb="41">
      <t>テイシ</t>
    </rPh>
    <phoneticPr fontId="8"/>
  </si>
  <si>
    <t>団体名</t>
  </si>
  <si>
    <t>滞納繰越分（５）</t>
  </si>
  <si>
    <t>令和７年度　都市計画税の状況</t>
    <rPh sb="0" eb="2">
      <t>レイワ</t>
    </rPh>
    <phoneticPr fontId="8"/>
  </si>
  <si>
    <t>（単位：千㎡、人）</t>
    <rPh sb="1" eb="3">
      <t>タンイ</t>
    </rPh>
    <rPh sb="4" eb="5">
      <t>セン</t>
    </rPh>
    <rPh sb="7" eb="8">
      <t>ニン</t>
    </rPh>
    <phoneticPr fontId="8"/>
  </si>
  <si>
    <t>都市計画区域
の指定の有無</t>
    <rPh sb="0" eb="2">
      <t>トシ</t>
    </rPh>
    <rPh sb="2" eb="4">
      <t>ケイカク</t>
    </rPh>
    <rPh sb="4" eb="6">
      <t>クイキ</t>
    </rPh>
    <rPh sb="8" eb="10">
      <t>シテイ</t>
    </rPh>
    <rPh sb="11" eb="13">
      <t>ウム</t>
    </rPh>
    <phoneticPr fontId="8"/>
  </si>
  <si>
    <t>市街化区域等
の設定の有無</t>
    <rPh sb="0" eb="3">
      <t>シガイカ</t>
    </rPh>
    <rPh sb="3" eb="5">
      <t>クイキ</t>
    </rPh>
    <rPh sb="5" eb="6">
      <t>トウ</t>
    </rPh>
    <rPh sb="8" eb="10">
      <t>セッテイ</t>
    </rPh>
    <rPh sb="11" eb="13">
      <t>ウム</t>
    </rPh>
    <phoneticPr fontId="8"/>
  </si>
  <si>
    <t>都市計画税の
課税の有無</t>
    <rPh sb="0" eb="2">
      <t>トシ</t>
    </rPh>
    <rPh sb="2" eb="4">
      <t>ケイカク</t>
    </rPh>
    <rPh sb="4" eb="5">
      <t>ゼイ</t>
    </rPh>
    <rPh sb="7" eb="9">
      <t>カゼイ</t>
    </rPh>
    <rPh sb="10" eb="12">
      <t>ウム</t>
    </rPh>
    <phoneticPr fontId="8"/>
  </si>
  <si>
    <t>都市計画事業
の認可の有無</t>
    <rPh sb="0" eb="2">
      <t>トシ</t>
    </rPh>
    <rPh sb="2" eb="4">
      <t>ケイカク</t>
    </rPh>
    <rPh sb="4" eb="6">
      <t>ジギョウ</t>
    </rPh>
    <rPh sb="8" eb="10">
      <t>ニンカ</t>
    </rPh>
    <rPh sb="11" eb="13">
      <t>ウム</t>
    </rPh>
    <phoneticPr fontId="8"/>
  </si>
  <si>
    <t>市町村の
面積</t>
    <rPh sb="0" eb="3">
      <t>シチョウソン</t>
    </rPh>
    <rPh sb="5" eb="7">
      <t>メンセキ</t>
    </rPh>
    <phoneticPr fontId="8"/>
  </si>
  <si>
    <t>都市計画区域の面積</t>
    <rPh sb="0" eb="2">
      <t>トシ</t>
    </rPh>
    <rPh sb="2" eb="4">
      <t>ケイカク</t>
    </rPh>
    <rPh sb="4" eb="6">
      <t>クイキ</t>
    </rPh>
    <rPh sb="7" eb="9">
      <t>メンセキ</t>
    </rPh>
    <phoneticPr fontId="8"/>
  </si>
  <si>
    <t>課税区域の面積</t>
    <rPh sb="0" eb="2">
      <t>カゼイ</t>
    </rPh>
    <rPh sb="2" eb="4">
      <t>クイキ</t>
    </rPh>
    <rPh sb="5" eb="7">
      <t>メンセキ</t>
    </rPh>
    <phoneticPr fontId="8"/>
  </si>
  <si>
    <t>納税義務者数
（法定免税点以上のもの）</t>
    <rPh sb="0" eb="2">
      <t>ノウゼイ</t>
    </rPh>
    <rPh sb="2" eb="4">
      <t>ギム</t>
    </rPh>
    <rPh sb="4" eb="5">
      <t>シャ</t>
    </rPh>
    <rPh sb="5" eb="6">
      <t>スウ</t>
    </rPh>
    <rPh sb="8" eb="10">
      <t>ホウテイ</t>
    </rPh>
    <rPh sb="10" eb="12">
      <t>メンゼイ</t>
    </rPh>
    <rPh sb="12" eb="13">
      <t>テン</t>
    </rPh>
    <rPh sb="13" eb="15">
      <t>イジョウ</t>
    </rPh>
    <phoneticPr fontId="8"/>
  </si>
  <si>
    <t>市街化区域</t>
    <rPh sb="0" eb="3">
      <t>シガイカ</t>
    </rPh>
    <rPh sb="3" eb="5">
      <t>クイキ</t>
    </rPh>
    <phoneticPr fontId="8"/>
  </si>
  <si>
    <t>市街化調整区域</t>
    <rPh sb="0" eb="3">
      <t>シガイカ</t>
    </rPh>
    <rPh sb="3" eb="5">
      <t>チョウセイ</t>
    </rPh>
    <rPh sb="5" eb="7">
      <t>クイキ</t>
    </rPh>
    <phoneticPr fontId="8"/>
  </si>
  <si>
    <t>その他</t>
    <rPh sb="2" eb="3">
      <t>タ</t>
    </rPh>
    <phoneticPr fontId="8"/>
  </si>
  <si>
    <t>計</t>
    <rPh sb="0" eb="1">
      <t>ケイ</t>
    </rPh>
    <phoneticPr fontId="8"/>
  </si>
  <si>
    <t>土地</t>
    <rPh sb="0" eb="2">
      <t>トチ</t>
    </rPh>
    <phoneticPr fontId="8"/>
  </si>
  <si>
    <t>家屋</t>
    <rPh sb="0" eb="2">
      <t>カオク</t>
    </rPh>
    <phoneticPr fontId="8"/>
  </si>
  <si>
    <t>実数</t>
    <rPh sb="0" eb="2">
      <t>ジッスウ</t>
    </rPh>
    <phoneticPr fontId="8"/>
  </si>
  <si>
    <t>都計区域</t>
    <rPh sb="0" eb="2">
      <t>トケイ</t>
    </rPh>
    <rPh sb="2" eb="4">
      <t>クイキ</t>
    </rPh>
    <phoneticPr fontId="8"/>
  </si>
  <si>
    <t>課税区域</t>
    <rPh sb="0" eb="2">
      <t>カゼイ</t>
    </rPh>
    <rPh sb="2" eb="4">
      <t>クイキ</t>
    </rPh>
    <phoneticPr fontId="8"/>
  </si>
  <si>
    <t>指定有＝１
指定無＝２</t>
    <rPh sb="0" eb="2">
      <t>シテイ</t>
    </rPh>
    <rPh sb="2" eb="3">
      <t>アリ</t>
    </rPh>
    <rPh sb="6" eb="8">
      <t>シテイ</t>
    </rPh>
    <rPh sb="8" eb="9">
      <t>ナ</t>
    </rPh>
    <phoneticPr fontId="8"/>
  </si>
  <si>
    <t>設定有＝１
設定無＝２</t>
    <rPh sb="0" eb="2">
      <t>セッテイ</t>
    </rPh>
    <rPh sb="2" eb="3">
      <t>アリ</t>
    </rPh>
    <rPh sb="6" eb="8">
      <t>セッテイ</t>
    </rPh>
    <rPh sb="8" eb="9">
      <t>ナ</t>
    </rPh>
    <phoneticPr fontId="8"/>
  </si>
  <si>
    <t>課税有＝１
課税無＝２</t>
    <rPh sb="0" eb="2">
      <t>カゼイ</t>
    </rPh>
    <rPh sb="2" eb="3">
      <t>アリ</t>
    </rPh>
    <rPh sb="6" eb="8">
      <t>カゼイ</t>
    </rPh>
    <rPh sb="8" eb="9">
      <t>ナ</t>
    </rPh>
    <phoneticPr fontId="8"/>
  </si>
  <si>
    <t>認可有＝１
認可無＝２</t>
    <rPh sb="0" eb="2">
      <t>ニンカ</t>
    </rPh>
    <rPh sb="2" eb="3">
      <t>アリ</t>
    </rPh>
    <rPh sb="6" eb="8">
      <t>ニンカ</t>
    </rPh>
    <rPh sb="8" eb="9">
      <t>ナ</t>
    </rPh>
    <phoneticPr fontId="8"/>
  </si>
  <si>
    <t>※「市町村の面積」は、国土交通省国土地理院が公表した令和５年１０月１日現在の面積</t>
    <rPh sb="2" eb="5">
      <t>シチョウソン</t>
    </rPh>
    <rPh sb="6" eb="8">
      <t>メンセキ</t>
    </rPh>
    <rPh sb="11" eb="13">
      <t>コクド</t>
    </rPh>
    <rPh sb="13" eb="16">
      <t>コウツウショウ</t>
    </rPh>
    <rPh sb="16" eb="18">
      <t>コクド</t>
    </rPh>
    <rPh sb="18" eb="20">
      <t>チリ</t>
    </rPh>
    <rPh sb="20" eb="21">
      <t>イン</t>
    </rPh>
    <rPh sb="22" eb="24">
      <t>コウヒョウ</t>
    </rPh>
    <rPh sb="26" eb="28">
      <t>レイワ</t>
    </rPh>
    <rPh sb="29" eb="30">
      <t>ネン</t>
    </rPh>
    <rPh sb="30" eb="31">
      <t>ガンネン</t>
    </rPh>
    <rPh sb="32" eb="33">
      <t>ガツ</t>
    </rPh>
    <rPh sb="34" eb="37">
      <t>ニチゲンザイ</t>
    </rPh>
    <rPh sb="35" eb="37">
      <t>ゲンザイ</t>
    </rPh>
    <rPh sb="38" eb="40">
      <t>メンセキ</t>
    </rPh>
    <phoneticPr fontId="8"/>
  </si>
  <si>
    <t>【出典：令和７年度都市計画税に関する調（令和７年４月１日現在）】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トシ</t>
    </rPh>
    <rPh sb="11" eb="13">
      <t>ケイカク</t>
    </rPh>
    <rPh sb="13" eb="14">
      <t>ゼイ</t>
    </rPh>
    <rPh sb="15" eb="16">
      <t>カン</t>
    </rPh>
    <rPh sb="18" eb="19">
      <t>シラ</t>
    </rPh>
    <rPh sb="20" eb="22">
      <t>レイワ</t>
    </rPh>
    <rPh sb="23" eb="24">
      <t>ネン</t>
    </rPh>
    <rPh sb="24" eb="25">
      <t>ヘイネン</t>
    </rPh>
    <rPh sb="25" eb="26">
      <t>ガツ</t>
    </rPh>
    <rPh sb="27" eb="30">
      <t>ニチゲンザイ</t>
    </rPh>
    <rPh sb="28" eb="30">
      <t>ゲンザイ</t>
    </rPh>
    <phoneticPr fontId="6"/>
  </si>
  <si>
    <t>５１表2行</t>
    <rPh sb="2" eb="3">
      <t>ヒョウ</t>
    </rPh>
    <phoneticPr fontId="8"/>
  </si>
  <si>
    <t>2行</t>
    <rPh sb="1" eb="2">
      <t>ギョウ</t>
    </rPh>
    <phoneticPr fontId="8"/>
  </si>
  <si>
    <t>1行</t>
    <rPh sb="1" eb="2">
      <t>ギョウ</t>
    </rPh>
    <phoneticPr fontId="8"/>
  </si>
  <si>
    <t>５２表   3行</t>
    <rPh sb="2" eb="3">
      <t>ヒョウ</t>
    </rPh>
    <rPh sb="7" eb="8">
      <t>ギョウ</t>
    </rPh>
    <phoneticPr fontId="8"/>
  </si>
  <si>
    <t>6行</t>
    <rPh sb="1" eb="2">
      <t>ギョウ</t>
    </rPh>
    <phoneticPr fontId="8"/>
  </si>
  <si>
    <t>9行</t>
    <rPh sb="1" eb="2">
      <t>ギョウ</t>
    </rPh>
    <phoneticPr fontId="8"/>
  </si>
  <si>
    <t>都市計画区域の指定の有無（６）</t>
  </si>
  <si>
    <t>市街化区域等の設定の有無（７）</t>
  </si>
  <si>
    <t>都市計画税の課税の有無（８）</t>
  </si>
  <si>
    <t>都市計画事業の認可の有無（９）</t>
  </si>
  <si>
    <t>市町村の面積（１）</t>
  </si>
  <si>
    <t>市街化区域（２）</t>
  </si>
  <si>
    <t>市街化調整区域（３）</t>
  </si>
  <si>
    <t>その他（４）</t>
  </si>
  <si>
    <t>計（５）</t>
  </si>
  <si>
    <t>法定免税点以上のもの（３）</t>
  </si>
  <si>
    <t>令和７年度　都市計画税の地積等　（法定免税点以上のもの）</t>
    <rPh sb="0" eb="2">
      <t>レイワ</t>
    </rPh>
    <phoneticPr fontId="8"/>
  </si>
  <si>
    <t>土　　地　　の　　地　　積　　（千㎡）</t>
    <rPh sb="0" eb="1">
      <t>ツチ</t>
    </rPh>
    <rPh sb="3" eb="4">
      <t>チ</t>
    </rPh>
    <rPh sb="9" eb="10">
      <t>チ</t>
    </rPh>
    <rPh sb="12" eb="13">
      <t>セキ</t>
    </rPh>
    <rPh sb="16" eb="17">
      <t>セン</t>
    </rPh>
    <phoneticPr fontId="8"/>
  </si>
  <si>
    <t>家　屋　の　床　面　積　（㎡）</t>
    <rPh sb="0" eb="1">
      <t>イエ</t>
    </rPh>
    <rPh sb="2" eb="3">
      <t>ヤ</t>
    </rPh>
    <rPh sb="6" eb="7">
      <t>ユカ</t>
    </rPh>
    <rPh sb="8" eb="9">
      <t>メン</t>
    </rPh>
    <rPh sb="10" eb="11">
      <t>セキ</t>
    </rPh>
    <phoneticPr fontId="8"/>
  </si>
  <si>
    <t>土　　地　　の　　筆　　数　　（筆）</t>
    <rPh sb="0" eb="1">
      <t>ツチ</t>
    </rPh>
    <rPh sb="3" eb="4">
      <t>チ</t>
    </rPh>
    <rPh sb="9" eb="10">
      <t>フデ</t>
    </rPh>
    <rPh sb="12" eb="13">
      <t>カズ</t>
    </rPh>
    <rPh sb="16" eb="17">
      <t>フデ</t>
    </rPh>
    <phoneticPr fontId="8"/>
  </si>
  <si>
    <t>家　屋　の　棟　数　（棟）</t>
    <rPh sb="0" eb="1">
      <t>イエ</t>
    </rPh>
    <rPh sb="2" eb="3">
      <t>ヤ</t>
    </rPh>
    <rPh sb="6" eb="7">
      <t>ムネ</t>
    </rPh>
    <rPh sb="8" eb="9">
      <t>スウ</t>
    </rPh>
    <rPh sb="11" eb="12">
      <t>ムネ</t>
    </rPh>
    <phoneticPr fontId="8"/>
  </si>
  <si>
    <t>宅　　　　　地　　　　　等</t>
    <rPh sb="0" eb="1">
      <t>タク</t>
    </rPh>
    <rPh sb="6" eb="7">
      <t>チ</t>
    </rPh>
    <rPh sb="12" eb="13">
      <t>ナド</t>
    </rPh>
    <phoneticPr fontId="8"/>
  </si>
  <si>
    <t>農地</t>
    <rPh sb="0" eb="1">
      <t>ノウ</t>
    </rPh>
    <rPh sb="1" eb="2">
      <t>チ</t>
    </rPh>
    <phoneticPr fontId="8"/>
  </si>
  <si>
    <t>木造家屋</t>
    <rPh sb="0" eb="1">
      <t>キ</t>
    </rPh>
    <rPh sb="1" eb="2">
      <t>ヅクリ</t>
    </rPh>
    <rPh sb="2" eb="3">
      <t>イエ</t>
    </rPh>
    <rPh sb="3" eb="4">
      <t>ヤ</t>
    </rPh>
    <phoneticPr fontId="8"/>
  </si>
  <si>
    <t>非木造家屋</t>
    <rPh sb="0" eb="1">
      <t>ヒ</t>
    </rPh>
    <rPh sb="1" eb="3">
      <t>モクゾウ</t>
    </rPh>
    <rPh sb="3" eb="5">
      <t>カオク</t>
    </rPh>
    <phoneticPr fontId="8"/>
  </si>
  <si>
    <t>宅地　　　　　</t>
    <rPh sb="0" eb="1">
      <t>タク</t>
    </rPh>
    <rPh sb="1" eb="2">
      <t>チ</t>
    </rPh>
    <phoneticPr fontId="8"/>
  </si>
  <si>
    <t>その他</t>
    <rPh sb="2" eb="3">
      <t>ホカ</t>
    </rPh>
    <phoneticPr fontId="8"/>
  </si>
  <si>
    <t>小計</t>
    <rPh sb="0" eb="1">
      <t>ショウ</t>
    </rPh>
    <rPh sb="1" eb="2">
      <t>ケイ</t>
    </rPh>
    <phoneticPr fontId="8"/>
  </si>
  <si>
    <t>【出典：令和７年度都市計画税に関する調（令和７年４月１日現在）】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トシ</t>
    </rPh>
    <rPh sb="11" eb="13">
      <t>ケイカク</t>
    </rPh>
    <rPh sb="13" eb="14">
      <t>ゼイ</t>
    </rPh>
    <rPh sb="15" eb="16">
      <t>カン</t>
    </rPh>
    <rPh sb="18" eb="19">
      <t>シラ</t>
    </rPh>
    <rPh sb="20" eb="22">
      <t>レイワ</t>
    </rPh>
    <rPh sb="23" eb="24">
      <t>ネン</t>
    </rPh>
    <rPh sb="25" eb="26">
      <t>ガツ</t>
    </rPh>
    <rPh sb="27" eb="30">
      <t>ニチゲンザイ</t>
    </rPh>
    <rPh sb="28" eb="30">
      <t>ゲンザイ</t>
    </rPh>
    <phoneticPr fontId="6"/>
  </si>
  <si>
    <t>５３表</t>
    <rPh sb="2" eb="3">
      <t>ヒョウ</t>
    </rPh>
    <phoneticPr fontId="8"/>
  </si>
  <si>
    <t>市街化区域（１）</t>
  </si>
  <si>
    <t>令和７年度　都市計画税の決定価格等　（法定免税点以上のもの）</t>
    <rPh sb="0" eb="2">
      <t>レイワ</t>
    </rPh>
    <phoneticPr fontId="8"/>
  </si>
  <si>
    <t>決定価格</t>
    <rPh sb="0" eb="2">
      <t>ケッテイ</t>
    </rPh>
    <rPh sb="2" eb="4">
      <t>カカク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</si>
  <si>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</si>
  <si>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合計</t>
    <rPh sb="0" eb="2">
      <t>ゴウケイ</t>
    </rPh>
    <phoneticPr fontId="8"/>
  </si>
  <si>
    <t>農地</t>
    <rPh sb="0" eb="2">
      <t>ノウチ</t>
    </rPh>
    <phoneticPr fontId="8"/>
  </si>
  <si>
    <t>５４表</t>
    <rPh sb="2" eb="3">
      <t>ヒョウ</t>
    </rPh>
    <phoneticPr fontId="8"/>
  </si>
  <si>
    <t>決定価格＿市街化区域（１）</t>
  </si>
  <si>
    <t>課税標準額＿市街化区域（５）</t>
  </si>
  <si>
    <t>令和６年度　特別土地保有税の徴収実績等</t>
    <rPh sb="0" eb="2">
      <t>レイワ</t>
    </rPh>
    <phoneticPr fontId="8"/>
  </si>
  <si>
    <t>【出典：令和６年度特別土地保有税の徴収実績等に関する調（令和７年３月３１日現在）】</t>
    <rPh sb="1" eb="3">
      <t>シュッテン</t>
    </rPh>
    <rPh sb="4" eb="6">
      <t>レイワ</t>
    </rPh>
    <rPh sb="7" eb="9">
      <t>ネンド</t>
    </rPh>
    <rPh sb="8" eb="9">
      <t>ガンネン</t>
    </rPh>
    <rPh sb="9" eb="11">
      <t>トクベツ</t>
    </rPh>
    <rPh sb="11" eb="13">
      <t>トチ</t>
    </rPh>
    <rPh sb="13" eb="16">
      <t>ホユウゼイ</t>
    </rPh>
    <rPh sb="17" eb="19">
      <t>チョウシュウ</t>
    </rPh>
    <rPh sb="19" eb="21">
      <t>ジッセキ</t>
    </rPh>
    <rPh sb="21" eb="22">
      <t>トウ</t>
    </rPh>
    <rPh sb="23" eb="24">
      <t>カン</t>
    </rPh>
    <rPh sb="26" eb="27">
      <t>チョウ</t>
    </rPh>
    <rPh sb="28" eb="30">
      <t>レイワ</t>
    </rPh>
    <rPh sb="31" eb="32">
      <t>ネン</t>
    </rPh>
    <rPh sb="33" eb="34">
      <t>ガツ</t>
    </rPh>
    <rPh sb="36" eb="39">
      <t>ニチゲンザイ</t>
    </rPh>
    <rPh sb="37" eb="39">
      <t>ゲンザイ</t>
    </rPh>
    <phoneticPr fontId="6"/>
  </si>
  <si>
    <t>葛城市</t>
  </si>
  <si>
    <t>【出典：令和７年度課税状況等調（令和７年３月３１日現在）】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1" eb="22">
      <t>ガツ</t>
    </rPh>
    <rPh sb="24" eb="27">
      <t>ニチゲンザイ</t>
    </rPh>
    <rPh sb="25" eb="27">
      <t>ゲンザイ</t>
    </rPh>
    <phoneticPr fontId="6"/>
  </si>
  <si>
    <t>【出典：令和７年度課税状況等調（令和７年３月３１日現在）】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4" eb="27">
      <t>ニチゲンザイ</t>
    </rPh>
    <rPh sb="25" eb="27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</si>
</sst>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;&quot;▲ &quot;#,##0.00"/>
    <numFmt numFmtId="178" formatCode="#,##0_ 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9" tint="0.79998168889431442"/>
      <name val="ＭＳ Ｐゴシック"/>
      <family val="3"/>
      <charset val="128"/>
    </font>
    <font>
      <u/>
      <sz val="11"/>
      <color theme="9" tint="0.5999938962981048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6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38" fontId="23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546">
    <xf numFmtId="0" fontId="0" fillId="0" borderId="0" xfId="0">
      <alignment vertical="center"/>
    </xf>
    <xf numFmtId="176" fontId="1" fillId="0" borderId="0" xfId="1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right" vertical="top"/>
    </xf>
    <xf numFmtId="176" fontId="7" fillId="0" borderId="23" xfId="1" applyNumberFormat="1" applyFont="1" applyFill="1" applyBorder="1" applyAlignment="1">
      <alignment horizontal="distributed" vertical="center" wrapText="1" indent="1"/>
    </xf>
    <xf numFmtId="176" fontId="10" fillId="0" borderId="23" xfId="1" applyNumberFormat="1" applyFont="1" applyFill="1" applyBorder="1" applyAlignment="1">
      <alignment horizontal="distributed" vertical="center" indent="1"/>
    </xf>
    <xf numFmtId="176" fontId="9" fillId="0" borderId="0" xfId="1" applyNumberFormat="1" applyFont="1" applyFill="1" applyAlignment="1">
      <alignment horizontal="left" vertical="center"/>
    </xf>
    <xf numFmtId="176" fontId="1" fillId="0" borderId="0" xfId="1" applyNumberFormat="1" applyFont="1" applyFill="1" applyAlignment="1">
      <alignment vertical="center"/>
    </xf>
    <xf numFmtId="176" fontId="7" fillId="0" borderId="13" xfId="1" applyNumberFormat="1" applyFont="1" applyFill="1" applyBorder="1" applyAlignment="1">
      <alignment horizontal="distributed" vertical="center"/>
    </xf>
    <xf numFmtId="176" fontId="7" fillId="0" borderId="11" xfId="1" applyNumberFormat="1" applyFont="1" applyFill="1" applyBorder="1" applyAlignment="1">
      <alignment horizontal="distributed" vertical="center"/>
    </xf>
    <xf numFmtId="176" fontId="7" fillId="0" borderId="7" xfId="1" applyNumberFormat="1" applyFont="1" applyFill="1" applyBorder="1" applyAlignment="1">
      <alignment horizontal="distributed" vertical="center"/>
    </xf>
    <xf numFmtId="176" fontId="1" fillId="0" borderId="0" xfId="1" applyNumberFormat="1" applyFont="1" applyFill="1" applyAlignment="1">
      <alignment horizontal="right"/>
    </xf>
    <xf numFmtId="176" fontId="1" fillId="0" borderId="0" xfId="1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176" fontId="9" fillId="0" borderId="0" xfId="3" applyNumberFormat="1" applyFont="1" applyFill="1" applyAlignment="1">
      <alignment horizontal="left" vertical="center"/>
    </xf>
    <xf numFmtId="176" fontId="1" fillId="0" borderId="0" xfId="3" applyNumberFormat="1" applyFont="1" applyFill="1" applyAlignment="1">
      <alignment vertical="center"/>
    </xf>
    <xf numFmtId="176" fontId="1" fillId="0" borderId="0" xfId="3" applyNumberFormat="1" applyFont="1" applyFill="1" applyBorder="1" applyAlignment="1">
      <alignment horizontal="justify" vertical="center"/>
    </xf>
    <xf numFmtId="176" fontId="5" fillId="0" borderId="0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horizontal="right" vertical="center"/>
    </xf>
    <xf numFmtId="176" fontId="1" fillId="0" borderId="0" xfId="3" applyNumberFormat="1" applyFont="1" applyFill="1" applyAlignment="1">
      <alignment vertical="center" wrapText="1"/>
    </xf>
    <xf numFmtId="176" fontId="1" fillId="0" borderId="0" xfId="3" applyNumberFormat="1" applyFont="1" applyFill="1" applyAlignment="1">
      <alignment horizontal="center" vertical="center" wrapText="1"/>
    </xf>
    <xf numFmtId="176" fontId="7" fillId="0" borderId="12" xfId="3" applyNumberFormat="1" applyFont="1" applyFill="1" applyBorder="1" applyAlignment="1">
      <alignment horizontal="center" vertical="center" wrapText="1"/>
    </xf>
    <xf numFmtId="176" fontId="1" fillId="0" borderId="3" xfId="3" applyNumberFormat="1" applyFont="1" applyFill="1" applyBorder="1" applyAlignment="1">
      <alignment horizontal="center" vertical="center" wrapText="1"/>
    </xf>
    <xf numFmtId="176" fontId="1" fillId="0" borderId="5" xfId="3" applyNumberFormat="1" applyFont="1" applyFill="1" applyBorder="1" applyAlignment="1">
      <alignment horizontal="center" vertical="center" wrapText="1"/>
    </xf>
    <xf numFmtId="176" fontId="1" fillId="0" borderId="47" xfId="3" applyNumberFormat="1" applyFont="1" applyFill="1" applyBorder="1" applyAlignment="1">
      <alignment horizontal="center" vertical="center" wrapText="1"/>
    </xf>
    <xf numFmtId="38" fontId="7" fillId="0" borderId="32" xfId="4" applyFont="1" applyFill="1" applyBorder="1" applyAlignment="1">
      <alignment horizontal="right" vertical="center" wrapText="1"/>
    </xf>
    <xf numFmtId="176" fontId="7" fillId="0" borderId="0" xfId="3" applyNumberFormat="1" applyFont="1" applyFill="1" applyBorder="1" applyAlignment="1">
      <alignment vertical="center" wrapText="1"/>
    </xf>
    <xf numFmtId="176" fontId="7" fillId="0" borderId="12" xfId="3" applyNumberFormat="1" applyFont="1" applyFill="1" applyBorder="1" applyAlignment="1">
      <alignment vertical="center" wrapText="1"/>
    </xf>
    <xf numFmtId="176" fontId="7" fillId="0" borderId="50" xfId="3" applyNumberFormat="1" applyFont="1" applyFill="1" applyBorder="1" applyAlignment="1">
      <alignment vertical="center" wrapText="1"/>
    </xf>
    <xf numFmtId="176" fontId="7" fillId="0" borderId="51" xfId="3" applyNumberFormat="1" applyFont="1" applyFill="1" applyBorder="1" applyAlignment="1">
      <alignment vertical="center" wrapText="1"/>
    </xf>
    <xf numFmtId="176" fontId="7" fillId="0" borderId="52" xfId="3" applyNumberFormat="1" applyFont="1" applyFill="1" applyBorder="1" applyAlignment="1">
      <alignment vertical="center" wrapText="1"/>
    </xf>
    <xf numFmtId="38" fontId="7" fillId="0" borderId="12" xfId="4" applyFont="1" applyFill="1" applyBorder="1" applyAlignment="1">
      <alignment horizontal="right" vertical="center" wrapText="1"/>
    </xf>
    <xf numFmtId="176" fontId="7" fillId="0" borderId="57" xfId="3" applyNumberFormat="1" applyFont="1" applyFill="1" applyBorder="1" applyAlignment="1">
      <alignment vertical="center" wrapText="1"/>
    </xf>
    <xf numFmtId="176" fontId="7" fillId="0" borderId="54" xfId="3" applyNumberFormat="1" applyFont="1" applyFill="1" applyBorder="1" applyAlignment="1">
      <alignment vertical="center" wrapText="1"/>
    </xf>
    <xf numFmtId="176" fontId="7" fillId="0" borderId="58" xfId="3" applyNumberFormat="1" applyFont="1" applyFill="1" applyBorder="1" applyAlignment="1">
      <alignment vertical="center" wrapText="1"/>
    </xf>
    <xf numFmtId="176" fontId="7" fillId="0" borderId="61" xfId="3" applyNumberFormat="1" applyFont="1" applyFill="1" applyBorder="1" applyAlignment="1">
      <alignment vertical="center" wrapText="1"/>
    </xf>
    <xf numFmtId="176" fontId="7" fillId="0" borderId="62" xfId="3" applyNumberFormat="1" applyFont="1" applyFill="1" applyBorder="1" applyAlignment="1">
      <alignment vertical="center" wrapText="1"/>
    </xf>
    <xf numFmtId="176" fontId="7" fillId="0" borderId="63" xfId="3" applyNumberFormat="1" applyFont="1" applyFill="1" applyBorder="1" applyAlignment="1">
      <alignment vertical="center" wrapText="1"/>
    </xf>
    <xf numFmtId="176" fontId="7" fillId="0" borderId="3" xfId="3" applyNumberFormat="1" applyFont="1" applyFill="1" applyBorder="1" applyAlignment="1">
      <alignment horizontal="center" vertical="center" shrinkToFit="1"/>
    </xf>
    <xf numFmtId="176" fontId="7" fillId="0" borderId="4" xfId="3" applyNumberFormat="1" applyFont="1" applyFill="1" applyBorder="1" applyAlignment="1">
      <alignment horizontal="center" vertical="center"/>
    </xf>
    <xf numFmtId="176" fontId="7" fillId="0" borderId="3" xfId="3" applyNumberFormat="1" applyFont="1" applyFill="1" applyBorder="1" applyAlignment="1">
      <alignment vertical="center" wrapText="1"/>
    </xf>
    <xf numFmtId="176" fontId="7" fillId="0" borderId="5" xfId="3" applyNumberFormat="1" applyFont="1" applyFill="1" applyBorder="1" applyAlignment="1">
      <alignment vertical="center" wrapText="1"/>
    </xf>
    <xf numFmtId="176" fontId="7" fillId="0" borderId="47" xfId="3" applyNumberFormat="1" applyFont="1" applyFill="1" applyBorder="1" applyAlignment="1">
      <alignment vertical="center" wrapText="1"/>
    </xf>
    <xf numFmtId="176" fontId="7" fillId="0" borderId="65" xfId="3" applyNumberFormat="1" applyFont="1" applyFill="1" applyBorder="1" applyAlignment="1">
      <alignment horizontal="center" vertical="center"/>
    </xf>
    <xf numFmtId="176" fontId="7" fillId="0" borderId="55" xfId="3" applyNumberFormat="1" applyFont="1" applyFill="1" applyBorder="1" applyAlignment="1">
      <alignment horizontal="center" vertical="center"/>
    </xf>
    <xf numFmtId="176" fontId="7" fillId="0" borderId="66" xfId="3" applyNumberFormat="1" applyFont="1" applyFill="1" applyBorder="1" applyAlignment="1">
      <alignment horizontal="center" vertical="center"/>
    </xf>
    <xf numFmtId="38" fontId="7" fillId="0" borderId="6" xfId="4" applyFont="1" applyFill="1" applyBorder="1" applyAlignment="1">
      <alignment horizontal="right" vertical="center" wrapText="1"/>
    </xf>
    <xf numFmtId="38" fontId="7" fillId="0" borderId="5" xfId="4" applyFont="1" applyFill="1" applyBorder="1" applyAlignment="1">
      <alignment horizontal="right" vertical="center" wrapText="1"/>
    </xf>
    <xf numFmtId="38" fontId="7" fillId="0" borderId="4" xfId="4" applyFont="1" applyFill="1" applyBorder="1" applyAlignment="1">
      <alignment horizontal="right" vertical="center" wrapText="1"/>
    </xf>
    <xf numFmtId="176" fontId="13" fillId="0" borderId="3" xfId="3" applyNumberFormat="1" applyFont="1" applyFill="1" applyBorder="1" applyAlignment="1">
      <alignment vertical="center" wrapText="1"/>
    </xf>
    <xf numFmtId="176" fontId="13" fillId="0" borderId="5" xfId="3" applyNumberFormat="1" applyFont="1" applyFill="1" applyBorder="1" applyAlignment="1">
      <alignment vertical="center" wrapText="1"/>
    </xf>
    <xf numFmtId="176" fontId="13" fillId="0" borderId="47" xfId="3" applyNumberFormat="1" applyFont="1" applyFill="1" applyBorder="1" applyAlignment="1">
      <alignment vertical="center" wrapText="1"/>
    </xf>
    <xf numFmtId="176" fontId="13" fillId="0" borderId="14" xfId="3" applyNumberFormat="1" applyFont="1" applyFill="1" applyBorder="1" applyAlignment="1">
      <alignment vertical="center" wrapText="1"/>
    </xf>
    <xf numFmtId="176" fontId="13" fillId="0" borderId="26" xfId="3" applyNumberFormat="1" applyFont="1" applyFill="1" applyBorder="1" applyAlignment="1">
      <alignment vertical="center" wrapText="1"/>
    </xf>
    <xf numFmtId="176" fontId="13" fillId="0" borderId="68" xfId="3" applyNumberFormat="1" applyFont="1" applyFill="1" applyBorder="1" applyAlignment="1">
      <alignment vertical="center" wrapText="1"/>
    </xf>
    <xf numFmtId="176" fontId="13" fillId="0" borderId="10" xfId="3" applyNumberFormat="1" applyFont="1" applyFill="1" applyBorder="1" applyAlignment="1">
      <alignment vertical="center" wrapText="1"/>
    </xf>
    <xf numFmtId="176" fontId="13" fillId="0" borderId="9" xfId="3" applyNumberFormat="1" applyFont="1" applyFill="1" applyBorder="1" applyAlignment="1">
      <alignment vertical="center" wrapText="1"/>
    </xf>
    <xf numFmtId="176" fontId="13" fillId="0" borderId="8" xfId="3" applyNumberFormat="1" applyFont="1" applyFill="1" applyBorder="1" applyAlignment="1">
      <alignment vertical="center" wrapText="1"/>
    </xf>
    <xf numFmtId="176" fontId="1" fillId="0" borderId="0" xfId="3" applyNumberFormat="1" applyFont="1" applyFill="1" applyBorder="1" applyAlignment="1">
      <alignment vertical="center" wrapText="1"/>
    </xf>
    <xf numFmtId="176" fontId="7" fillId="0" borderId="0" xfId="3" applyNumberFormat="1" applyFont="1" applyFill="1" applyAlignment="1">
      <alignment horizontal="center" vertical="center" wrapText="1"/>
    </xf>
    <xf numFmtId="176" fontId="7" fillId="0" borderId="0" xfId="3" applyNumberFormat="1" applyFont="1" applyFill="1" applyAlignment="1">
      <alignment vertical="center" wrapText="1"/>
    </xf>
    <xf numFmtId="176" fontId="7" fillId="3" borderId="17" xfId="3" applyNumberFormat="1" applyFont="1" applyFill="1" applyBorder="1" applyAlignment="1">
      <alignment horizontal="center" vertical="center"/>
    </xf>
    <xf numFmtId="38" fontId="7" fillId="0" borderId="43" xfId="4" applyFont="1" applyFill="1" applyBorder="1" applyAlignment="1">
      <alignment horizontal="right" vertical="center" wrapText="1"/>
    </xf>
    <xf numFmtId="176" fontId="7" fillId="3" borderId="9" xfId="3" applyNumberFormat="1" applyFont="1" applyFill="1" applyBorder="1" applyAlignment="1">
      <alignment horizontal="center" vertical="center"/>
    </xf>
    <xf numFmtId="176" fontId="7" fillId="3" borderId="9" xfId="3" applyNumberFormat="1" applyFont="1" applyFill="1" applyBorder="1" applyAlignment="1">
      <alignment horizontal="center" vertical="center" wrapText="1"/>
    </xf>
    <xf numFmtId="176" fontId="12" fillId="0" borderId="37" xfId="1" applyNumberFormat="1" applyFont="1" applyFill="1" applyBorder="1" applyAlignment="1">
      <alignment horizontal="right" vertical="center" wrapText="1"/>
    </xf>
    <xf numFmtId="176" fontId="12" fillId="0" borderId="0" xfId="3" applyNumberFormat="1" applyFont="1" applyFill="1" applyBorder="1" applyAlignment="1">
      <alignment horizontal="right" vertical="center" textRotation="255"/>
    </xf>
    <xf numFmtId="176" fontId="12" fillId="0" borderId="32" xfId="3" applyNumberFormat="1" applyFont="1" applyFill="1" applyBorder="1" applyAlignment="1">
      <alignment horizontal="right" vertical="center" wrapText="1"/>
    </xf>
    <xf numFmtId="176" fontId="12" fillId="0" borderId="43" xfId="3" applyNumberFormat="1" applyFont="1" applyFill="1" applyBorder="1" applyAlignment="1">
      <alignment horizontal="right" vertical="center"/>
    </xf>
    <xf numFmtId="176" fontId="12" fillId="0" borderId="32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Alignment="1">
      <alignment horizontal="right" vertical="center" wrapText="1"/>
    </xf>
    <xf numFmtId="177" fontId="12" fillId="0" borderId="32" xfId="3" applyNumberFormat="1" applyFont="1" applyFill="1" applyBorder="1" applyAlignment="1">
      <alignment horizontal="right" vertical="center"/>
    </xf>
    <xf numFmtId="38" fontId="7" fillId="0" borderId="42" xfId="4" applyFont="1" applyFill="1" applyBorder="1" applyAlignment="1">
      <alignment horizontal="center" vertical="center" wrapText="1"/>
    </xf>
    <xf numFmtId="40" fontId="7" fillId="0" borderId="32" xfId="4" applyNumberFormat="1" applyFont="1" applyFill="1" applyBorder="1" applyAlignment="1">
      <alignment horizontal="right" vertical="center" wrapText="1"/>
    </xf>
    <xf numFmtId="177" fontId="7" fillId="0" borderId="32" xfId="4" applyNumberFormat="1" applyFont="1" applyFill="1" applyBorder="1" applyAlignment="1">
      <alignment horizontal="right" vertical="center" wrapText="1"/>
    </xf>
    <xf numFmtId="38" fontId="7" fillId="0" borderId="19" xfId="4" applyFont="1" applyFill="1" applyBorder="1" applyAlignment="1">
      <alignment horizontal="center" vertical="center" wrapText="1"/>
    </xf>
    <xf numFmtId="40" fontId="7" fillId="0" borderId="12" xfId="4" applyNumberFormat="1" applyFont="1" applyFill="1" applyBorder="1" applyAlignment="1">
      <alignment horizontal="right" vertical="center" wrapText="1"/>
    </xf>
    <xf numFmtId="177" fontId="7" fillId="0" borderId="12" xfId="4" applyNumberFormat="1" applyFont="1" applyFill="1" applyBorder="1" applyAlignment="1">
      <alignment horizontal="right" vertical="center" wrapText="1"/>
    </xf>
    <xf numFmtId="0" fontId="5" fillId="0" borderId="0" xfId="2" applyFont="1" applyFill="1" applyAlignment="1">
      <alignment horizontal="right" vertical="center"/>
    </xf>
    <xf numFmtId="38" fontId="7" fillId="0" borderId="32" xfId="4" applyFont="1" applyFill="1" applyBorder="1" applyAlignment="1">
      <alignment horizontal="center" vertical="center" wrapText="1"/>
    </xf>
    <xf numFmtId="38" fontId="7" fillId="0" borderId="12" xfId="4" applyFont="1" applyFill="1" applyBorder="1" applyAlignment="1">
      <alignment horizontal="center" vertical="center" wrapText="1"/>
    </xf>
    <xf numFmtId="0" fontId="7" fillId="3" borderId="10" xfId="3" applyNumberFormat="1" applyFont="1" applyFill="1" applyBorder="1" applyAlignment="1">
      <alignment horizontal="center" vertical="center"/>
    </xf>
    <xf numFmtId="0" fontId="7" fillId="3" borderId="9" xfId="3" applyNumberFormat="1" applyFont="1" applyFill="1" applyBorder="1" applyAlignment="1">
      <alignment horizontal="center" vertical="center"/>
    </xf>
    <xf numFmtId="38" fontId="7" fillId="0" borderId="42" xfId="4" applyFont="1" applyFill="1" applyBorder="1" applyAlignment="1">
      <alignment horizontal="right" vertical="center" wrapText="1"/>
    </xf>
    <xf numFmtId="176" fontId="14" fillId="0" borderId="0" xfId="3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right" vertical="center" wrapText="1"/>
    </xf>
    <xf numFmtId="176" fontId="7" fillId="0" borderId="0" xfId="3" applyNumberFormat="1" applyFont="1" applyFill="1" applyBorder="1" applyAlignment="1">
      <alignment horizontal="left" vertical="center"/>
    </xf>
    <xf numFmtId="176" fontId="7" fillId="0" borderId="0" xfId="1" quotePrefix="1" applyNumberFormat="1" applyFont="1" applyFill="1" applyBorder="1" applyAlignment="1">
      <alignment horizontal="right" vertical="center" wrapText="1"/>
    </xf>
    <xf numFmtId="178" fontId="15" fillId="0" borderId="42" xfId="4" applyNumberFormat="1" applyFont="1" applyFill="1" applyBorder="1" applyAlignment="1">
      <alignment vertical="center" wrapText="1"/>
    </xf>
    <xf numFmtId="178" fontId="15" fillId="0" borderId="32" xfId="4" applyNumberFormat="1" applyFont="1" applyFill="1" applyBorder="1" applyAlignment="1">
      <alignment vertical="center" wrapText="1"/>
    </xf>
    <xf numFmtId="178" fontId="15" fillId="0" borderId="43" xfId="4" applyNumberFormat="1" applyFont="1" applyFill="1" applyBorder="1" applyAlignment="1">
      <alignment vertical="center" wrapText="1"/>
    </xf>
    <xf numFmtId="178" fontId="15" fillId="0" borderId="12" xfId="4" applyNumberFormat="1" applyFont="1" applyFill="1" applyBorder="1" applyAlignment="1">
      <alignment vertical="center" wrapText="1"/>
    </xf>
    <xf numFmtId="0" fontId="7" fillId="3" borderId="9" xfId="3" applyNumberFormat="1" applyFont="1" applyFill="1" applyBorder="1" applyAlignment="1">
      <alignment horizontal="distributed" vertical="center" indent="1"/>
    </xf>
    <xf numFmtId="176" fontId="12" fillId="0" borderId="70" xfId="1" applyNumberFormat="1" applyFont="1" applyFill="1" applyBorder="1" applyAlignment="1">
      <alignment horizontal="right" vertical="center" wrapText="1"/>
    </xf>
    <xf numFmtId="176" fontId="7" fillId="0" borderId="74" xfId="1" applyNumberFormat="1" applyFont="1" applyFill="1" applyBorder="1" applyAlignment="1">
      <alignment horizontal="distributed" vertical="center"/>
    </xf>
    <xf numFmtId="176" fontId="7" fillId="0" borderId="78" xfId="1" applyNumberFormat="1" applyFont="1" applyFill="1" applyBorder="1" applyAlignment="1">
      <alignment horizontal="distributed" vertical="center"/>
    </xf>
    <xf numFmtId="176" fontId="7" fillId="0" borderId="79" xfId="1" applyNumberFormat="1" applyFont="1" applyFill="1" applyBorder="1" applyAlignment="1">
      <alignment horizontal="distributed" vertical="center"/>
    </xf>
    <xf numFmtId="176" fontId="12" fillId="0" borderId="42" xfId="3" applyNumberFormat="1" applyFont="1" applyFill="1" applyBorder="1" applyAlignment="1">
      <alignment horizontal="right" vertical="center" wrapText="1"/>
    </xf>
    <xf numFmtId="176" fontId="7" fillId="0" borderId="80" xfId="1" applyNumberFormat="1" applyFont="1" applyFill="1" applyBorder="1" applyAlignment="1">
      <alignment horizontal="distributed" vertical="center"/>
    </xf>
    <xf numFmtId="176" fontId="7" fillId="0" borderId="72" xfId="1" applyNumberFormat="1" applyFont="1" applyFill="1" applyBorder="1" applyAlignment="1">
      <alignment horizontal="distributed" vertical="center"/>
    </xf>
    <xf numFmtId="176" fontId="7" fillId="0" borderId="81" xfId="1" applyNumberFormat="1" applyFont="1" applyFill="1" applyBorder="1" applyAlignment="1">
      <alignment horizontal="distributed" vertical="center"/>
    </xf>
    <xf numFmtId="0" fontId="7" fillId="3" borderId="8" xfId="3" applyNumberFormat="1" applyFont="1" applyFill="1" applyBorder="1" applyAlignment="1">
      <alignment horizontal="distributed" vertical="center" indent="1"/>
    </xf>
    <xf numFmtId="176" fontId="12" fillId="0" borderId="70" xfId="3" applyNumberFormat="1" applyFont="1" applyFill="1" applyBorder="1" applyAlignment="1">
      <alignment horizontal="right" vertical="center"/>
    </xf>
    <xf numFmtId="176" fontId="12" fillId="0" borderId="82" xfId="3" applyNumberFormat="1" applyFont="1" applyFill="1" applyBorder="1" applyAlignment="1">
      <alignment horizontal="right" vertical="center" wrapText="1"/>
    </xf>
    <xf numFmtId="178" fontId="15" fillId="0" borderId="39" xfId="4" applyNumberFormat="1" applyFont="1" applyFill="1" applyBorder="1" applyAlignment="1">
      <alignment vertical="center" wrapText="1"/>
    </xf>
    <xf numFmtId="178" fontId="15" fillId="0" borderId="82" xfId="4" applyNumberFormat="1" applyFont="1" applyFill="1" applyBorder="1" applyAlignment="1">
      <alignment vertical="center" wrapText="1"/>
    </xf>
    <xf numFmtId="178" fontId="15" fillId="0" borderId="75" xfId="4" applyNumberFormat="1" applyFont="1" applyFill="1" applyBorder="1" applyAlignment="1">
      <alignment vertical="center" wrapText="1"/>
    </xf>
    <xf numFmtId="178" fontId="15" fillId="0" borderId="76" xfId="4" applyNumberFormat="1" applyFont="1" applyFill="1" applyBorder="1" applyAlignment="1">
      <alignment vertical="center" wrapText="1"/>
    </xf>
    <xf numFmtId="0" fontId="0" fillId="0" borderId="0" xfId="0" applyAlignment="1"/>
    <xf numFmtId="176" fontId="12" fillId="3" borderId="9" xfId="3" applyNumberFormat="1" applyFont="1" applyFill="1" applyBorder="1" applyAlignment="1">
      <alignment horizontal="center" vertical="center"/>
    </xf>
    <xf numFmtId="176" fontId="11" fillId="0" borderId="0" xfId="1" applyNumberFormat="1" applyFont="1" applyFill="1" applyAlignment="1">
      <alignment horizontal="left" vertical="center"/>
    </xf>
    <xf numFmtId="176" fontId="11" fillId="0" borderId="0" xfId="3" applyNumberFormat="1" applyFont="1" applyFill="1" applyAlignment="1">
      <alignment vertical="center"/>
    </xf>
    <xf numFmtId="38" fontId="7" fillId="0" borderId="71" xfId="4" applyFont="1" applyFill="1" applyBorder="1" applyAlignment="1">
      <alignment horizontal="right" vertical="center" wrapText="1"/>
    </xf>
    <xf numFmtId="40" fontId="7" fillId="0" borderId="5" xfId="4" applyNumberFormat="1" applyFont="1" applyFill="1" applyBorder="1" applyAlignment="1">
      <alignment horizontal="right" vertical="center" wrapText="1"/>
    </xf>
    <xf numFmtId="38" fontId="7" fillId="0" borderId="5" xfId="4" applyNumberFormat="1" applyFont="1" applyFill="1" applyBorder="1" applyAlignment="1">
      <alignment horizontal="right" vertical="center" wrapText="1"/>
    </xf>
    <xf numFmtId="176" fontId="10" fillId="0" borderId="45" xfId="1" applyNumberFormat="1" applyFont="1" applyFill="1" applyBorder="1" applyAlignment="1">
      <alignment horizontal="distributed" vertical="center" indent="1"/>
    </xf>
    <xf numFmtId="178" fontId="15" fillId="0" borderId="3" xfId="4" applyNumberFormat="1" applyFont="1" applyFill="1" applyBorder="1" applyAlignment="1">
      <alignment vertical="center" wrapText="1"/>
    </xf>
    <xf numFmtId="178" fontId="15" fillId="0" borderId="5" xfId="4" applyNumberFormat="1" applyFont="1" applyFill="1" applyBorder="1" applyAlignment="1">
      <alignment vertical="center" wrapText="1"/>
    </xf>
    <xf numFmtId="178" fontId="15" fillId="0" borderId="6" xfId="4" applyNumberFormat="1" applyFont="1" applyFill="1" applyBorder="1" applyAlignment="1">
      <alignment vertical="center" wrapText="1"/>
    </xf>
    <xf numFmtId="178" fontId="15" fillId="0" borderId="47" xfId="4" applyNumberFormat="1" applyFont="1" applyFill="1" applyBorder="1" applyAlignment="1">
      <alignment vertical="center" wrapText="1"/>
    </xf>
    <xf numFmtId="176" fontId="10" fillId="0" borderId="67" xfId="1" applyNumberFormat="1" applyFont="1" applyFill="1" applyBorder="1" applyAlignment="1">
      <alignment horizontal="distributed" vertical="center" indent="1"/>
    </xf>
    <xf numFmtId="176" fontId="7" fillId="0" borderId="45" xfId="1" applyNumberFormat="1" applyFont="1" applyFill="1" applyBorder="1" applyAlignment="1">
      <alignment horizontal="distributed" vertical="center" wrapText="1" indent="1"/>
    </xf>
    <xf numFmtId="176" fontId="7" fillId="0" borderId="67" xfId="1" applyNumberFormat="1" applyFont="1" applyFill="1" applyBorder="1" applyAlignment="1">
      <alignment horizontal="distributed" vertical="center" wrapText="1" indent="1"/>
    </xf>
    <xf numFmtId="178" fontId="15" fillId="0" borderId="4" xfId="4" applyNumberFormat="1" applyFont="1" applyFill="1" applyBorder="1" applyAlignment="1">
      <alignment vertical="center" wrapText="1"/>
    </xf>
    <xf numFmtId="176" fontId="7" fillId="3" borderId="35" xfId="3" applyNumberFormat="1" applyFont="1" applyFill="1" applyBorder="1" applyAlignment="1">
      <alignment horizontal="center" vertical="center" wrapText="1"/>
    </xf>
    <xf numFmtId="38" fontId="7" fillId="0" borderId="39" xfId="4" applyFont="1" applyFill="1" applyBorder="1" applyAlignment="1">
      <alignment horizontal="right" vertical="center" wrapText="1"/>
    </xf>
    <xf numFmtId="38" fontId="7" fillId="0" borderId="82" xfId="4" applyFont="1" applyFill="1" applyBorder="1" applyAlignment="1">
      <alignment horizontal="right" vertical="center" wrapText="1"/>
    </xf>
    <xf numFmtId="38" fontId="7" fillId="0" borderId="75" xfId="4" applyFont="1" applyFill="1" applyBorder="1" applyAlignment="1">
      <alignment horizontal="right" vertical="center" wrapText="1"/>
    </xf>
    <xf numFmtId="38" fontId="7" fillId="0" borderId="76" xfId="4" applyFont="1" applyFill="1" applyBorder="1" applyAlignment="1">
      <alignment horizontal="right" vertical="center" wrapText="1"/>
    </xf>
    <xf numFmtId="38" fontId="7" fillId="0" borderId="3" xfId="4" applyFont="1" applyFill="1" applyBorder="1" applyAlignment="1">
      <alignment horizontal="right" vertical="center" wrapText="1"/>
    </xf>
    <xf numFmtId="38" fontId="7" fillId="0" borderId="47" xfId="4" applyFont="1" applyFill="1" applyBorder="1" applyAlignment="1">
      <alignment horizontal="right" vertical="center" wrapText="1"/>
    </xf>
    <xf numFmtId="38" fontId="7" fillId="0" borderId="70" xfId="4" applyFont="1" applyFill="1" applyBorder="1" applyAlignment="1">
      <alignment horizontal="distributed" vertical="center" wrapText="1"/>
    </xf>
    <xf numFmtId="38" fontId="7" fillId="0" borderId="78" xfId="4" applyFont="1" applyFill="1" applyBorder="1" applyAlignment="1">
      <alignment horizontal="distributed" vertical="center" wrapText="1"/>
    </xf>
    <xf numFmtId="0" fontId="16" fillId="0" borderId="0" xfId="0" applyFont="1" applyAlignment="1"/>
    <xf numFmtId="0" fontId="17" fillId="0" borderId="1" xfId="6" applyFont="1" applyFill="1" applyBorder="1" applyAlignment="1">
      <alignment horizontal="right" wrapText="1"/>
    </xf>
    <xf numFmtId="0" fontId="17" fillId="0" borderId="1" xfId="6" applyFont="1" applyFill="1" applyBorder="1" applyAlignment="1">
      <alignment horizontal="right" vertical="center" wrapText="1"/>
    </xf>
    <xf numFmtId="0" fontId="1" fillId="0" borderId="1" xfId="7" applyFont="1" applyFill="1" applyBorder="1" applyAlignment="1">
      <alignment horizontal="right" wrapText="1"/>
    </xf>
    <xf numFmtId="0" fontId="18" fillId="0" borderId="87" xfId="0" applyFont="1" applyBorder="1" applyAlignment="1"/>
    <xf numFmtId="0" fontId="18" fillId="0" borderId="1" xfId="0" applyFont="1" applyBorder="1" applyAlignment="1"/>
    <xf numFmtId="176" fontId="5" fillId="0" borderId="0" xfId="1" applyNumberFormat="1" applyFont="1" applyFill="1" applyAlignment="1">
      <alignment horizontal="center" vertical="center" wrapText="1"/>
    </xf>
    <xf numFmtId="176" fontId="7" fillId="3" borderId="38" xfId="3" applyNumberFormat="1" applyFont="1" applyFill="1" applyBorder="1" applyAlignment="1">
      <alignment horizontal="center" vertical="center" wrapText="1"/>
    </xf>
    <xf numFmtId="176" fontId="7" fillId="3" borderId="16" xfId="3" applyNumberFormat="1" applyFont="1" applyFill="1" applyBorder="1" applyAlignment="1">
      <alignment horizontal="center" vertical="center" wrapText="1"/>
    </xf>
    <xf numFmtId="176" fontId="7" fillId="0" borderId="23" xfId="1" applyNumberFormat="1" applyFont="1" applyFill="1" applyBorder="1" applyAlignment="1">
      <alignment horizontal="distributed" vertical="center" indent="1"/>
    </xf>
    <xf numFmtId="176" fontId="7" fillId="0" borderId="45" xfId="1" applyNumberFormat="1" applyFont="1" applyFill="1" applyBorder="1" applyAlignment="1">
      <alignment horizontal="distributed" vertical="center" indent="1"/>
    </xf>
    <xf numFmtId="0" fontId="18" fillId="0" borderId="0" xfId="0" applyFont="1" applyAlignment="1"/>
    <xf numFmtId="178" fontId="15" fillId="4" borderId="3" xfId="4" applyNumberFormat="1" applyFont="1" applyFill="1" applyBorder="1" applyAlignment="1">
      <alignment vertical="center" wrapText="1"/>
    </xf>
    <xf numFmtId="178" fontId="15" fillId="4" borderId="4" xfId="4" applyNumberFormat="1" applyFont="1" applyFill="1" applyBorder="1" applyAlignment="1">
      <alignment vertical="center" wrapText="1"/>
    </xf>
    <xf numFmtId="38" fontId="7" fillId="5" borderId="88" xfId="4" applyFont="1" applyFill="1" applyBorder="1" applyAlignment="1">
      <alignment horizontal="right" vertical="center" wrapText="1"/>
    </xf>
    <xf numFmtId="38" fontId="7" fillId="5" borderId="89" xfId="4" applyFont="1" applyFill="1" applyBorder="1" applyAlignment="1">
      <alignment horizontal="right" vertical="center" wrapText="1"/>
    </xf>
    <xf numFmtId="38" fontId="7" fillId="5" borderId="90" xfId="4" applyFont="1" applyFill="1" applyBorder="1" applyAlignment="1">
      <alignment horizontal="right" vertical="center" wrapText="1"/>
    </xf>
    <xf numFmtId="38" fontId="7" fillId="5" borderId="71" xfId="4" applyFont="1" applyFill="1" applyBorder="1" applyAlignment="1">
      <alignment horizontal="right" vertical="center" wrapText="1"/>
    </xf>
    <xf numFmtId="38" fontId="7" fillId="5" borderId="91" xfId="4" applyFont="1" applyFill="1" applyBorder="1" applyAlignment="1">
      <alignment horizontal="right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top" wrapText="1"/>
    </xf>
    <xf numFmtId="0" fontId="19" fillId="2" borderId="2" xfId="6" applyFont="1" applyFill="1" applyBorder="1" applyAlignment="1">
      <alignment horizontal="center" vertical="top" wrapText="1"/>
    </xf>
    <xf numFmtId="176" fontId="5" fillId="0" borderId="0" xfId="3" applyNumberFormat="1" applyFont="1" applyFill="1" applyAlignment="1">
      <alignment vertical="center" wrapText="1"/>
    </xf>
    <xf numFmtId="178" fontId="15" fillId="0" borderId="93" xfId="4" applyNumberFormat="1" applyFont="1" applyFill="1" applyBorder="1" applyAlignment="1">
      <alignment vertical="center" wrapText="1"/>
    </xf>
    <xf numFmtId="178" fontId="15" fillId="0" borderId="67" xfId="4" applyNumberFormat="1" applyFont="1" applyFill="1" applyBorder="1" applyAlignment="1">
      <alignment vertical="center" wrapText="1"/>
    </xf>
    <xf numFmtId="176" fontId="12" fillId="0" borderId="64" xfId="3" applyNumberFormat="1" applyFont="1" applyFill="1" applyBorder="1" applyAlignment="1">
      <alignment horizontal="right" vertical="center" wrapText="1"/>
    </xf>
    <xf numFmtId="176" fontId="12" fillId="0" borderId="97" xfId="3" applyNumberFormat="1" applyFont="1" applyFill="1" applyBorder="1" applyAlignment="1">
      <alignment horizontal="right" vertical="center"/>
    </xf>
    <xf numFmtId="176" fontId="12" fillId="0" borderId="85" xfId="3" applyNumberFormat="1" applyFont="1" applyFill="1" applyBorder="1" applyAlignment="1">
      <alignment horizontal="right" vertical="center"/>
    </xf>
    <xf numFmtId="38" fontId="7" fillId="0" borderId="19" xfId="4" applyFont="1" applyFill="1" applyBorder="1" applyAlignment="1">
      <alignment horizontal="right" vertical="center" wrapText="1"/>
    </xf>
    <xf numFmtId="176" fontId="1" fillId="0" borderId="0" xfId="3" applyNumberFormat="1" applyFont="1" applyFill="1" applyBorder="1" applyAlignment="1">
      <alignment horizontal="center" vertical="center" wrapText="1"/>
    </xf>
    <xf numFmtId="176" fontId="7" fillId="0" borderId="0" xfId="3" applyNumberFormat="1" applyFont="1" applyFill="1" applyBorder="1" applyAlignment="1">
      <alignment horizontal="center" vertical="center" wrapText="1"/>
    </xf>
    <xf numFmtId="0" fontId="21" fillId="2" borderId="2" xfId="7" applyFont="1" applyFill="1" applyBorder="1" applyAlignment="1">
      <alignment horizontal="center" vertical="top" wrapText="1"/>
    </xf>
    <xf numFmtId="176" fontId="21" fillId="0" borderId="0" xfId="3" applyNumberFormat="1" applyFont="1" applyFill="1" applyAlignment="1">
      <alignment horizontal="center" vertical="center" wrapText="1"/>
    </xf>
    <xf numFmtId="176" fontId="21" fillId="0" borderId="0" xfId="3" applyNumberFormat="1" applyFont="1" applyFill="1" applyBorder="1" applyAlignment="1">
      <alignment horizontal="center" vertical="center" wrapText="1"/>
    </xf>
    <xf numFmtId="0" fontId="5" fillId="2" borderId="2" xfId="6" applyFont="1" applyFill="1" applyBorder="1" applyAlignment="1">
      <alignment horizontal="center" vertical="top" wrapText="1"/>
    </xf>
    <xf numFmtId="0" fontId="1" fillId="2" borderId="2" xfId="7" applyFont="1" applyFill="1" applyBorder="1" applyAlignment="1">
      <alignment horizontal="center" vertical="top" wrapText="1"/>
    </xf>
    <xf numFmtId="0" fontId="7" fillId="0" borderId="12" xfId="4" applyNumberFormat="1" applyFont="1" applyFill="1" applyBorder="1" applyAlignment="1">
      <alignment horizontal="right" vertical="center" wrapText="1"/>
    </xf>
    <xf numFmtId="0" fontId="7" fillId="0" borderId="5" xfId="4" applyNumberFormat="1" applyFont="1" applyFill="1" applyBorder="1" applyAlignment="1">
      <alignment horizontal="right" vertical="center" wrapText="1"/>
    </xf>
    <xf numFmtId="38" fontId="7" fillId="0" borderId="0" xfId="4" applyFont="1" applyFill="1" applyBorder="1" applyAlignment="1">
      <alignment horizontal="right" vertical="center" wrapText="1"/>
    </xf>
    <xf numFmtId="0" fontId="16" fillId="0" borderId="0" xfId="0" applyNumberFormat="1" applyFont="1" applyAlignment="1"/>
    <xf numFmtId="0" fontId="20" fillId="0" borderId="92" xfId="0" applyNumberFormat="1" applyFont="1" applyBorder="1" applyAlignment="1">
      <alignment horizontal="right" vertical="center" wrapText="1"/>
    </xf>
    <xf numFmtId="0" fontId="17" fillId="0" borderId="1" xfId="6" applyNumberFormat="1" applyFont="1" applyFill="1" applyBorder="1" applyAlignment="1">
      <alignment horizontal="right" wrapText="1"/>
    </xf>
    <xf numFmtId="38" fontId="7" fillId="0" borderId="5" xfId="8" applyFont="1" applyFill="1" applyBorder="1" applyAlignment="1">
      <alignment horizontal="right" vertical="center" wrapText="1"/>
    </xf>
    <xf numFmtId="38" fontId="7" fillId="0" borderId="70" xfId="4" applyFont="1" applyFill="1" applyBorder="1" applyAlignment="1">
      <alignment horizontal="right" vertical="center" wrapText="1"/>
    </xf>
    <xf numFmtId="38" fontId="7" fillId="0" borderId="78" xfId="4" applyFont="1" applyFill="1" applyBorder="1" applyAlignment="1">
      <alignment horizontal="right" vertical="center" wrapText="1"/>
    </xf>
    <xf numFmtId="38" fontId="7" fillId="0" borderId="45" xfId="4" applyFont="1" applyFill="1" applyBorder="1" applyAlignment="1">
      <alignment horizontal="right" vertical="center" wrapText="1"/>
    </xf>
    <xf numFmtId="0" fontId="11" fillId="0" borderId="0" xfId="3" applyFont="1">
      <alignment vertical="center"/>
    </xf>
    <xf numFmtId="0" fontId="11" fillId="0" borderId="0" xfId="3" applyFont="1" applyAlignment="1">
      <alignment horizontal="left" vertical="center"/>
    </xf>
    <xf numFmtId="0" fontId="9" fillId="0" borderId="0" xfId="3" applyFont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right" vertical="center"/>
    </xf>
    <xf numFmtId="0" fontId="7" fillId="0" borderId="0" xfId="3" applyFont="1" applyAlignment="1">
      <alignment horizontal="right"/>
    </xf>
    <xf numFmtId="0" fontId="7" fillId="3" borderId="0" xfId="3" applyFont="1" applyFill="1">
      <alignment vertical="center"/>
    </xf>
    <xf numFmtId="0" fontId="7" fillId="0" borderId="13" xfId="3" applyFont="1" applyBorder="1" applyAlignment="1">
      <alignment horizontal="distributed" vertical="center"/>
    </xf>
    <xf numFmtId="178" fontId="15" fillId="0" borderId="95" xfId="3" applyNumberFormat="1" applyFont="1" applyBorder="1">
      <alignment vertical="center"/>
    </xf>
    <xf numFmtId="178" fontId="15" fillId="0" borderId="77" xfId="3" applyNumberFormat="1" applyFont="1" applyBorder="1">
      <alignment vertical="center"/>
    </xf>
    <xf numFmtId="178" fontId="15" fillId="0" borderId="21" xfId="3" applyNumberFormat="1" applyFont="1" applyBorder="1">
      <alignment vertical="center"/>
    </xf>
    <xf numFmtId="178" fontId="15" fillId="0" borderId="96" xfId="3" applyNumberFormat="1" applyFont="1" applyBorder="1">
      <alignment vertical="center"/>
    </xf>
    <xf numFmtId="178" fontId="15" fillId="0" borderId="99" xfId="3" applyNumberFormat="1" applyFont="1" applyBorder="1">
      <alignment vertical="center"/>
    </xf>
    <xf numFmtId="0" fontId="1" fillId="0" borderId="0" xfId="3">
      <alignment vertical="center"/>
    </xf>
    <xf numFmtId="0" fontId="7" fillId="0" borderId="11" xfId="3" applyFont="1" applyBorder="1" applyAlignment="1">
      <alignment horizontal="distributed" vertical="center"/>
    </xf>
    <xf numFmtId="178" fontId="15" fillId="0" borderId="14" xfId="3" applyNumberFormat="1" applyFont="1" applyBorder="1">
      <alignment vertical="center"/>
    </xf>
    <xf numFmtId="178" fontId="15" fillId="0" borderId="26" xfId="3" applyNumberFormat="1" applyFont="1" applyBorder="1">
      <alignment vertical="center"/>
    </xf>
    <xf numFmtId="178" fontId="15" fillId="0" borderId="100" xfId="3" applyNumberFormat="1" applyFont="1" applyBorder="1">
      <alignment vertical="center"/>
    </xf>
    <xf numFmtId="178" fontId="15" fillId="0" borderId="68" xfId="3" applyNumberFormat="1" applyFont="1" applyBorder="1">
      <alignment vertical="center"/>
    </xf>
    <xf numFmtId="178" fontId="15" fillId="0" borderId="75" xfId="3" applyNumberFormat="1" applyFont="1" applyBorder="1">
      <alignment vertical="center"/>
    </xf>
    <xf numFmtId="178" fontId="15" fillId="0" borderId="12" xfId="3" applyNumberFormat="1" applyFont="1" applyBorder="1">
      <alignment vertical="center"/>
    </xf>
    <xf numFmtId="178" fontId="15" fillId="0" borderId="17" xfId="3" applyNumberFormat="1" applyFont="1" applyBorder="1">
      <alignment vertical="center"/>
    </xf>
    <xf numFmtId="178" fontId="15" fillId="0" borderId="76" xfId="3" applyNumberFormat="1" applyFont="1" applyBorder="1">
      <alignment vertical="center"/>
    </xf>
    <xf numFmtId="0" fontId="7" fillId="0" borderId="7" xfId="3" applyFont="1" applyBorder="1" applyAlignment="1">
      <alignment horizontal="distributed" vertical="center"/>
    </xf>
    <xf numFmtId="178" fontId="15" fillId="0" borderId="101" xfId="3" applyNumberFormat="1" applyFont="1" applyBorder="1">
      <alignment vertical="center"/>
    </xf>
    <xf numFmtId="178" fontId="15" fillId="0" borderId="18" xfId="3" applyNumberFormat="1" applyFont="1" applyBorder="1">
      <alignment vertical="center"/>
    </xf>
    <xf numFmtId="178" fontId="15" fillId="0" borderId="24" xfId="3" applyNumberFormat="1" applyFont="1" applyBorder="1">
      <alignment vertical="center"/>
    </xf>
    <xf numFmtId="178" fontId="15" fillId="0" borderId="27" xfId="3" applyNumberFormat="1" applyFont="1" applyBorder="1">
      <alignment vertical="center"/>
    </xf>
    <xf numFmtId="178" fontId="15" fillId="0" borderId="25" xfId="3" applyNumberFormat="1" applyFont="1" applyBorder="1">
      <alignment vertical="center"/>
    </xf>
    <xf numFmtId="178" fontId="15" fillId="0" borderId="19" xfId="3" applyNumberFormat="1" applyFont="1" applyBorder="1">
      <alignment vertical="center"/>
    </xf>
    <xf numFmtId="178" fontId="24" fillId="0" borderId="75" xfId="3" applyNumberFormat="1" applyFont="1" applyBorder="1">
      <alignment vertical="center"/>
    </xf>
    <xf numFmtId="178" fontId="24" fillId="0" borderId="12" xfId="3" applyNumberFormat="1" applyFont="1" applyBorder="1">
      <alignment vertical="center"/>
    </xf>
    <xf numFmtId="178" fontId="24" fillId="0" borderId="17" xfId="3" applyNumberFormat="1" applyFont="1" applyBorder="1">
      <alignment vertical="center"/>
    </xf>
    <xf numFmtId="0" fontId="7" fillId="0" borderId="23" xfId="3" applyFont="1" applyBorder="1" applyAlignment="1">
      <alignment horizontal="distributed" vertical="center" indent="1"/>
    </xf>
    <xf numFmtId="178" fontId="15" fillId="0" borderId="3" xfId="3" applyNumberFormat="1" applyFont="1" applyBorder="1">
      <alignment vertical="center"/>
    </xf>
    <xf numFmtId="178" fontId="15" fillId="0" borderId="5" xfId="3" applyNumberFormat="1" applyFont="1" applyBorder="1">
      <alignment vertical="center"/>
    </xf>
    <xf numFmtId="178" fontId="15" fillId="0" borderId="4" xfId="3" applyNumberFormat="1" applyFont="1" applyBorder="1">
      <alignment vertical="center"/>
    </xf>
    <xf numFmtId="178" fontId="15" fillId="0" borderId="47" xfId="3" applyNumberFormat="1" applyFont="1" applyBorder="1">
      <alignment vertical="center"/>
    </xf>
    <xf numFmtId="178" fontId="15" fillId="0" borderId="6" xfId="3" applyNumberFormat="1" applyFont="1" applyBorder="1">
      <alignment vertical="center"/>
    </xf>
    <xf numFmtId="0" fontId="7" fillId="0" borderId="84" xfId="3" applyFont="1" applyBorder="1" applyAlignment="1">
      <alignment horizontal="distributed" vertical="center" indent="1"/>
    </xf>
    <xf numFmtId="178" fontId="15" fillId="0" borderId="38" xfId="3" applyNumberFormat="1" applyFont="1" applyBorder="1">
      <alignment vertical="center"/>
    </xf>
    <xf numFmtId="178" fontId="15" fillId="0" borderId="16" xfId="3" applyNumberFormat="1" applyFont="1" applyBorder="1">
      <alignment vertical="center"/>
    </xf>
    <xf numFmtId="178" fontId="15" fillId="0" borderId="29" xfId="3" applyNumberFormat="1" applyFont="1" applyBorder="1">
      <alignment vertical="center"/>
    </xf>
    <xf numFmtId="178" fontId="15" fillId="0" borderId="35" xfId="3" applyNumberFormat="1" applyFont="1" applyBorder="1">
      <alignment vertical="center"/>
    </xf>
    <xf numFmtId="178" fontId="15" fillId="0" borderId="31" xfId="3" applyNumberFormat="1" applyFont="1" applyBorder="1">
      <alignment vertical="center"/>
    </xf>
    <xf numFmtId="0" fontId="1" fillId="0" borderId="0" xfId="3" applyAlignment="1">
      <alignment horizontal="left" vertical="center"/>
    </xf>
    <xf numFmtId="0" fontId="7" fillId="0" borderId="94" xfId="3" applyFont="1" applyBorder="1" applyAlignment="1">
      <alignment horizontal="left" vertical="center"/>
    </xf>
    <xf numFmtId="0" fontId="5" fillId="0" borderId="0" xfId="2" applyFont="1" applyAlignment="1">
      <alignment horizontal="right" vertical="top"/>
    </xf>
    <xf numFmtId="0" fontId="3" fillId="2" borderId="2" xfId="9" applyFill="1" applyBorder="1" applyAlignment="1">
      <alignment horizontal="center"/>
    </xf>
    <xf numFmtId="0" fontId="3" fillId="2" borderId="2" xfId="9" applyFill="1" applyBorder="1" applyAlignment="1">
      <alignment horizontal="center" vertical="top" wrapText="1"/>
    </xf>
    <xf numFmtId="0" fontId="3" fillId="0" borderId="1" xfId="9" applyBorder="1" applyAlignment="1">
      <alignment wrapText="1"/>
    </xf>
    <xf numFmtId="0" fontId="3" fillId="0" borderId="1" xfId="9" applyBorder="1" applyAlignment="1">
      <alignment horizontal="right" wrapText="1"/>
    </xf>
    <xf numFmtId="0" fontId="1" fillId="0" borderId="0" xfId="3" applyAlignment="1"/>
    <xf numFmtId="0" fontId="5" fillId="0" borderId="0" xfId="3" applyFont="1" applyAlignment="1">
      <alignment horizontal="right"/>
    </xf>
    <xf numFmtId="0" fontId="7" fillId="0" borderId="0" xfId="10" applyFont="1" applyAlignment="1">
      <alignment horizontal="right"/>
    </xf>
    <xf numFmtId="0" fontId="7" fillId="3" borderId="38" xfId="3" applyFont="1" applyFill="1" applyBorder="1" applyAlignment="1">
      <alignment horizontal="center" vertical="center"/>
    </xf>
    <xf numFmtId="0" fontId="7" fillId="3" borderId="16" xfId="3" applyFont="1" applyFill="1" applyBorder="1" applyAlignment="1">
      <alignment horizontal="center" vertical="center"/>
    </xf>
    <xf numFmtId="0" fontId="7" fillId="3" borderId="35" xfId="3" applyFont="1" applyFill="1" applyBorder="1" applyAlignment="1">
      <alignment horizontal="center" vertical="center"/>
    </xf>
    <xf numFmtId="0" fontId="7" fillId="3" borderId="31" xfId="3" applyFont="1" applyFill="1" applyBorder="1" applyAlignment="1">
      <alignment horizontal="center" vertical="center"/>
    </xf>
    <xf numFmtId="0" fontId="7" fillId="3" borderId="29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8" fontId="15" fillId="0" borderId="14" xfId="3" quotePrefix="1" applyNumberFormat="1" applyFont="1" applyBorder="1" applyAlignment="1">
      <alignment horizontal="center" vertical="center"/>
    </xf>
    <xf numFmtId="178" fontId="15" fillId="0" borderId="26" xfId="3" quotePrefix="1" applyNumberFormat="1" applyFont="1" applyBorder="1" applyAlignment="1">
      <alignment horizontal="center" vertical="center"/>
    </xf>
    <xf numFmtId="178" fontId="15" fillId="0" borderId="68" xfId="3" quotePrefix="1" applyNumberFormat="1" applyFont="1" applyBorder="1" applyAlignment="1">
      <alignment horizontal="center" vertical="center"/>
    </xf>
    <xf numFmtId="178" fontId="15" fillId="0" borderId="13" xfId="3" quotePrefix="1" applyNumberFormat="1" applyFont="1" applyBorder="1">
      <alignment vertical="center"/>
    </xf>
    <xf numFmtId="178" fontId="15" fillId="0" borderId="14" xfId="3" quotePrefix="1" applyNumberFormat="1" applyFont="1" applyBorder="1">
      <alignment vertical="center"/>
    </xf>
    <xf numFmtId="178" fontId="15" fillId="0" borderId="26" xfId="3" quotePrefix="1" applyNumberFormat="1" applyFont="1" applyBorder="1">
      <alignment vertical="center"/>
    </xf>
    <xf numFmtId="178" fontId="15" fillId="0" borderId="68" xfId="3" quotePrefix="1" applyNumberFormat="1" applyFont="1" applyBorder="1">
      <alignment vertical="center"/>
    </xf>
    <xf numFmtId="178" fontId="15" fillId="0" borderId="99" xfId="3" quotePrefix="1" applyNumberFormat="1" applyFont="1" applyBorder="1">
      <alignment vertical="center"/>
    </xf>
    <xf numFmtId="176" fontId="1" fillId="0" borderId="0" xfId="3" applyNumberFormat="1" applyAlignment="1">
      <alignment horizontal="center" vertical="center"/>
    </xf>
    <xf numFmtId="178" fontId="15" fillId="0" borderId="75" xfId="3" quotePrefix="1" applyNumberFormat="1" applyFont="1" applyBorder="1" applyAlignment="1">
      <alignment horizontal="center" vertical="center"/>
    </xf>
    <xf numFmtId="178" fontId="15" fillId="0" borderId="12" xfId="3" quotePrefix="1" applyNumberFormat="1" applyFont="1" applyBorder="1" applyAlignment="1">
      <alignment horizontal="center" vertical="center"/>
    </xf>
    <xf numFmtId="178" fontId="15" fillId="0" borderId="76" xfId="3" quotePrefix="1" applyNumberFormat="1" applyFont="1" applyBorder="1" applyAlignment="1">
      <alignment horizontal="center" vertical="center"/>
    </xf>
    <xf numFmtId="178" fontId="15" fillId="0" borderId="11" xfId="3" quotePrefix="1" applyNumberFormat="1" applyFont="1" applyBorder="1">
      <alignment vertical="center"/>
    </xf>
    <xf numFmtId="178" fontId="15" fillId="0" borderId="75" xfId="3" quotePrefix="1" applyNumberFormat="1" applyFont="1" applyBorder="1">
      <alignment vertical="center"/>
    </xf>
    <xf numFmtId="178" fontId="15" fillId="0" borderId="12" xfId="3" quotePrefix="1" applyNumberFormat="1" applyFont="1" applyBorder="1">
      <alignment vertical="center"/>
    </xf>
    <xf numFmtId="178" fontId="15" fillId="0" borderId="76" xfId="3" quotePrefix="1" applyNumberFormat="1" applyFont="1" applyBorder="1">
      <alignment vertical="center"/>
    </xf>
    <xf numFmtId="178" fontId="15" fillId="0" borderId="19" xfId="3" quotePrefix="1" applyNumberFormat="1" applyFont="1" applyBorder="1">
      <alignment vertical="center"/>
    </xf>
    <xf numFmtId="178" fontId="15" fillId="0" borderId="101" xfId="3" quotePrefix="1" applyNumberFormat="1" applyFont="1" applyBorder="1" applyAlignment="1">
      <alignment horizontal="center" vertical="center"/>
    </xf>
    <xf numFmtId="178" fontId="15" fillId="0" borderId="18" xfId="3" quotePrefix="1" applyNumberFormat="1" applyFont="1" applyBorder="1" applyAlignment="1">
      <alignment horizontal="center" vertical="center"/>
    </xf>
    <xf numFmtId="178" fontId="15" fillId="0" borderId="27" xfId="3" quotePrefix="1" applyNumberFormat="1" applyFont="1" applyBorder="1" applyAlignment="1">
      <alignment horizontal="center" vertical="center"/>
    </xf>
    <xf numFmtId="178" fontId="15" fillId="0" borderId="7" xfId="3" quotePrefix="1" applyNumberFormat="1" applyFont="1" applyBorder="1">
      <alignment vertical="center"/>
    </xf>
    <xf numFmtId="178" fontId="15" fillId="0" borderId="101" xfId="3" quotePrefix="1" applyNumberFormat="1" applyFont="1" applyBorder="1">
      <alignment vertical="center"/>
    </xf>
    <xf numFmtId="178" fontId="15" fillId="0" borderId="18" xfId="3" quotePrefix="1" applyNumberFormat="1" applyFont="1" applyBorder="1">
      <alignment vertical="center"/>
    </xf>
    <xf numFmtId="178" fontId="15" fillId="0" borderId="27" xfId="3" quotePrefix="1" applyNumberFormat="1" applyFont="1" applyBorder="1">
      <alignment vertical="center"/>
    </xf>
    <xf numFmtId="178" fontId="15" fillId="0" borderId="25" xfId="3" quotePrefix="1" applyNumberFormat="1" applyFont="1" applyBorder="1">
      <alignment vertical="center"/>
    </xf>
    <xf numFmtId="178" fontId="15" fillId="0" borderId="23" xfId="3" applyNumberFormat="1" applyFont="1" applyBorder="1">
      <alignment vertical="center"/>
    </xf>
    <xf numFmtId="178" fontId="15" fillId="0" borderId="84" xfId="3" applyNumberFormat="1" applyFont="1" applyBorder="1">
      <alignment vertical="center"/>
    </xf>
    <xf numFmtId="0" fontId="1" fillId="0" borderId="0" xfId="3" applyAlignment="1">
      <alignment horizontal="left"/>
    </xf>
    <xf numFmtId="0" fontId="1" fillId="0" borderId="0" xfId="3" applyAlignment="1">
      <alignment horizontal="center"/>
    </xf>
    <xf numFmtId="0" fontId="3" fillId="2" borderId="2" xfId="11" applyFill="1" applyBorder="1" applyAlignment="1">
      <alignment horizontal="center" vertical="top" wrapText="1"/>
    </xf>
    <xf numFmtId="0" fontId="3" fillId="2" borderId="2" xfId="12" applyFill="1" applyBorder="1" applyAlignment="1">
      <alignment horizontal="center" vertical="top" wrapText="1"/>
    </xf>
    <xf numFmtId="0" fontId="25" fillId="0" borderId="1" xfId="11" applyFont="1" applyBorder="1" applyAlignment="1">
      <alignment horizontal="right" wrapText="1"/>
    </xf>
    <xf numFmtId="0" fontId="25" fillId="0" borderId="1" xfId="12" applyFont="1" applyBorder="1" applyAlignment="1">
      <alignment horizontal="right" wrapText="1"/>
    </xf>
    <xf numFmtId="0" fontId="11" fillId="0" borderId="0" xfId="13" applyFont="1" applyAlignment="1">
      <alignment horizontal="left" vertical="center"/>
    </xf>
    <xf numFmtId="0" fontId="26" fillId="0" borderId="0" xfId="13" applyFont="1" applyAlignment="1">
      <alignment horizontal="left" vertical="center"/>
    </xf>
    <xf numFmtId="0" fontId="7" fillId="0" borderId="0" xfId="13" applyAlignment="1">
      <alignment horizontal="right" vertical="center"/>
    </xf>
    <xf numFmtId="0" fontId="27" fillId="0" borderId="0" xfId="13" applyFont="1" applyAlignment="1">
      <alignment vertical="center"/>
    </xf>
    <xf numFmtId="0" fontId="7" fillId="0" borderId="0" xfId="13" applyAlignment="1">
      <alignment vertical="center"/>
    </xf>
    <xf numFmtId="0" fontId="7" fillId="0" borderId="0" xfId="13" applyAlignment="1">
      <alignment vertical="center" wrapText="1"/>
    </xf>
    <xf numFmtId="0" fontId="7" fillId="3" borderId="120" xfId="13" applyFill="1" applyBorder="1" applyAlignment="1">
      <alignment horizontal="distributed" vertical="center" indent="1"/>
    </xf>
    <xf numFmtId="0" fontId="7" fillId="3" borderId="121" xfId="13" applyFill="1" applyBorder="1" applyAlignment="1">
      <alignment horizontal="distributed" vertical="center" indent="1"/>
    </xf>
    <xf numFmtId="0" fontId="7" fillId="3" borderId="126" xfId="13" applyFill="1" applyBorder="1" applyAlignment="1">
      <alignment horizontal="distributed" vertical="center" indent="1"/>
    </xf>
    <xf numFmtId="178" fontId="15" fillId="0" borderId="128" xfId="13" applyNumberFormat="1" applyFont="1" applyBorder="1" applyAlignment="1">
      <alignment vertical="center"/>
    </xf>
    <xf numFmtId="178" fontId="15" fillId="0" borderId="129" xfId="13" applyNumberFormat="1" applyFont="1" applyBorder="1" applyAlignment="1">
      <alignment vertical="center"/>
    </xf>
    <xf numFmtId="178" fontId="15" fillId="0" borderId="130" xfId="13" applyNumberFormat="1" applyFont="1" applyBorder="1" applyAlignment="1">
      <alignment vertical="center"/>
    </xf>
    <xf numFmtId="178" fontId="15" fillId="0" borderId="131" xfId="13" applyNumberFormat="1" applyFont="1" applyBorder="1" applyAlignment="1">
      <alignment vertical="center"/>
    </xf>
    <xf numFmtId="178" fontId="15" fillId="0" borderId="132" xfId="13" applyNumberFormat="1" applyFont="1" applyBorder="1" applyAlignment="1">
      <alignment vertical="center"/>
    </xf>
    <xf numFmtId="178" fontId="15" fillId="0" borderId="133" xfId="13" applyNumberFormat="1" applyFont="1" applyBorder="1" applyAlignment="1">
      <alignment vertical="center"/>
    </xf>
    <xf numFmtId="178" fontId="15" fillId="0" borderId="134" xfId="13" applyNumberFormat="1" applyFont="1" applyBorder="1" applyAlignment="1">
      <alignment vertical="center"/>
    </xf>
    <xf numFmtId="0" fontId="7" fillId="0" borderId="0" xfId="13" applyAlignment="1">
      <alignment horizontal="center" vertical="center"/>
    </xf>
    <xf numFmtId="178" fontId="15" fillId="0" borderId="135" xfId="13" applyNumberFormat="1" applyFont="1" applyBorder="1" applyAlignment="1">
      <alignment vertical="center"/>
    </xf>
    <xf numFmtId="178" fontId="15" fillId="0" borderId="2" xfId="13" applyNumberFormat="1" applyFont="1" applyBorder="1" applyAlignment="1">
      <alignment vertical="center"/>
    </xf>
    <xf numFmtId="178" fontId="15" fillId="0" borderId="115" xfId="13" applyNumberFormat="1" applyFont="1" applyBorder="1" applyAlignment="1">
      <alignment vertical="center"/>
    </xf>
    <xf numFmtId="178" fontId="15" fillId="0" borderId="113" xfId="13" applyNumberFormat="1" applyFont="1" applyBorder="1" applyAlignment="1">
      <alignment vertical="center"/>
    </xf>
    <xf numFmtId="178" fontId="15" fillId="0" borderId="116" xfId="13" applyNumberFormat="1" applyFont="1" applyBorder="1" applyAlignment="1">
      <alignment vertical="center"/>
    </xf>
    <xf numFmtId="178" fontId="15" fillId="0" borderId="136" xfId="13" applyNumberFormat="1" applyFont="1" applyBorder="1" applyAlignment="1">
      <alignment vertical="center"/>
    </xf>
    <xf numFmtId="178" fontId="15" fillId="0" borderId="118" xfId="13" applyNumberFormat="1" applyFont="1" applyBorder="1" applyAlignment="1">
      <alignment vertical="center"/>
    </xf>
    <xf numFmtId="178" fontId="15" fillId="0" borderId="137" xfId="13" applyNumberFormat="1" applyFont="1" applyBorder="1" applyAlignment="1">
      <alignment vertical="center"/>
    </xf>
    <xf numFmtId="178" fontId="15" fillId="0" borderId="138" xfId="13" applyNumberFormat="1" applyFont="1" applyBorder="1" applyAlignment="1">
      <alignment vertical="center"/>
    </xf>
    <xf numFmtId="178" fontId="15" fillId="0" borderId="139" xfId="13" applyNumberFormat="1" applyFont="1" applyBorder="1" applyAlignment="1">
      <alignment vertical="center"/>
    </xf>
    <xf numFmtId="178" fontId="15" fillId="0" borderId="140" xfId="13" applyNumberFormat="1" applyFont="1" applyBorder="1" applyAlignment="1">
      <alignment vertical="center"/>
    </xf>
    <xf numFmtId="178" fontId="15" fillId="0" borderId="70" xfId="13" applyNumberFormat="1" applyFont="1" applyBorder="1" applyAlignment="1">
      <alignment vertical="center"/>
    </xf>
    <xf numFmtId="178" fontId="15" fillId="0" borderId="141" xfId="13" applyNumberFormat="1" applyFont="1" applyBorder="1" applyAlignment="1">
      <alignment vertical="center"/>
    </xf>
    <xf numFmtId="178" fontId="15" fillId="0" borderId="142" xfId="13" applyNumberFormat="1" applyFont="1" applyBorder="1" applyAlignment="1">
      <alignment vertical="center"/>
    </xf>
    <xf numFmtId="178" fontId="15" fillId="0" borderId="114" xfId="13" applyNumberFormat="1" applyFont="1" applyBorder="1" applyAlignment="1">
      <alignment vertical="center"/>
    </xf>
    <xf numFmtId="178" fontId="15" fillId="0" borderId="143" xfId="13" applyNumberFormat="1" applyFont="1" applyBorder="1" applyAlignment="1">
      <alignment vertical="center"/>
    </xf>
    <xf numFmtId="178" fontId="15" fillId="0" borderId="144" xfId="13" applyNumberFormat="1" applyFont="1" applyBorder="1" applyAlignment="1">
      <alignment vertical="center"/>
    </xf>
    <xf numFmtId="178" fontId="15" fillId="0" borderId="145" xfId="13" applyNumberFormat="1" applyFont="1" applyBorder="1" applyAlignment="1">
      <alignment vertical="center"/>
    </xf>
    <xf numFmtId="178" fontId="15" fillId="0" borderId="146" xfId="13" applyNumberFormat="1" applyFont="1" applyBorder="1" applyAlignment="1">
      <alignment vertical="center"/>
    </xf>
    <xf numFmtId="178" fontId="15" fillId="0" borderId="147" xfId="13" applyNumberFormat="1" applyFont="1" applyBorder="1" applyAlignment="1">
      <alignment vertical="center"/>
    </xf>
    <xf numFmtId="178" fontId="15" fillId="0" borderId="148" xfId="13" applyNumberFormat="1" applyFont="1" applyBorder="1" applyAlignment="1">
      <alignment vertical="center"/>
    </xf>
    <xf numFmtId="178" fontId="15" fillId="0" borderId="149" xfId="13" applyNumberFormat="1" applyFont="1" applyBorder="1" applyAlignment="1">
      <alignment vertical="center"/>
    </xf>
    <xf numFmtId="178" fontId="15" fillId="0" borderId="150" xfId="13" applyNumberFormat="1" applyFont="1" applyBorder="1" applyAlignment="1">
      <alignment vertical="center"/>
    </xf>
    <xf numFmtId="178" fontId="15" fillId="0" borderId="151" xfId="13" applyNumberFormat="1" applyFont="1" applyBorder="1" applyAlignment="1">
      <alignment vertical="center"/>
    </xf>
    <xf numFmtId="178" fontId="15" fillId="0" borderId="152" xfId="13" applyNumberFormat="1" applyFont="1" applyBorder="1" applyAlignment="1">
      <alignment vertical="center"/>
    </xf>
    <xf numFmtId="178" fontId="15" fillId="0" borderId="153" xfId="13" applyNumberFormat="1" applyFont="1" applyBorder="1" applyAlignment="1">
      <alignment vertical="center"/>
    </xf>
    <xf numFmtId="178" fontId="15" fillId="0" borderId="154" xfId="13" applyNumberFormat="1" applyFont="1" applyBorder="1" applyAlignment="1">
      <alignment vertical="center"/>
    </xf>
    <xf numFmtId="178" fontId="15" fillId="0" borderId="155" xfId="13" applyNumberFormat="1" applyFont="1" applyBorder="1" applyAlignment="1">
      <alignment vertical="center"/>
    </xf>
    <xf numFmtId="178" fontId="15" fillId="0" borderId="156" xfId="13" applyNumberFormat="1" applyFont="1" applyBorder="1" applyAlignment="1">
      <alignment vertical="center"/>
    </xf>
    <xf numFmtId="178" fontId="15" fillId="0" borderId="31" xfId="13" applyNumberFormat="1" applyFont="1" applyBorder="1" applyAlignment="1">
      <alignment vertical="center"/>
    </xf>
    <xf numFmtId="178" fontId="15" fillId="0" borderId="157" xfId="13" applyNumberFormat="1" applyFont="1" applyBorder="1" applyAlignment="1">
      <alignment vertical="center"/>
    </xf>
    <xf numFmtId="178" fontId="15" fillId="0" borderId="30" xfId="13" applyNumberFormat="1" applyFont="1" applyBorder="1" applyAlignment="1">
      <alignment vertical="center"/>
    </xf>
    <xf numFmtId="178" fontId="15" fillId="0" borderId="38" xfId="13" applyNumberFormat="1" applyFont="1" applyBorder="1" applyAlignment="1">
      <alignment vertical="center"/>
    </xf>
    <xf numFmtId="178" fontId="15" fillId="0" borderId="28" xfId="13" applyNumberFormat="1" applyFont="1" applyBorder="1" applyAlignment="1">
      <alignment vertical="center"/>
    </xf>
    <xf numFmtId="0" fontId="15" fillId="0" borderId="0" xfId="13" applyFont="1" applyAlignment="1">
      <alignment vertical="center"/>
    </xf>
    <xf numFmtId="0" fontId="7" fillId="0" borderId="0" xfId="3" applyFont="1" applyAlignment="1">
      <alignment horizontal="distributed" vertical="center" indent="1"/>
    </xf>
    <xf numFmtId="0" fontId="3" fillId="2" borderId="2" xfId="14" applyFill="1" applyBorder="1" applyAlignment="1">
      <alignment horizontal="center" vertical="top" wrapText="1"/>
    </xf>
    <xf numFmtId="0" fontId="1" fillId="2" borderId="2" xfId="14" applyFont="1" applyFill="1" applyBorder="1" applyAlignment="1">
      <alignment horizontal="center" vertical="top" wrapText="1"/>
    </xf>
    <xf numFmtId="0" fontId="25" fillId="0" borderId="1" xfId="14" applyFont="1" applyBorder="1" applyAlignment="1">
      <alignment horizontal="right" wrapText="1"/>
    </xf>
    <xf numFmtId="0" fontId="1" fillId="0" borderId="0" xfId="3" applyAlignment="1">
      <alignment horizontal="right"/>
    </xf>
    <xf numFmtId="0" fontId="7" fillId="3" borderId="0" xfId="13" applyFill="1" applyAlignment="1">
      <alignment vertical="center"/>
    </xf>
    <xf numFmtId="0" fontId="7" fillId="3" borderId="0" xfId="13" applyFill="1" applyAlignment="1">
      <alignment vertical="center" wrapText="1"/>
    </xf>
    <xf numFmtId="0" fontId="7" fillId="3" borderId="125" xfId="13" applyFill="1" applyBorder="1" applyAlignment="1">
      <alignment horizontal="center" vertical="center" wrapText="1"/>
    </xf>
    <xf numFmtId="0" fontId="7" fillId="3" borderId="161" xfId="13" applyFill="1" applyBorder="1" applyAlignment="1">
      <alignment horizontal="center" vertical="center" wrapText="1"/>
    </xf>
    <xf numFmtId="0" fontId="7" fillId="3" borderId="121" xfId="13" applyFill="1" applyBorder="1" applyAlignment="1">
      <alignment horizontal="center" vertical="center" wrapText="1"/>
    </xf>
    <xf numFmtId="178" fontId="15" fillId="0" borderId="164" xfId="13" applyNumberFormat="1" applyFont="1" applyBorder="1" applyAlignment="1">
      <alignment vertical="center"/>
    </xf>
    <xf numFmtId="178" fontId="15" fillId="0" borderId="165" xfId="13" applyNumberFormat="1" applyFont="1" applyBorder="1" applyAlignment="1">
      <alignment vertical="center"/>
    </xf>
    <xf numFmtId="178" fontId="15" fillId="0" borderId="166" xfId="13" applyNumberFormat="1" applyFont="1" applyBorder="1" applyAlignment="1">
      <alignment vertical="center"/>
    </xf>
    <xf numFmtId="178" fontId="15" fillId="0" borderId="43" xfId="13" applyNumberFormat="1" applyFont="1" applyBorder="1" applyAlignment="1">
      <alignment vertical="center"/>
    </xf>
    <xf numFmtId="178" fontId="15" fillId="0" borderId="167" xfId="13" applyNumberFormat="1" applyFont="1" applyBorder="1" applyAlignment="1">
      <alignment vertical="center"/>
    </xf>
    <xf numFmtId="178" fontId="15" fillId="0" borderId="16" xfId="13" applyNumberFormat="1" applyFont="1" applyBorder="1" applyAlignment="1">
      <alignment vertical="center"/>
    </xf>
    <xf numFmtId="0" fontId="3" fillId="2" borderId="2" xfId="15" applyFill="1" applyBorder="1" applyAlignment="1">
      <alignment horizontal="center" vertical="top" wrapText="1"/>
    </xf>
    <xf numFmtId="0" fontId="1" fillId="2" borderId="2" xfId="15" applyFont="1" applyFill="1" applyBorder="1" applyAlignment="1">
      <alignment horizontal="center" vertical="top" wrapText="1"/>
    </xf>
    <xf numFmtId="0" fontId="28" fillId="0" borderId="1" xfId="15" applyFont="1" applyBorder="1" applyAlignment="1">
      <alignment horizontal="right" wrapText="1"/>
    </xf>
    <xf numFmtId="178" fontId="15" fillId="0" borderId="35" xfId="3" applyNumberFormat="1" applyFont="1" applyFill="1" applyBorder="1">
      <alignment vertical="center"/>
    </xf>
    <xf numFmtId="178" fontId="15" fillId="0" borderId="31" xfId="3" applyNumberFormat="1" applyFont="1" applyFill="1" applyBorder="1">
      <alignment vertical="center"/>
    </xf>
    <xf numFmtId="178" fontId="15" fillId="0" borderId="29" xfId="3" applyNumberFormat="1" applyFont="1" applyFill="1" applyBorder="1">
      <alignment vertical="center"/>
    </xf>
    <xf numFmtId="178" fontId="15" fillId="0" borderId="31" xfId="13" applyNumberFormat="1" applyFont="1" applyFill="1" applyBorder="1" applyAlignment="1">
      <alignment vertical="center"/>
    </xf>
    <xf numFmtId="178" fontId="15" fillId="0" borderId="30" xfId="13" applyNumberFormat="1" applyFont="1" applyFill="1" applyBorder="1" applyAlignment="1">
      <alignment vertical="center"/>
    </xf>
    <xf numFmtId="178" fontId="15" fillId="0" borderId="16" xfId="13" applyNumberFormat="1" applyFont="1" applyFill="1" applyBorder="1" applyAlignment="1">
      <alignment vertical="center"/>
    </xf>
    <xf numFmtId="176" fontId="7" fillId="3" borderId="18" xfId="3" applyNumberFormat="1" applyFont="1" applyFill="1" applyBorder="1" applyAlignment="1">
      <alignment horizontal="center" vertical="center" wrapText="1"/>
    </xf>
    <xf numFmtId="176" fontId="7" fillId="3" borderId="16" xfId="3" applyNumberFormat="1" applyFont="1" applyFill="1" applyBorder="1" applyAlignment="1">
      <alignment horizontal="center" vertical="center" wrapText="1"/>
    </xf>
    <xf numFmtId="176" fontId="7" fillId="3" borderId="20" xfId="1" applyNumberFormat="1" applyFont="1" applyFill="1" applyBorder="1" applyAlignment="1">
      <alignment horizontal="center" vertical="center" wrapText="1"/>
    </xf>
    <xf numFmtId="176" fontId="7" fillId="3" borderId="11" xfId="1" applyNumberFormat="1" applyFont="1" applyFill="1" applyBorder="1" applyAlignment="1">
      <alignment horizontal="center" vertical="center" wrapText="1"/>
    </xf>
    <xf numFmtId="176" fontId="7" fillId="3" borderId="15" xfId="1" applyNumberFormat="1" applyFont="1" applyFill="1" applyBorder="1" applyAlignment="1">
      <alignment horizontal="center" vertical="center" wrapText="1"/>
    </xf>
    <xf numFmtId="176" fontId="7" fillId="3" borderId="34" xfId="3" applyNumberFormat="1" applyFont="1" applyFill="1" applyBorder="1" applyAlignment="1">
      <alignment horizontal="distributed" vertical="center" indent="3"/>
    </xf>
    <xf numFmtId="176" fontId="7" fillId="3" borderId="33" xfId="3" applyNumberFormat="1" applyFont="1" applyFill="1" applyBorder="1" applyAlignment="1">
      <alignment horizontal="distributed" vertical="center" indent="3"/>
    </xf>
    <xf numFmtId="176" fontId="7" fillId="3" borderId="22" xfId="3" applyNumberFormat="1" applyFont="1" applyFill="1" applyBorder="1" applyAlignment="1">
      <alignment horizontal="distributed" vertical="center" indent="3"/>
    </xf>
    <xf numFmtId="176" fontId="7" fillId="3" borderId="41" xfId="3" applyNumberFormat="1" applyFont="1" applyFill="1" applyBorder="1" applyAlignment="1">
      <alignment horizontal="center" vertical="center" wrapText="1"/>
    </xf>
    <xf numFmtId="176" fontId="7" fillId="3" borderId="42" xfId="3" applyNumberFormat="1" applyFont="1" applyFill="1" applyBorder="1" applyAlignment="1">
      <alignment horizontal="center" vertical="center" wrapText="1"/>
    </xf>
    <xf numFmtId="176" fontId="7" fillId="3" borderId="31" xfId="3" applyNumberFormat="1" applyFont="1" applyFill="1" applyBorder="1" applyAlignment="1">
      <alignment horizontal="center" vertical="center" wrapText="1"/>
    </xf>
    <xf numFmtId="176" fontId="7" fillId="3" borderId="79" xfId="3" applyNumberFormat="1" applyFont="1" applyFill="1" applyBorder="1" applyAlignment="1">
      <alignment horizontal="center" vertical="center" wrapText="1"/>
    </xf>
    <xf numFmtId="176" fontId="7" fillId="3" borderId="44" xfId="3" applyNumberFormat="1" applyFont="1" applyFill="1" applyBorder="1" applyAlignment="1">
      <alignment horizontal="center" vertical="center" wrapText="1"/>
    </xf>
    <xf numFmtId="176" fontId="7" fillId="3" borderId="24" xfId="3" applyNumberFormat="1" applyFont="1" applyFill="1" applyBorder="1" applyAlignment="1">
      <alignment horizontal="center" vertical="center"/>
    </xf>
    <xf numFmtId="176" fontId="7" fillId="3" borderId="29" xfId="3" applyNumberFormat="1" applyFont="1" applyFill="1" applyBorder="1" applyAlignment="1">
      <alignment horizontal="center" vertical="center"/>
    </xf>
    <xf numFmtId="176" fontId="7" fillId="3" borderId="18" xfId="3" applyNumberFormat="1" applyFont="1" applyFill="1" applyBorder="1" applyAlignment="1">
      <alignment horizontal="center" vertical="center"/>
    </xf>
    <xf numFmtId="176" fontId="7" fillId="3" borderId="16" xfId="3" applyNumberFormat="1" applyFont="1" applyFill="1" applyBorder="1" applyAlignment="1">
      <alignment horizontal="center" vertical="center"/>
    </xf>
    <xf numFmtId="176" fontId="7" fillId="3" borderId="21" xfId="3" applyNumberFormat="1" applyFont="1" applyFill="1" applyBorder="1" applyAlignment="1">
      <alignment horizontal="distributed" vertical="center" indent="5"/>
    </xf>
    <xf numFmtId="0" fontId="18" fillId="0" borderId="33" xfId="0" applyFont="1" applyBorder="1" applyAlignment="1">
      <alignment horizontal="distributed" vertical="center" indent="5"/>
    </xf>
    <xf numFmtId="0" fontId="18" fillId="0" borderId="36" xfId="0" applyFont="1" applyBorder="1" applyAlignment="1">
      <alignment horizontal="distributed" vertical="center" indent="5"/>
    </xf>
    <xf numFmtId="176" fontId="7" fillId="0" borderId="53" xfId="3" applyNumberFormat="1" applyFont="1" applyFill="1" applyBorder="1" applyAlignment="1">
      <alignment horizontal="center" vertical="center"/>
    </xf>
    <xf numFmtId="176" fontId="7" fillId="0" borderId="56" xfId="3" applyNumberFormat="1" applyFont="1" applyFill="1" applyBorder="1" applyAlignment="1">
      <alignment horizontal="center" vertical="center"/>
    </xf>
    <xf numFmtId="176" fontId="7" fillId="3" borderId="75" xfId="3" applyNumberFormat="1" applyFont="1" applyFill="1" applyBorder="1" applyAlignment="1">
      <alignment horizontal="center" vertical="center"/>
    </xf>
    <xf numFmtId="176" fontId="7" fillId="3" borderId="12" xfId="3" applyNumberFormat="1" applyFont="1" applyFill="1" applyBorder="1" applyAlignment="1">
      <alignment horizontal="center" vertical="center"/>
    </xf>
    <xf numFmtId="176" fontId="5" fillId="3" borderId="18" xfId="3" applyNumberFormat="1" applyFont="1" applyFill="1" applyBorder="1" applyAlignment="1">
      <alignment horizontal="center" vertical="center" wrapText="1"/>
    </xf>
    <xf numFmtId="176" fontId="5" fillId="3" borderId="16" xfId="3" applyNumberFormat="1" applyFont="1" applyFill="1" applyBorder="1" applyAlignment="1">
      <alignment horizontal="center" vertical="center" wrapText="1"/>
    </xf>
    <xf numFmtId="176" fontId="11" fillId="0" borderId="45" xfId="3" applyNumberFormat="1" applyFont="1" applyFill="1" applyBorder="1" applyAlignment="1">
      <alignment horizontal="center" vertical="center" wrapText="1"/>
    </xf>
    <xf numFmtId="0" fontId="11" fillId="0" borderId="67" xfId="3" applyFont="1" applyBorder="1" applyAlignment="1">
      <alignment horizontal="center" vertical="center" wrapText="1"/>
    </xf>
    <xf numFmtId="176" fontId="7" fillId="0" borderId="48" xfId="3" applyNumberFormat="1" applyFont="1" applyFill="1" applyBorder="1" applyAlignment="1">
      <alignment horizontal="center" vertical="center"/>
    </xf>
    <xf numFmtId="176" fontId="7" fillId="0" borderId="49" xfId="3" applyNumberFormat="1" applyFont="1" applyFill="1" applyBorder="1" applyAlignment="1">
      <alignment horizontal="center" vertical="center"/>
    </xf>
    <xf numFmtId="176" fontId="7" fillId="3" borderId="85" xfId="3" applyNumberFormat="1" applyFont="1" applyFill="1" applyBorder="1" applyAlignment="1">
      <alignment horizontal="center" vertical="center"/>
    </xf>
    <xf numFmtId="176" fontId="7" fillId="3" borderId="82" xfId="3" applyNumberFormat="1" applyFont="1" applyFill="1" applyBorder="1" applyAlignment="1">
      <alignment horizontal="center" vertical="center"/>
    </xf>
    <xf numFmtId="176" fontId="7" fillId="3" borderId="35" xfId="3" applyNumberFormat="1" applyFont="1" applyFill="1" applyBorder="1" applyAlignment="1">
      <alignment horizontal="center" vertical="center"/>
    </xf>
    <xf numFmtId="176" fontId="7" fillId="3" borderId="83" xfId="1" applyNumberFormat="1" applyFont="1" applyFill="1" applyBorder="1" applyAlignment="1">
      <alignment horizontal="center" vertical="center" wrapText="1"/>
    </xf>
    <xf numFmtId="176" fontId="7" fillId="3" borderId="37" xfId="1" applyNumberFormat="1" applyFont="1" applyFill="1" applyBorder="1" applyAlignment="1">
      <alignment horizontal="center" vertical="center" wrapText="1"/>
    </xf>
    <xf numFmtId="176" fontId="7" fillId="3" borderId="84" xfId="1" applyNumberFormat="1" applyFont="1" applyFill="1" applyBorder="1" applyAlignment="1">
      <alignment horizontal="center" vertical="center" wrapText="1"/>
    </xf>
    <xf numFmtId="176" fontId="7" fillId="3" borderId="12" xfId="3" applyNumberFormat="1" applyFont="1" applyFill="1" applyBorder="1" applyAlignment="1">
      <alignment horizontal="center" vertical="center" wrapText="1"/>
    </xf>
    <xf numFmtId="176" fontId="7" fillId="0" borderId="64" xfId="3" applyNumberFormat="1" applyFont="1" applyFill="1" applyBorder="1" applyAlignment="1">
      <alignment horizontal="center" vertical="center" wrapText="1"/>
    </xf>
    <xf numFmtId="176" fontId="7" fillId="0" borderId="39" xfId="3" applyNumberFormat="1" applyFont="1" applyFill="1" applyBorder="1" applyAlignment="1">
      <alignment horizontal="center" vertical="center" wrapText="1"/>
    </xf>
    <xf numFmtId="176" fontId="7" fillId="0" borderId="38" xfId="3" applyNumberFormat="1" applyFont="1" applyFill="1" applyBorder="1" applyAlignment="1">
      <alignment horizontal="center" vertical="center" wrapText="1"/>
    </xf>
    <xf numFmtId="176" fontId="7" fillId="0" borderId="44" xfId="3" applyNumberFormat="1" applyFont="1" applyFill="1" applyBorder="1" applyAlignment="1">
      <alignment horizontal="center" vertical="center"/>
    </xf>
    <xf numFmtId="176" fontId="7" fillId="0" borderId="30" xfId="3" applyNumberFormat="1" applyFont="1" applyFill="1" applyBorder="1" applyAlignment="1">
      <alignment horizontal="center" vertical="center"/>
    </xf>
    <xf numFmtId="176" fontId="7" fillId="0" borderId="59" xfId="3" applyNumberFormat="1" applyFont="1" applyFill="1" applyBorder="1" applyAlignment="1">
      <alignment horizontal="center" vertical="center"/>
    </xf>
    <xf numFmtId="176" fontId="7" fillId="0" borderId="60" xfId="3" applyNumberFormat="1" applyFont="1" applyFill="1" applyBorder="1" applyAlignment="1">
      <alignment horizontal="center" vertical="center"/>
    </xf>
    <xf numFmtId="176" fontId="13" fillId="0" borderId="45" xfId="3" applyNumberFormat="1" applyFont="1" applyFill="1" applyBorder="1" applyAlignment="1">
      <alignment horizontal="center" vertical="center"/>
    </xf>
    <xf numFmtId="176" fontId="13" fillId="0" borderId="46" xfId="3" applyNumberFormat="1" applyFont="1" applyFill="1" applyBorder="1" applyAlignment="1">
      <alignment horizontal="center" vertical="center"/>
    </xf>
    <xf numFmtId="176" fontId="13" fillId="0" borderId="34" xfId="3" applyNumberFormat="1" applyFont="1" applyFill="1" applyBorder="1" applyAlignment="1">
      <alignment horizontal="center" vertical="center" wrapText="1"/>
    </xf>
    <xf numFmtId="176" fontId="13" fillId="0" borderId="36" xfId="3" applyNumberFormat="1" applyFont="1" applyFill="1" applyBorder="1" applyAlignment="1">
      <alignment horizontal="center" vertical="center" wrapText="1"/>
    </xf>
    <xf numFmtId="176" fontId="13" fillId="0" borderId="44" xfId="3" applyNumberFormat="1" applyFont="1" applyFill="1" applyBorder="1" applyAlignment="1">
      <alignment horizontal="center" vertical="center" wrapText="1"/>
    </xf>
    <xf numFmtId="176" fontId="13" fillId="0" borderId="28" xfId="3" applyNumberFormat="1" applyFont="1" applyFill="1" applyBorder="1" applyAlignment="1">
      <alignment horizontal="center" vertical="center" wrapText="1"/>
    </xf>
    <xf numFmtId="176" fontId="7" fillId="0" borderId="64" xfId="3" applyNumberFormat="1" applyFont="1" applyFill="1" applyBorder="1" applyAlignment="1">
      <alignment horizontal="center" vertical="center" textRotation="255" wrapText="1"/>
    </xf>
    <xf numFmtId="176" fontId="7" fillId="0" borderId="39" xfId="3" applyNumberFormat="1" applyFont="1" applyFill="1" applyBorder="1" applyAlignment="1">
      <alignment horizontal="center" vertical="center" textRotation="255" wrapText="1"/>
    </xf>
    <xf numFmtId="176" fontId="7" fillId="0" borderId="38" xfId="3" applyNumberFormat="1" applyFont="1" applyFill="1" applyBorder="1" applyAlignment="1">
      <alignment horizontal="center" vertical="center" textRotation="255" wrapText="1"/>
    </xf>
    <xf numFmtId="0" fontId="1" fillId="0" borderId="39" xfId="3" applyFont="1" applyBorder="1">
      <alignment vertical="center"/>
    </xf>
    <xf numFmtId="0" fontId="1" fillId="0" borderId="38" xfId="3" applyFont="1" applyBorder="1">
      <alignment vertical="center"/>
    </xf>
    <xf numFmtId="176" fontId="7" fillId="3" borderId="75" xfId="3" applyNumberFormat="1" applyFont="1" applyFill="1" applyBorder="1" applyAlignment="1">
      <alignment horizontal="center" vertical="center" wrapText="1"/>
    </xf>
    <xf numFmtId="176" fontId="7" fillId="3" borderId="76" xfId="3" applyNumberFormat="1" applyFont="1" applyFill="1" applyBorder="1" applyAlignment="1">
      <alignment horizontal="center" vertical="center"/>
    </xf>
    <xf numFmtId="176" fontId="7" fillId="3" borderId="34" xfId="1" applyNumberFormat="1" applyFont="1" applyFill="1" applyBorder="1" applyAlignment="1">
      <alignment horizontal="center" vertical="center" wrapText="1"/>
    </xf>
    <xf numFmtId="176" fontId="7" fillId="3" borderId="78" xfId="1" applyNumberFormat="1" applyFont="1" applyFill="1" applyBorder="1" applyAlignment="1">
      <alignment horizontal="center" vertical="center" wrapText="1"/>
    </xf>
    <xf numFmtId="176" fontId="7" fillId="3" borderId="86" xfId="1" applyNumberFormat="1" applyFont="1" applyFill="1" applyBorder="1" applyAlignment="1">
      <alignment horizontal="center" vertical="center" wrapText="1"/>
    </xf>
    <xf numFmtId="176" fontId="7" fillId="3" borderId="34" xfId="3" applyNumberFormat="1" applyFont="1" applyFill="1" applyBorder="1" applyAlignment="1">
      <alignment horizontal="distributed" vertical="center" indent="5"/>
    </xf>
    <xf numFmtId="0" fontId="18" fillId="0" borderId="22" xfId="0" applyFont="1" applyBorder="1" applyAlignment="1">
      <alignment horizontal="distributed" vertical="center" indent="5"/>
    </xf>
    <xf numFmtId="0" fontId="7" fillId="3" borderId="27" xfId="3" applyFont="1" applyFill="1" applyBorder="1" applyAlignment="1">
      <alignment horizontal="center" vertical="center"/>
    </xf>
    <xf numFmtId="0" fontId="7" fillId="3" borderId="35" xfId="3" applyFont="1" applyFill="1" applyBorder="1" applyAlignment="1">
      <alignment horizontal="center" vertical="center"/>
    </xf>
    <xf numFmtId="0" fontId="7" fillId="3" borderId="83" xfId="3" applyFont="1" applyFill="1" applyBorder="1" applyAlignment="1">
      <alignment horizontal="center" vertical="center"/>
    </xf>
    <xf numFmtId="0" fontId="7" fillId="3" borderId="37" xfId="3" applyFont="1" applyFill="1" applyBorder="1" applyAlignment="1">
      <alignment horizontal="center" vertical="center"/>
    </xf>
    <xf numFmtId="0" fontId="7" fillId="3" borderId="84" xfId="3" applyFont="1" applyFill="1" applyBorder="1" applyAlignment="1">
      <alignment horizontal="center" vertical="center"/>
    </xf>
    <xf numFmtId="0" fontId="7" fillId="3" borderId="34" xfId="3" applyFont="1" applyFill="1" applyBorder="1" applyAlignment="1">
      <alignment horizontal="distributed" vertical="center" indent="24"/>
    </xf>
    <xf numFmtId="0" fontId="7" fillId="3" borderId="33" xfId="3" applyFont="1" applyFill="1" applyBorder="1" applyAlignment="1">
      <alignment horizontal="distributed" vertical="center" indent="24"/>
    </xf>
    <xf numFmtId="0" fontId="7" fillId="3" borderId="36" xfId="3" applyFont="1" applyFill="1" applyBorder="1" applyAlignment="1">
      <alignment horizontal="distributed" vertical="center" indent="24"/>
    </xf>
    <xf numFmtId="0" fontId="7" fillId="3" borderId="78" xfId="3" applyFont="1" applyFill="1" applyBorder="1" applyAlignment="1">
      <alignment horizontal="distributed" vertical="center" indent="6"/>
    </xf>
    <xf numFmtId="0" fontId="7" fillId="3" borderId="40" xfId="3" applyFont="1" applyFill="1" applyBorder="1" applyAlignment="1">
      <alignment horizontal="distributed" vertical="center" indent="6"/>
    </xf>
    <xf numFmtId="0" fontId="7" fillId="3" borderId="72" xfId="3" applyFont="1" applyFill="1" applyBorder="1" applyAlignment="1">
      <alignment horizontal="distributed" vertical="center" indent="6"/>
    </xf>
    <xf numFmtId="0" fontId="7" fillId="3" borderId="24" xfId="3" applyFont="1" applyFill="1" applyBorder="1" applyAlignment="1">
      <alignment horizontal="distributed" vertical="center" indent="1"/>
    </xf>
    <xf numFmtId="0" fontId="7" fillId="3" borderId="29" xfId="3" applyFont="1" applyFill="1" applyBorder="1" applyAlignment="1">
      <alignment horizontal="distributed" vertical="center" indent="1"/>
    </xf>
    <xf numFmtId="0" fontId="7" fillId="3" borderId="24" xfId="3" applyFont="1" applyFill="1" applyBorder="1" applyAlignment="1">
      <alignment horizontal="center" vertical="center"/>
    </xf>
    <xf numFmtId="0" fontId="7" fillId="3" borderId="16" xfId="3" applyFont="1" applyFill="1" applyBorder="1" applyAlignment="1">
      <alignment horizontal="center" vertical="center"/>
    </xf>
    <xf numFmtId="0" fontId="7" fillId="3" borderId="18" xfId="3" applyFont="1" applyFill="1" applyBorder="1" applyAlignment="1">
      <alignment horizontal="center" vertical="center"/>
    </xf>
    <xf numFmtId="0" fontId="7" fillId="3" borderId="29" xfId="3" applyFont="1" applyFill="1" applyBorder="1" applyAlignment="1">
      <alignment horizontal="center" vertical="center"/>
    </xf>
    <xf numFmtId="0" fontId="7" fillId="3" borderId="79" xfId="3" applyFont="1" applyFill="1" applyBorder="1" applyAlignment="1">
      <alignment horizontal="distributed" vertical="center" indent="1"/>
    </xf>
    <xf numFmtId="0" fontId="7" fillId="3" borderId="44" xfId="3" applyFont="1" applyFill="1" applyBorder="1" applyAlignment="1">
      <alignment horizontal="distributed" vertical="center" indent="1"/>
    </xf>
    <xf numFmtId="0" fontId="7" fillId="3" borderId="98" xfId="3" applyFont="1" applyFill="1" applyBorder="1" applyAlignment="1">
      <alignment horizontal="distributed" vertical="center" indent="1"/>
    </xf>
    <xf numFmtId="0" fontId="7" fillId="3" borderId="30" xfId="3" applyFont="1" applyFill="1" applyBorder="1" applyAlignment="1">
      <alignment horizontal="distributed" vertical="center" indent="1"/>
    </xf>
    <xf numFmtId="0" fontId="7" fillId="3" borderId="69" xfId="3" applyFont="1" applyFill="1" applyBorder="1" applyAlignment="1">
      <alignment horizontal="center" vertical="center" wrapText="1"/>
    </xf>
    <xf numFmtId="0" fontId="7" fillId="3" borderId="44" xfId="3" applyFont="1" applyFill="1" applyBorder="1" applyAlignment="1">
      <alignment horizontal="center" vertical="center"/>
    </xf>
    <xf numFmtId="0" fontId="7" fillId="3" borderId="102" xfId="3" applyFont="1" applyFill="1" applyBorder="1" applyAlignment="1">
      <alignment horizontal="center" vertical="center" wrapText="1"/>
    </xf>
    <xf numFmtId="0" fontId="7" fillId="3" borderId="85" xfId="3" applyFont="1" applyFill="1" applyBorder="1" applyAlignment="1">
      <alignment horizontal="center" vertical="center" wrapText="1"/>
    </xf>
    <xf numFmtId="0" fontId="7" fillId="3" borderId="34" xfId="3" applyFont="1" applyFill="1" applyBorder="1" applyAlignment="1">
      <alignment horizontal="distributed" vertical="center" indent="5"/>
    </xf>
    <xf numFmtId="0" fontId="7" fillId="3" borderId="33" xfId="3" applyFont="1" applyFill="1" applyBorder="1" applyAlignment="1">
      <alignment horizontal="distributed" vertical="center" indent="5"/>
    </xf>
    <xf numFmtId="0" fontId="7" fillId="3" borderId="36" xfId="3" applyFont="1" applyFill="1" applyBorder="1" applyAlignment="1">
      <alignment horizontal="distributed" vertical="center" indent="5"/>
    </xf>
    <xf numFmtId="0" fontId="7" fillId="3" borderId="34" xfId="3" applyFont="1" applyFill="1" applyBorder="1" applyAlignment="1">
      <alignment horizontal="distributed" vertical="center" wrapText="1" indent="3"/>
    </xf>
    <xf numFmtId="0" fontId="7" fillId="3" borderId="33" xfId="3" applyFont="1" applyFill="1" applyBorder="1" applyAlignment="1">
      <alignment horizontal="distributed" vertical="center" indent="3"/>
    </xf>
    <xf numFmtId="0" fontId="7" fillId="3" borderId="36" xfId="3" applyFont="1" applyFill="1" applyBorder="1" applyAlignment="1">
      <alignment horizontal="distributed" vertical="center" indent="3"/>
    </xf>
    <xf numFmtId="178" fontId="7" fillId="0" borderId="69" xfId="3" applyNumberFormat="1" applyFont="1" applyBorder="1" applyAlignment="1">
      <alignment horizontal="center" vertical="center" wrapText="1"/>
    </xf>
    <xf numFmtId="178" fontId="7" fillId="0" borderId="70" xfId="3" applyNumberFormat="1" applyFont="1" applyBorder="1" applyAlignment="1">
      <alignment horizontal="center" vertical="center"/>
    </xf>
    <xf numFmtId="178" fontId="7" fillId="0" borderId="44" xfId="3" applyNumberFormat="1" applyFont="1" applyBorder="1" applyAlignment="1">
      <alignment horizontal="center" vertical="center"/>
    </xf>
    <xf numFmtId="178" fontId="7" fillId="0" borderId="97" xfId="3" applyNumberFormat="1" applyFont="1" applyBorder="1" applyAlignment="1">
      <alignment horizontal="center" vertical="center" wrapText="1"/>
    </xf>
    <xf numFmtId="178" fontId="7" fillId="0" borderId="32" xfId="3" applyNumberFormat="1" applyFont="1" applyBorder="1" applyAlignment="1">
      <alignment horizontal="center" vertical="center"/>
    </xf>
    <xf numFmtId="178" fontId="7" fillId="0" borderId="16" xfId="3" applyNumberFormat="1" applyFont="1" applyBorder="1" applyAlignment="1">
      <alignment horizontal="center" vertical="center"/>
    </xf>
    <xf numFmtId="178" fontId="7" fillId="0" borderId="41" xfId="3" applyNumberFormat="1" applyFont="1" applyBorder="1" applyAlignment="1">
      <alignment horizontal="center" vertical="center" wrapText="1"/>
    </xf>
    <xf numFmtId="178" fontId="7" fillId="0" borderId="42" xfId="3" applyNumberFormat="1" applyFont="1" applyBorder="1" applyAlignment="1">
      <alignment horizontal="center" vertical="center"/>
    </xf>
    <xf numFmtId="178" fontId="7" fillId="0" borderId="31" xfId="3" applyNumberFormat="1" applyFont="1" applyBorder="1" applyAlignment="1">
      <alignment horizontal="center" vertical="center"/>
    </xf>
    <xf numFmtId="0" fontId="7" fillId="3" borderId="83" xfId="3" applyFont="1" applyFill="1" applyBorder="1" applyAlignment="1">
      <alignment horizontal="distributed" vertical="center" wrapText="1" indent="1"/>
    </xf>
    <xf numFmtId="0" fontId="7" fillId="3" borderId="84" xfId="3" applyFont="1" applyFill="1" applyBorder="1" applyAlignment="1">
      <alignment horizontal="distributed" vertical="center" wrapText="1" indent="1"/>
    </xf>
    <xf numFmtId="0" fontId="7" fillId="3" borderId="103" xfId="3" applyFont="1" applyFill="1" applyBorder="1" applyAlignment="1">
      <alignment horizontal="center" vertical="center"/>
    </xf>
    <xf numFmtId="0" fontId="7" fillId="3" borderId="105" xfId="3" applyFont="1" applyFill="1" applyBorder="1" applyAlignment="1">
      <alignment horizontal="center" vertical="center"/>
    </xf>
    <xf numFmtId="0" fontId="7" fillId="3" borderId="119" xfId="3" applyFont="1" applyFill="1" applyBorder="1" applyAlignment="1">
      <alignment horizontal="center" vertical="center"/>
    </xf>
    <xf numFmtId="0" fontId="7" fillId="3" borderId="106" xfId="13" applyFill="1" applyBorder="1" applyAlignment="1">
      <alignment horizontal="center" vertical="center" wrapText="1"/>
    </xf>
    <xf numFmtId="0" fontId="7" fillId="3" borderId="107" xfId="13" applyFill="1" applyBorder="1" applyAlignment="1">
      <alignment horizontal="center" vertical="center" wrapText="1"/>
    </xf>
    <xf numFmtId="0" fontId="7" fillId="3" borderId="108" xfId="13" applyFill="1" applyBorder="1" applyAlignment="1">
      <alignment horizontal="center" vertical="center" wrapText="1"/>
    </xf>
    <xf numFmtId="0" fontId="7" fillId="3" borderId="109" xfId="13" applyFill="1" applyBorder="1" applyAlignment="1">
      <alignment horizontal="center" vertical="center" wrapText="1"/>
    </xf>
    <xf numFmtId="0" fontId="7" fillId="3" borderId="110" xfId="13" applyFill="1" applyBorder="1" applyAlignment="1">
      <alignment horizontal="center" vertical="center" wrapText="1"/>
    </xf>
    <xf numFmtId="0" fontId="7" fillId="3" borderId="111" xfId="13" applyFill="1" applyBorder="1" applyAlignment="1">
      <alignment horizontal="center" vertical="center" wrapText="1"/>
    </xf>
    <xf numFmtId="0" fontId="7" fillId="3" borderId="112" xfId="13" applyFill="1" applyBorder="1" applyAlignment="1">
      <alignment horizontal="center" vertical="center" wrapText="1"/>
    </xf>
    <xf numFmtId="0" fontId="7" fillId="3" borderId="113" xfId="13" applyFill="1" applyBorder="1" applyAlignment="1">
      <alignment vertical="center"/>
    </xf>
    <xf numFmtId="0" fontId="7" fillId="3" borderId="114" xfId="13" applyFill="1" applyBorder="1" applyAlignment="1">
      <alignment horizontal="distributed" vertical="center" indent="1"/>
    </xf>
    <xf numFmtId="0" fontId="7" fillId="3" borderId="122" xfId="13" applyFill="1" applyBorder="1" applyAlignment="1">
      <alignment horizontal="distributed" vertical="center" indent="1"/>
    </xf>
    <xf numFmtId="0" fontId="7" fillId="3" borderId="115" xfId="13" applyFill="1" applyBorder="1" applyAlignment="1">
      <alignment horizontal="center" vertical="center" wrapText="1"/>
    </xf>
    <xf numFmtId="0" fontId="7" fillId="3" borderId="123" xfId="13" applyFill="1" applyBorder="1" applyAlignment="1">
      <alignment horizontal="center" vertical="center" wrapText="1"/>
    </xf>
    <xf numFmtId="0" fontId="7" fillId="3" borderId="113" xfId="13" applyFill="1" applyBorder="1" applyAlignment="1">
      <alignment horizontal="center" vertical="center" wrapText="1"/>
    </xf>
    <xf numFmtId="0" fontId="7" fillId="3" borderId="124" xfId="13" applyFill="1" applyBorder="1" applyAlignment="1">
      <alignment horizontal="center" vertical="center" wrapText="1"/>
    </xf>
    <xf numFmtId="0" fontId="7" fillId="3" borderId="2" xfId="13" applyFill="1" applyBorder="1" applyAlignment="1">
      <alignment horizontal="center" vertical="center" wrapText="1"/>
    </xf>
    <xf numFmtId="0" fontId="7" fillId="3" borderId="121" xfId="13" applyFill="1" applyBorder="1" applyAlignment="1">
      <alignment horizontal="center" vertical="center" wrapText="1"/>
    </xf>
    <xf numFmtId="0" fontId="7" fillId="3" borderId="118" xfId="13" applyFill="1" applyBorder="1" applyAlignment="1">
      <alignment horizontal="center" vertical="center" wrapText="1"/>
    </xf>
    <xf numFmtId="0" fontId="7" fillId="3" borderId="127" xfId="13" applyFill="1" applyBorder="1" applyAlignment="1">
      <alignment horizontal="center" vertical="center" wrapText="1"/>
    </xf>
    <xf numFmtId="0" fontId="7" fillId="3" borderId="116" xfId="13" applyFill="1" applyBorder="1" applyAlignment="1">
      <alignment horizontal="center" vertical="center" wrapText="1"/>
    </xf>
    <xf numFmtId="0" fontId="7" fillId="3" borderId="125" xfId="13" applyFill="1" applyBorder="1" applyAlignment="1">
      <alignment horizontal="center" vertical="center" wrapText="1"/>
    </xf>
    <xf numFmtId="0" fontId="7" fillId="3" borderId="117" xfId="13" applyFill="1" applyBorder="1" applyAlignment="1">
      <alignment horizontal="center" vertical="center" wrapText="1"/>
    </xf>
    <xf numFmtId="0" fontId="7" fillId="3" borderId="104" xfId="13" applyFill="1" applyBorder="1" applyAlignment="1">
      <alignment horizontal="distributed" vertical="center" wrapText="1" indent="36"/>
    </xf>
    <xf numFmtId="0" fontId="7" fillId="3" borderId="33" xfId="13" applyFill="1" applyBorder="1" applyAlignment="1">
      <alignment horizontal="distributed" vertical="center" wrapText="1" indent="36"/>
    </xf>
    <xf numFmtId="0" fontId="7" fillId="3" borderId="36" xfId="13" applyFill="1" applyBorder="1" applyAlignment="1">
      <alignment horizontal="distributed" vertical="center" wrapText="1" indent="36"/>
    </xf>
    <xf numFmtId="0" fontId="7" fillId="3" borderId="147" xfId="13" applyFill="1" applyBorder="1" applyAlignment="1">
      <alignment horizontal="distributed" vertical="center" wrapText="1" indent="1"/>
    </xf>
    <xf numFmtId="0" fontId="7" fillId="3" borderId="163" xfId="13" applyFill="1" applyBorder="1" applyAlignment="1">
      <alignment horizontal="distributed" vertical="center" wrapText="1" indent="1"/>
    </xf>
    <xf numFmtId="0" fontId="7" fillId="3" borderId="158" xfId="13" applyFill="1" applyBorder="1" applyAlignment="1">
      <alignment horizontal="distributed" vertical="center" wrapText="1" indent="13"/>
    </xf>
    <xf numFmtId="0" fontId="7" fillId="3" borderId="159" xfId="13" applyFill="1" applyBorder="1" applyAlignment="1">
      <alignment horizontal="distributed" vertical="center" wrapText="1" indent="13"/>
    </xf>
    <xf numFmtId="0" fontId="7" fillId="3" borderId="160" xfId="13" applyFill="1" applyBorder="1" applyAlignment="1">
      <alignment horizontal="distributed" vertical="center" wrapText="1" indent="13"/>
    </xf>
    <xf numFmtId="0" fontId="7" fillId="3" borderId="111" xfId="13" applyFill="1" applyBorder="1" applyAlignment="1">
      <alignment horizontal="distributed" vertical="center" wrapText="1" indent="7"/>
    </xf>
    <xf numFmtId="0" fontId="7" fillId="3" borderId="112" xfId="13" applyFill="1" applyBorder="1" applyAlignment="1">
      <alignment horizontal="distributed" vertical="center" wrapText="1" indent="7"/>
    </xf>
    <xf numFmtId="0" fontId="7" fillId="3" borderId="113" xfId="13" applyFill="1" applyBorder="1" applyAlignment="1">
      <alignment horizontal="distributed" vertical="center" wrapText="1" indent="7"/>
    </xf>
    <xf numFmtId="0" fontId="7" fillId="3" borderId="116" xfId="13" applyFill="1" applyBorder="1" applyAlignment="1">
      <alignment horizontal="distributed" vertical="center" wrapText="1" indent="5"/>
    </xf>
    <xf numFmtId="0" fontId="7" fillId="3" borderId="112" xfId="13" applyFill="1" applyBorder="1" applyAlignment="1">
      <alignment horizontal="distributed" vertical="center" wrapText="1" indent="5"/>
    </xf>
    <xf numFmtId="0" fontId="7" fillId="3" borderId="113" xfId="13" applyFill="1" applyBorder="1" applyAlignment="1">
      <alignment horizontal="distributed" vertical="center" wrapText="1" indent="5"/>
    </xf>
    <xf numFmtId="0" fontId="7" fillId="3" borderId="143" xfId="13" applyFill="1" applyBorder="1" applyAlignment="1">
      <alignment horizontal="distributed" vertical="center" wrapText="1" indent="1"/>
    </xf>
    <xf numFmtId="0" fontId="7" fillId="3" borderId="162" xfId="13" applyFill="1" applyBorder="1" applyAlignment="1">
      <alignment horizontal="distributed" vertical="center" wrapText="1" indent="1"/>
    </xf>
    <xf numFmtId="176" fontId="7" fillId="3" borderId="7" xfId="1" applyNumberFormat="1" applyFont="1" applyFill="1" applyBorder="1" applyAlignment="1">
      <alignment horizontal="center" vertical="center" wrapText="1"/>
    </xf>
    <xf numFmtId="176" fontId="7" fillId="3" borderId="32" xfId="3" applyNumberFormat="1" applyFont="1" applyFill="1" applyBorder="1" applyAlignment="1">
      <alignment horizontal="center" vertical="center" wrapText="1"/>
    </xf>
    <xf numFmtId="176" fontId="7" fillId="3" borderId="25" xfId="3" applyNumberFormat="1" applyFont="1" applyFill="1" applyBorder="1" applyAlignment="1">
      <alignment horizontal="center" vertical="center"/>
    </xf>
    <xf numFmtId="176" fontId="7" fillId="3" borderId="17" xfId="3" applyNumberFormat="1" applyFont="1" applyFill="1" applyBorder="1" applyAlignment="1">
      <alignment horizontal="center" vertical="center" shrinkToFit="1"/>
    </xf>
    <xf numFmtId="176" fontId="7" fillId="3" borderId="19" xfId="3" applyNumberFormat="1" applyFont="1" applyFill="1" applyBorder="1" applyAlignment="1">
      <alignment horizontal="center" vertical="center" shrinkToFit="1"/>
    </xf>
    <xf numFmtId="176" fontId="7" fillId="3" borderId="9" xfId="3" applyNumberFormat="1" applyFont="1" applyFill="1" applyBorder="1" applyAlignment="1">
      <alignment horizontal="center" vertical="center" wrapText="1"/>
    </xf>
    <xf numFmtId="176" fontId="7" fillId="3" borderId="9" xfId="3" applyNumberFormat="1" applyFont="1" applyFill="1" applyBorder="1" applyAlignment="1">
      <alignment horizontal="center" vertical="center"/>
    </xf>
    <xf numFmtId="176" fontId="7" fillId="3" borderId="21" xfId="3" applyNumberFormat="1" applyFont="1" applyFill="1" applyBorder="1" applyAlignment="1">
      <alignment horizontal="distributed" vertical="center" indent="4"/>
    </xf>
    <xf numFmtId="176" fontId="7" fillId="3" borderId="33" xfId="3" applyNumberFormat="1" applyFont="1" applyFill="1" applyBorder="1" applyAlignment="1">
      <alignment horizontal="distributed" vertical="center" indent="4"/>
    </xf>
    <xf numFmtId="176" fontId="7" fillId="3" borderId="36" xfId="3" applyNumberFormat="1" applyFont="1" applyFill="1" applyBorder="1" applyAlignment="1">
      <alignment horizontal="distributed" vertical="center" indent="4"/>
    </xf>
    <xf numFmtId="176" fontId="7" fillId="3" borderId="27" xfId="3" applyNumberFormat="1" applyFont="1" applyFill="1" applyBorder="1" applyAlignment="1">
      <alignment horizontal="center" vertical="center"/>
    </xf>
    <xf numFmtId="176" fontId="7" fillId="3" borderId="17" xfId="3" applyNumberFormat="1" applyFont="1" applyFill="1" applyBorder="1" applyAlignment="1">
      <alignment horizontal="distributed" vertical="center" indent="3"/>
    </xf>
    <xf numFmtId="176" fontId="7" fillId="3" borderId="40" xfId="3" applyNumberFormat="1" applyFont="1" applyFill="1" applyBorder="1" applyAlignment="1">
      <alignment horizontal="distributed" vertical="center" indent="3"/>
    </xf>
    <xf numFmtId="176" fontId="7" fillId="3" borderId="72" xfId="3" applyNumberFormat="1" applyFont="1" applyFill="1" applyBorder="1" applyAlignment="1">
      <alignment horizontal="distributed" vertical="center" indent="3"/>
    </xf>
    <xf numFmtId="176" fontId="7" fillId="3" borderId="69" xfId="3" applyNumberFormat="1" applyFont="1" applyFill="1" applyBorder="1" applyAlignment="1">
      <alignment horizontal="center" vertical="center" textRotation="255"/>
    </xf>
    <xf numFmtId="176" fontId="7" fillId="3" borderId="70" xfId="3" applyNumberFormat="1" applyFont="1" applyFill="1" applyBorder="1" applyAlignment="1">
      <alignment horizontal="center" vertical="center" textRotation="255"/>
    </xf>
    <xf numFmtId="176" fontId="7" fillId="3" borderId="44" xfId="3" applyNumberFormat="1" applyFont="1" applyFill="1" applyBorder="1" applyAlignment="1">
      <alignment horizontal="center" vertical="center" textRotation="255"/>
    </xf>
    <xf numFmtId="176" fontId="7" fillId="3" borderId="21" xfId="3" applyNumberFormat="1" applyFont="1" applyFill="1" applyBorder="1" applyAlignment="1">
      <alignment horizontal="distributed" vertical="center" indent="6"/>
    </xf>
    <xf numFmtId="176" fontId="7" fillId="3" borderId="33" xfId="3" applyNumberFormat="1" applyFont="1" applyFill="1" applyBorder="1" applyAlignment="1">
      <alignment horizontal="distributed" vertical="center" indent="6"/>
    </xf>
    <xf numFmtId="0" fontId="0" fillId="0" borderId="22" xfId="0" applyBorder="1" applyAlignment="1">
      <alignment horizontal="distributed" vertical="center" indent="6"/>
    </xf>
    <xf numFmtId="0" fontId="0" fillId="0" borderId="22" xfId="0" applyBorder="1" applyAlignment="1">
      <alignment horizontal="distributed" vertical="center" indent="4"/>
    </xf>
    <xf numFmtId="176" fontId="7" fillId="3" borderId="17" xfId="3" applyNumberFormat="1" applyFont="1" applyFill="1" applyBorder="1" applyAlignment="1">
      <alignment horizontal="distributed" vertical="center" indent="4"/>
    </xf>
    <xf numFmtId="176" fontId="7" fillId="3" borderId="40" xfId="3" applyNumberFormat="1" applyFont="1" applyFill="1" applyBorder="1" applyAlignment="1">
      <alignment horizontal="distributed" vertical="center" indent="4"/>
    </xf>
    <xf numFmtId="0" fontId="0" fillId="0" borderId="19" xfId="0" applyBorder="1" applyAlignment="1">
      <alignment horizontal="distributed" vertical="center" indent="4"/>
    </xf>
    <xf numFmtId="176" fontId="7" fillId="3" borderId="17" xfId="3" applyNumberFormat="1" applyFont="1" applyFill="1" applyBorder="1" applyAlignment="1">
      <alignment horizontal="center" vertical="center"/>
    </xf>
    <xf numFmtId="176" fontId="7" fillId="3" borderId="40" xfId="3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7" fillId="3" borderId="17" xfId="3" applyNumberFormat="1" applyFont="1" applyFill="1" applyBorder="1" applyAlignment="1">
      <alignment horizontal="distributed" vertical="center" wrapText="1" indent="2"/>
    </xf>
    <xf numFmtId="176" fontId="7" fillId="3" borderId="40" xfId="3" applyNumberFormat="1" applyFont="1" applyFill="1" applyBorder="1" applyAlignment="1">
      <alignment horizontal="distributed" vertical="center" wrapText="1" indent="2"/>
    </xf>
    <xf numFmtId="176" fontId="7" fillId="3" borderId="19" xfId="3" applyNumberFormat="1" applyFont="1" applyFill="1" applyBorder="1" applyAlignment="1">
      <alignment horizontal="distributed" vertical="center" wrapText="1" indent="2"/>
    </xf>
    <xf numFmtId="176" fontId="7" fillId="3" borderId="95" xfId="1" applyNumberFormat="1" applyFont="1" applyFill="1" applyBorder="1" applyAlignment="1">
      <alignment horizontal="center" vertical="center" wrapText="1"/>
    </xf>
    <xf numFmtId="176" fontId="7" fillId="3" borderId="10" xfId="1" applyNumberFormat="1" applyFont="1" applyFill="1" applyBorder="1" applyAlignment="1">
      <alignment horizontal="center" vertical="center" wrapText="1"/>
    </xf>
    <xf numFmtId="176" fontId="7" fillId="3" borderId="96" xfId="1" applyNumberFormat="1" applyFont="1" applyFill="1" applyBorder="1" applyAlignment="1">
      <alignment horizontal="center" vertical="center" wrapText="1"/>
    </xf>
    <xf numFmtId="176" fontId="7" fillId="3" borderId="8" xfId="1" applyNumberFormat="1" applyFont="1" applyFill="1" applyBorder="1" applyAlignment="1">
      <alignment horizontal="center" vertical="center" wrapText="1"/>
    </xf>
    <xf numFmtId="0" fontId="7" fillId="3" borderId="77" xfId="3" applyNumberFormat="1" applyFont="1" applyFill="1" applyBorder="1" applyAlignment="1">
      <alignment horizontal="left" vertical="center" wrapText="1"/>
    </xf>
    <xf numFmtId="0" fontId="7" fillId="3" borderId="9" xfId="3" applyNumberFormat="1" applyFont="1" applyFill="1" applyBorder="1" applyAlignment="1">
      <alignment horizontal="left" vertical="center" wrapText="1"/>
    </xf>
    <xf numFmtId="0" fontId="7" fillId="3" borderId="77" xfId="3" applyNumberFormat="1" applyFont="1" applyFill="1" applyBorder="1" applyAlignment="1">
      <alignment horizontal="distributed" vertical="center" indent="7"/>
    </xf>
    <xf numFmtId="0" fontId="7" fillId="3" borderId="77" xfId="3" applyNumberFormat="1" applyFont="1" applyFill="1" applyBorder="1" applyAlignment="1">
      <alignment horizontal="distributed" vertical="center" indent="4"/>
    </xf>
    <xf numFmtId="0" fontId="7" fillId="3" borderId="77" xfId="3" applyNumberFormat="1" applyFont="1" applyFill="1" applyBorder="1" applyAlignment="1">
      <alignment horizontal="center" vertical="center"/>
    </xf>
    <xf numFmtId="176" fontId="22" fillId="0" borderId="0" xfId="3" applyNumberFormat="1" applyFont="1" applyFill="1" applyBorder="1" applyAlignment="1">
      <alignment horizontal="center" vertical="center" wrapText="1"/>
    </xf>
    <xf numFmtId="176" fontId="7" fillId="3" borderId="73" xfId="1" applyNumberFormat="1" applyFont="1" applyFill="1" applyBorder="1" applyAlignment="1">
      <alignment horizontal="center" vertical="center" wrapText="1"/>
    </xf>
    <xf numFmtId="176" fontId="7" fillId="3" borderId="28" xfId="1" applyNumberFormat="1" applyFont="1" applyFill="1" applyBorder="1" applyAlignment="1">
      <alignment horizontal="center" vertical="center" wrapText="1"/>
    </xf>
    <xf numFmtId="176" fontId="7" fillId="3" borderId="69" xfId="1" applyNumberFormat="1" applyFont="1" applyFill="1" applyBorder="1" applyAlignment="1">
      <alignment horizontal="center" vertical="center" wrapText="1"/>
    </xf>
    <xf numFmtId="176" fontId="7" fillId="3" borderId="44" xfId="1" applyNumberFormat="1" applyFont="1" applyFill="1" applyBorder="1" applyAlignment="1">
      <alignment horizontal="center" vertical="center" wrapText="1"/>
    </xf>
    <xf numFmtId="0" fontId="7" fillId="3" borderId="34" xfId="3" applyNumberFormat="1" applyFont="1" applyFill="1" applyBorder="1" applyAlignment="1">
      <alignment horizontal="distributed" vertical="center" indent="7"/>
    </xf>
    <xf numFmtId="0" fontId="7" fillId="3" borderId="33" xfId="3" applyNumberFormat="1" applyFont="1" applyFill="1" applyBorder="1" applyAlignment="1">
      <alignment horizontal="distributed" vertical="center" indent="7"/>
    </xf>
    <xf numFmtId="0" fontId="7" fillId="3" borderId="22" xfId="3" applyNumberFormat="1" applyFont="1" applyFill="1" applyBorder="1" applyAlignment="1">
      <alignment horizontal="distributed" vertical="center" indent="7"/>
    </xf>
    <xf numFmtId="176" fontId="7" fillId="3" borderId="94" xfId="1" applyNumberFormat="1" applyFont="1" applyFill="1" applyBorder="1" applyAlignment="1">
      <alignment horizontal="center" vertical="center" wrapText="1"/>
    </xf>
    <xf numFmtId="176" fontId="7" fillId="3" borderId="30" xfId="1" applyNumberFormat="1" applyFont="1" applyFill="1" applyBorder="1" applyAlignment="1">
      <alignment horizontal="center" vertical="center" wrapText="1"/>
    </xf>
    <xf numFmtId="0" fontId="7" fillId="3" borderId="21" xfId="3" applyNumberFormat="1" applyFont="1" applyFill="1" applyBorder="1" applyAlignment="1">
      <alignment horizontal="distributed" vertical="center" indent="4"/>
    </xf>
    <xf numFmtId="0" fontId="7" fillId="3" borderId="33" xfId="3" applyNumberFormat="1" applyFont="1" applyFill="1" applyBorder="1" applyAlignment="1">
      <alignment horizontal="distributed" vertical="center" indent="4"/>
    </xf>
    <xf numFmtId="0" fontId="7" fillId="3" borderId="36" xfId="3" applyNumberFormat="1" applyFont="1" applyFill="1" applyBorder="1" applyAlignment="1">
      <alignment horizontal="distributed" vertical="center" indent="4"/>
    </xf>
  </cellXfs>
  <cellStyles count="16">
    <cellStyle name="桁区切り" xfId="8" builtinId="6"/>
    <cellStyle name="桁区切り 2" xfId="4" xr:uid="{00000000-0005-0000-0000-000000000000}"/>
    <cellStyle name="標準" xfId="0" builtinId="0"/>
    <cellStyle name="標準 2" xfId="3" xr:uid="{00000000-0005-0000-0000-000002000000}"/>
    <cellStyle name="標準_○04.市町村民税に関すること&amp;5.市町村税の徴収に要する経費(P　)【済】" xfId="1" xr:uid="{00000000-0005-0000-0000-000003000000}"/>
    <cellStyle name="標準_○1-1.市町村税の現況-1(P　)【統計課公表待ち分は入力対象外】" xfId="2" xr:uid="{00000000-0005-0000-0000-000004000000}"/>
    <cellStyle name="標準_29市町村一覧" xfId="10" xr:uid="{5775B9F0-36B6-401F-8FB2-4EEFDDBE5D0A}"/>
    <cellStyle name="標準_軽自" xfId="5" xr:uid="{00000000-0005-0000-0000-000005000000}"/>
    <cellStyle name="標準_交付金① (2)" xfId="12" xr:uid="{8E483A06-9509-4479-8FEE-543583041DCA}"/>
    <cellStyle name="標準_国保" xfId="6" xr:uid="{00000000-0005-0000-0000-000006000000}"/>
    <cellStyle name="標準_国保２" xfId="7" xr:uid="{00000000-0005-0000-0000-000007000000}"/>
    <cellStyle name="標準_都計１" xfId="11" xr:uid="{2B4A3E2F-1792-4144-8863-5CC5C6B401B3}"/>
    <cellStyle name="標準_都計２" xfId="14" xr:uid="{3773D075-6A19-42BB-ACB0-82AB42FFA9D7}"/>
    <cellStyle name="標準_都計３" xfId="15" xr:uid="{220E9A00-A082-4626-9063-BB8B6ADB8FEE}"/>
    <cellStyle name="標準_都市計画税" xfId="13" xr:uid="{62A5B3FA-44DD-4C1A-90D0-02152BBDC89F}"/>
    <cellStyle name="標準_特土地" xfId="9" xr:uid="{294D51A5-5282-4D24-AA9C-27B72E05D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703715</xdr:colOff>
      <xdr:row>17</xdr:row>
      <xdr:rowOff>112670</xdr:rowOff>
    </xdr:from>
    <xdr:ext cx="4054975" cy="7314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C64C92-DC15-4A04-9DBD-BC5D3B7A2248}"/>
            </a:ext>
          </a:extLst>
        </xdr:cNvPr>
        <xdr:cNvSpPr txBox="1"/>
      </xdr:nvSpPr>
      <xdr:spPr>
        <a:xfrm>
          <a:off x="4704215" y="3739790"/>
          <a:ext cx="4054975" cy="73141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該当なし</a:t>
          </a:r>
          <a:endParaRPr kumimoji="1" lang="en-US" altLang="ja-JP" sz="28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BK173"/>
  <sheetViews>
    <sheetView tabSelected="1" view="pageBreakPreview" zoomScaleNormal="100" zoomScaleSheetLayoutView="100" workbookViewId="0">
      <selection activeCell="C2" sqref="C2"/>
    </sheetView>
  </sheetViews>
  <sheetFormatPr defaultColWidth="9" defaultRowHeight="24" customHeight="1"/>
  <cols>
    <col min="1" max="1" width="1.109375" style="18" customWidth="1"/>
    <col min="2" max="2" width="11.6640625" style="1" customWidth="1"/>
    <col min="3" max="32" width="10.77734375" style="18" customWidth="1"/>
    <col min="33" max="33" width="10.77734375" style="1" customWidth="1"/>
    <col min="34" max="47" width="10.77734375" style="18" customWidth="1"/>
    <col min="48" max="48" width="10.77734375" style="1" customWidth="1"/>
    <col min="49" max="49" width="1.88671875" style="18" customWidth="1"/>
    <col min="50" max="63" width="0" style="18" hidden="1" customWidth="1"/>
    <col min="64" max="16384" width="9" style="18"/>
  </cols>
  <sheetData>
    <row r="1" spans="2:63" s="14" customFormat="1" ht="16.2">
      <c r="B1" s="110" t="s">
        <v>269</v>
      </c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10" t="str">
        <f>B1</f>
        <v>令和７年度　軽自動車の種類別課税台数</v>
      </c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10"/>
      <c r="AH1" s="110" t="str">
        <f>B1</f>
        <v>令和７年度　軽自動車の種類別課税台数</v>
      </c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5"/>
    </row>
    <row r="2" spans="2:63" s="14" customFormat="1" ht="13.8" thickBot="1">
      <c r="B2" s="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0" t="s">
        <v>102</v>
      </c>
      <c r="R2" s="16"/>
      <c r="S2" s="16"/>
      <c r="T2" s="16"/>
      <c r="U2" s="15"/>
      <c r="V2" s="16"/>
      <c r="W2" s="16"/>
      <c r="X2" s="16"/>
      <c r="Y2" s="15"/>
      <c r="Z2" s="16"/>
      <c r="AA2" s="16"/>
      <c r="AB2" s="16"/>
      <c r="AC2" s="16"/>
      <c r="AD2" s="16"/>
      <c r="AE2" s="16"/>
      <c r="AF2" s="10" t="s">
        <v>102</v>
      </c>
      <c r="AG2" s="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7"/>
      <c r="AS2" s="17"/>
      <c r="AT2" s="17"/>
      <c r="AU2" s="10" t="s">
        <v>102</v>
      </c>
    </row>
    <row r="3" spans="2:63" ht="18.75" customHeight="1">
      <c r="B3" s="352" t="s">
        <v>3</v>
      </c>
      <c r="C3" s="355" t="s">
        <v>103</v>
      </c>
      <c r="D3" s="356"/>
      <c r="E3" s="356"/>
      <c r="F3" s="356"/>
      <c r="G3" s="356"/>
      <c r="H3" s="357"/>
      <c r="I3" s="367" t="s">
        <v>104</v>
      </c>
      <c r="J3" s="368"/>
      <c r="K3" s="368"/>
      <c r="L3" s="368"/>
      <c r="M3" s="368"/>
      <c r="N3" s="368"/>
      <c r="O3" s="368"/>
      <c r="P3" s="368"/>
      <c r="Q3" s="369"/>
      <c r="R3" s="407" t="s">
        <v>3</v>
      </c>
      <c r="S3" s="410" t="s">
        <v>104</v>
      </c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9"/>
      <c r="AG3" s="352" t="s">
        <v>3</v>
      </c>
      <c r="AH3" s="407" t="s">
        <v>3</v>
      </c>
      <c r="AI3" s="410" t="s">
        <v>104</v>
      </c>
      <c r="AJ3" s="368"/>
      <c r="AK3" s="368"/>
      <c r="AL3" s="368"/>
      <c r="AM3" s="368"/>
      <c r="AN3" s="368"/>
      <c r="AO3" s="368"/>
      <c r="AP3" s="368"/>
      <c r="AQ3" s="368"/>
      <c r="AR3" s="368"/>
      <c r="AS3" s="411"/>
      <c r="AT3" s="358" t="s">
        <v>112</v>
      </c>
      <c r="AU3" s="380" t="s">
        <v>0</v>
      </c>
      <c r="AV3" s="383" t="s">
        <v>3</v>
      </c>
    </row>
    <row r="4" spans="2:63" ht="29.25" customHeight="1" thickBot="1">
      <c r="B4" s="353"/>
      <c r="C4" s="361" t="s">
        <v>276</v>
      </c>
      <c r="D4" s="350" t="s">
        <v>277</v>
      </c>
      <c r="E4" s="350" t="s">
        <v>275</v>
      </c>
      <c r="F4" s="350" t="s">
        <v>278</v>
      </c>
      <c r="G4" s="350" t="s">
        <v>279</v>
      </c>
      <c r="H4" s="363" t="s">
        <v>105</v>
      </c>
      <c r="I4" s="365" t="s">
        <v>106</v>
      </c>
      <c r="J4" s="365" t="s">
        <v>107</v>
      </c>
      <c r="K4" s="350" t="s">
        <v>189</v>
      </c>
      <c r="L4" s="350" t="s">
        <v>191</v>
      </c>
      <c r="M4" s="350" t="s">
        <v>192</v>
      </c>
      <c r="N4" s="350" t="s">
        <v>193</v>
      </c>
      <c r="O4" s="350" t="s">
        <v>194</v>
      </c>
      <c r="P4" s="373" t="s">
        <v>113</v>
      </c>
      <c r="Q4" s="406"/>
      <c r="R4" s="408"/>
      <c r="S4" s="372" t="s">
        <v>114</v>
      </c>
      <c r="T4" s="373"/>
      <c r="U4" s="386" t="s">
        <v>187</v>
      </c>
      <c r="V4" s="373"/>
      <c r="W4" s="386" t="s">
        <v>188</v>
      </c>
      <c r="X4" s="373"/>
      <c r="Y4" s="386" t="s">
        <v>195</v>
      </c>
      <c r="Z4" s="373"/>
      <c r="AA4" s="386" t="s">
        <v>196</v>
      </c>
      <c r="AB4" s="373"/>
      <c r="AC4" s="386" t="s">
        <v>206</v>
      </c>
      <c r="AD4" s="373"/>
      <c r="AE4" s="386" t="s">
        <v>205</v>
      </c>
      <c r="AF4" s="406"/>
      <c r="AG4" s="353"/>
      <c r="AH4" s="408"/>
      <c r="AI4" s="405" t="s">
        <v>204</v>
      </c>
      <c r="AJ4" s="373"/>
      <c r="AK4" s="386" t="s">
        <v>203</v>
      </c>
      <c r="AL4" s="373"/>
      <c r="AM4" s="386" t="s">
        <v>202</v>
      </c>
      <c r="AN4" s="373"/>
      <c r="AO4" s="386" t="s">
        <v>201</v>
      </c>
      <c r="AP4" s="373"/>
      <c r="AQ4" s="374" t="s">
        <v>108</v>
      </c>
      <c r="AR4" s="365" t="s">
        <v>109</v>
      </c>
      <c r="AS4" s="365" t="s">
        <v>110</v>
      </c>
      <c r="AT4" s="359"/>
      <c r="AU4" s="381"/>
      <c r="AV4" s="384"/>
      <c r="AX4" s="19" t="s">
        <v>115</v>
      </c>
    </row>
    <row r="5" spans="2:63" s="19" customFormat="1" ht="16.8" thickBot="1">
      <c r="B5" s="354"/>
      <c r="C5" s="362"/>
      <c r="D5" s="351"/>
      <c r="E5" s="351"/>
      <c r="F5" s="351"/>
      <c r="G5" s="351"/>
      <c r="H5" s="364"/>
      <c r="I5" s="366"/>
      <c r="J5" s="366"/>
      <c r="K5" s="366"/>
      <c r="L5" s="366"/>
      <c r="M5" s="366"/>
      <c r="N5" s="366"/>
      <c r="O5" s="366"/>
      <c r="P5" s="141" t="s">
        <v>111</v>
      </c>
      <c r="Q5" s="124" t="s">
        <v>43</v>
      </c>
      <c r="R5" s="409"/>
      <c r="S5" s="140" t="s">
        <v>111</v>
      </c>
      <c r="T5" s="141" t="s">
        <v>43</v>
      </c>
      <c r="U5" s="141" t="s">
        <v>111</v>
      </c>
      <c r="V5" s="141" t="s">
        <v>43</v>
      </c>
      <c r="W5" s="141" t="s">
        <v>111</v>
      </c>
      <c r="X5" s="141" t="s">
        <v>43</v>
      </c>
      <c r="Y5" s="141" t="s">
        <v>111</v>
      </c>
      <c r="Z5" s="141" t="s">
        <v>43</v>
      </c>
      <c r="AA5" s="141" t="s">
        <v>111</v>
      </c>
      <c r="AB5" s="141" t="s">
        <v>43</v>
      </c>
      <c r="AC5" s="141" t="s">
        <v>111</v>
      </c>
      <c r="AD5" s="141" t="s">
        <v>43</v>
      </c>
      <c r="AE5" s="141" t="s">
        <v>111</v>
      </c>
      <c r="AF5" s="124" t="s">
        <v>43</v>
      </c>
      <c r="AG5" s="354"/>
      <c r="AH5" s="409"/>
      <c r="AI5" s="140" t="s">
        <v>111</v>
      </c>
      <c r="AJ5" s="141" t="s">
        <v>43</v>
      </c>
      <c r="AK5" s="141" t="s">
        <v>111</v>
      </c>
      <c r="AL5" s="141" t="s">
        <v>43</v>
      </c>
      <c r="AM5" s="141" t="s">
        <v>111</v>
      </c>
      <c r="AN5" s="141" t="s">
        <v>43</v>
      </c>
      <c r="AO5" s="141" t="s">
        <v>111</v>
      </c>
      <c r="AP5" s="141" t="s">
        <v>43</v>
      </c>
      <c r="AQ5" s="375"/>
      <c r="AR5" s="366"/>
      <c r="AS5" s="366"/>
      <c r="AT5" s="360"/>
      <c r="AU5" s="382"/>
      <c r="AV5" s="385"/>
      <c r="AX5" s="20" t="s">
        <v>42</v>
      </c>
      <c r="AZ5" s="376" t="s">
        <v>44</v>
      </c>
      <c r="BA5" s="377"/>
      <c r="BB5" s="21" t="s">
        <v>45</v>
      </c>
      <c r="BC5" s="22" t="s">
        <v>46</v>
      </c>
      <c r="BD5" s="22" t="s">
        <v>47</v>
      </c>
      <c r="BE5" s="22" t="s">
        <v>48</v>
      </c>
      <c r="BF5" s="22" t="s">
        <v>49</v>
      </c>
      <c r="BG5" s="22" t="s">
        <v>50</v>
      </c>
      <c r="BH5" s="22" t="s">
        <v>51</v>
      </c>
      <c r="BI5" s="23" t="s">
        <v>52</v>
      </c>
      <c r="BK5" s="19" t="s">
        <v>207</v>
      </c>
    </row>
    <row r="6" spans="2:63" s="25" customFormat="1" ht="14.1" customHeight="1">
      <c r="B6" s="7" t="s">
        <v>4</v>
      </c>
      <c r="C6" s="176">
        <f>C51</f>
        <v>18889</v>
      </c>
      <c r="D6" s="24">
        <f>D51</f>
        <v>0</v>
      </c>
      <c r="E6" s="82">
        <f>E51</f>
        <v>106</v>
      </c>
      <c r="F6" s="24">
        <f t="shared" ref="F6:AU6" si="0">F51</f>
        <v>885</v>
      </c>
      <c r="G6" s="24">
        <f t="shared" si="0"/>
        <v>5093</v>
      </c>
      <c r="H6" s="61">
        <f t="shared" si="0"/>
        <v>365</v>
      </c>
      <c r="I6" s="24">
        <f t="shared" si="0"/>
        <v>4019</v>
      </c>
      <c r="J6" s="24">
        <f t="shared" si="0"/>
        <v>0</v>
      </c>
      <c r="K6" s="24">
        <f>K51</f>
        <v>0</v>
      </c>
      <c r="L6" s="24">
        <f>L51</f>
        <v>0</v>
      </c>
      <c r="M6" s="24">
        <f t="shared" ref="M6:O6" si="1">M51</f>
        <v>0</v>
      </c>
      <c r="N6" s="24">
        <f t="shared" si="1"/>
        <v>0</v>
      </c>
      <c r="O6" s="24">
        <f t="shared" si="1"/>
        <v>0</v>
      </c>
      <c r="P6" s="24">
        <f t="shared" si="0"/>
        <v>9</v>
      </c>
      <c r="Q6" s="126">
        <f t="shared" si="0"/>
        <v>8984</v>
      </c>
      <c r="R6" s="131" t="str">
        <f>B6</f>
        <v>奈良市</v>
      </c>
      <c r="S6" s="125">
        <f t="shared" si="0"/>
        <v>108</v>
      </c>
      <c r="T6" s="24">
        <f t="shared" si="0"/>
        <v>1561</v>
      </c>
      <c r="U6" s="24">
        <f t="shared" ref="U6:X6" si="2">U51</f>
        <v>27</v>
      </c>
      <c r="V6" s="24">
        <f t="shared" si="2"/>
        <v>31839</v>
      </c>
      <c r="W6" s="24">
        <f t="shared" si="2"/>
        <v>381</v>
      </c>
      <c r="X6" s="24">
        <f t="shared" si="2"/>
        <v>6730</v>
      </c>
      <c r="Y6" s="24">
        <f t="shared" ref="Y6:AB6" si="3">Y51</f>
        <v>13</v>
      </c>
      <c r="Z6" s="24">
        <f t="shared" si="3"/>
        <v>11627</v>
      </c>
      <c r="AA6" s="24">
        <f t="shared" si="3"/>
        <v>178</v>
      </c>
      <c r="AB6" s="24">
        <f t="shared" si="3"/>
        <v>5221</v>
      </c>
      <c r="AC6" s="24">
        <f t="shared" ref="AC6:AD6" si="4">AC51</f>
        <v>0</v>
      </c>
      <c r="AD6" s="24">
        <f t="shared" si="4"/>
        <v>66</v>
      </c>
      <c r="AE6" s="24">
        <f t="shared" ref="AE6:AF6" si="5">AE51</f>
        <v>2</v>
      </c>
      <c r="AF6" s="126">
        <f t="shared" si="5"/>
        <v>13</v>
      </c>
      <c r="AG6" s="7" t="s">
        <v>4</v>
      </c>
      <c r="AH6" s="131" t="str">
        <f t="shared" ref="AH6:AH47" si="6">B6</f>
        <v>奈良市</v>
      </c>
      <c r="AI6" s="125">
        <f t="shared" ref="AI6" si="7">AI51</f>
        <v>0</v>
      </c>
      <c r="AJ6" s="147"/>
      <c r="AK6" s="147"/>
      <c r="AL6" s="147"/>
      <c r="AM6" s="24">
        <f t="shared" ref="AM6" si="8">AM51</f>
        <v>1</v>
      </c>
      <c r="AN6" s="147"/>
      <c r="AO6" s="147"/>
      <c r="AP6" s="147"/>
      <c r="AQ6" s="24">
        <f t="shared" si="0"/>
        <v>0</v>
      </c>
      <c r="AR6" s="24">
        <f t="shared" si="0"/>
        <v>320</v>
      </c>
      <c r="AS6" s="24">
        <f t="shared" si="0"/>
        <v>159</v>
      </c>
      <c r="AT6" s="82">
        <f t="shared" si="0"/>
        <v>3733</v>
      </c>
      <c r="AU6" s="126">
        <f t="shared" si="0"/>
        <v>100329</v>
      </c>
      <c r="AV6" s="7" t="s">
        <v>4</v>
      </c>
      <c r="AX6" s="26">
        <f t="shared" ref="AX6:AX47" si="9">SUM(C6:AT6)-AU6</f>
        <v>0</v>
      </c>
      <c r="AZ6" s="378" t="s">
        <v>53</v>
      </c>
      <c r="BA6" s="379"/>
      <c r="BB6" s="27">
        <f>AU6</f>
        <v>100329</v>
      </c>
      <c r="BC6" s="28">
        <f t="shared" ref="BC6:BC47" si="10">SUM(C6:H6)</f>
        <v>25338</v>
      </c>
      <c r="BD6" s="28">
        <f t="shared" ref="BD6:BD47" si="11">SUM(I6)</f>
        <v>4019</v>
      </c>
      <c r="BE6" s="28">
        <f t="shared" ref="BE6:BE47" si="12">SUM(J6:O6)</f>
        <v>0</v>
      </c>
      <c r="BF6" s="28">
        <f t="shared" ref="BF6:BF47" si="13">SUM(P6:Q6,U6:V6,Y6:Z6,AC6:AD6,AI6:AJ6,AM6:AN6)</f>
        <v>52566</v>
      </c>
      <c r="BG6" s="28">
        <f t="shared" ref="BG6:BG47" si="14">SUM(S6:T6,W6:X6,AA6:AB6,AE6:AF6,AK6:AL6,AO6:AP6)</f>
        <v>14194</v>
      </c>
      <c r="BH6" s="28">
        <f>SUM(AQ6:AS6)</f>
        <v>479</v>
      </c>
      <c r="BI6" s="29">
        <f>AT6</f>
        <v>3733</v>
      </c>
      <c r="BK6" s="25" t="str">
        <f>IF(SUM(BC6:BI6)=BB6,"○","×")</f>
        <v>○</v>
      </c>
    </row>
    <row r="7" spans="2:63" s="25" customFormat="1" ht="14.1" customHeight="1">
      <c r="B7" s="8" t="s">
        <v>5</v>
      </c>
      <c r="C7" s="177">
        <f t="shared" ref="C7:AU7" si="15">C52</f>
        <v>4334</v>
      </c>
      <c r="D7" s="30">
        <f t="shared" ref="D7" si="16">D52</f>
        <v>0</v>
      </c>
      <c r="E7" s="161">
        <f t="shared" ref="E7" si="17">E52</f>
        <v>23</v>
      </c>
      <c r="F7" s="30">
        <f t="shared" si="15"/>
        <v>177</v>
      </c>
      <c r="G7" s="30">
        <f t="shared" si="15"/>
        <v>912</v>
      </c>
      <c r="H7" s="30">
        <f t="shared" si="15"/>
        <v>66</v>
      </c>
      <c r="I7" s="30">
        <f t="shared" si="15"/>
        <v>814</v>
      </c>
      <c r="J7" s="30">
        <f t="shared" si="15"/>
        <v>1</v>
      </c>
      <c r="K7" s="30">
        <f t="shared" si="15"/>
        <v>0</v>
      </c>
      <c r="L7" s="30">
        <f t="shared" ref="L7:O7" si="18">L52</f>
        <v>0</v>
      </c>
      <c r="M7" s="30">
        <f t="shared" si="18"/>
        <v>0</v>
      </c>
      <c r="N7" s="30">
        <f t="shared" si="18"/>
        <v>0</v>
      </c>
      <c r="O7" s="30">
        <f t="shared" si="18"/>
        <v>0</v>
      </c>
      <c r="P7" s="30">
        <f t="shared" si="15"/>
        <v>6</v>
      </c>
      <c r="Q7" s="128">
        <f t="shared" si="15"/>
        <v>2612</v>
      </c>
      <c r="R7" s="132" t="str">
        <f t="shared" ref="R7:R47" si="19">B7</f>
        <v>大和高田市</v>
      </c>
      <c r="S7" s="127">
        <f t="shared" si="15"/>
        <v>23</v>
      </c>
      <c r="T7" s="30">
        <f t="shared" si="15"/>
        <v>380</v>
      </c>
      <c r="U7" s="30">
        <f t="shared" ref="U7:X7" si="20">U52</f>
        <v>5</v>
      </c>
      <c r="V7" s="30">
        <f t="shared" si="20"/>
        <v>7425</v>
      </c>
      <c r="W7" s="30">
        <f t="shared" si="20"/>
        <v>66</v>
      </c>
      <c r="X7" s="30">
        <f t="shared" si="20"/>
        <v>1531</v>
      </c>
      <c r="Y7" s="30">
        <f t="shared" ref="Y7:AB7" si="21">Y52</f>
        <v>5</v>
      </c>
      <c r="Z7" s="30">
        <f t="shared" si="21"/>
        <v>3454</v>
      </c>
      <c r="AA7" s="30">
        <f t="shared" si="21"/>
        <v>33</v>
      </c>
      <c r="AB7" s="30">
        <f t="shared" si="21"/>
        <v>1107</v>
      </c>
      <c r="AC7" s="30">
        <f t="shared" ref="AC7:AD7" si="22">AC52</f>
        <v>0</v>
      </c>
      <c r="AD7" s="30">
        <f t="shared" si="22"/>
        <v>12</v>
      </c>
      <c r="AE7" s="30">
        <f t="shared" ref="AE7:AF7" si="23">AE52</f>
        <v>3</v>
      </c>
      <c r="AF7" s="128">
        <f t="shared" si="23"/>
        <v>5</v>
      </c>
      <c r="AG7" s="8" t="s">
        <v>5</v>
      </c>
      <c r="AH7" s="132" t="str">
        <f t="shared" si="6"/>
        <v>大和高田市</v>
      </c>
      <c r="AI7" s="127">
        <f t="shared" ref="AI7" si="24">AI52</f>
        <v>0</v>
      </c>
      <c r="AJ7" s="148"/>
      <c r="AK7" s="148"/>
      <c r="AL7" s="148"/>
      <c r="AM7" s="30">
        <f t="shared" ref="AM7" si="25">AM52</f>
        <v>1</v>
      </c>
      <c r="AN7" s="148"/>
      <c r="AO7" s="148"/>
      <c r="AP7" s="148"/>
      <c r="AQ7" s="30">
        <f t="shared" si="15"/>
        <v>0</v>
      </c>
      <c r="AR7" s="30">
        <f t="shared" si="15"/>
        <v>54</v>
      </c>
      <c r="AS7" s="30">
        <f t="shared" si="15"/>
        <v>55</v>
      </c>
      <c r="AT7" s="30">
        <f t="shared" si="15"/>
        <v>811</v>
      </c>
      <c r="AU7" s="128">
        <f t="shared" si="15"/>
        <v>23915</v>
      </c>
      <c r="AV7" s="8" t="s">
        <v>5</v>
      </c>
      <c r="AX7" s="26">
        <f t="shared" si="9"/>
        <v>0</v>
      </c>
      <c r="AZ7" s="370" t="s">
        <v>54</v>
      </c>
      <c r="BA7" s="371"/>
      <c r="BB7" s="31">
        <f t="shared" ref="BB7:BB47" si="26">AU7</f>
        <v>23915</v>
      </c>
      <c r="BC7" s="32">
        <f t="shared" si="10"/>
        <v>5512</v>
      </c>
      <c r="BD7" s="32">
        <f t="shared" si="11"/>
        <v>814</v>
      </c>
      <c r="BE7" s="32">
        <f t="shared" si="12"/>
        <v>1</v>
      </c>
      <c r="BF7" s="32">
        <f t="shared" si="13"/>
        <v>13520</v>
      </c>
      <c r="BG7" s="32">
        <f t="shared" si="14"/>
        <v>3148</v>
      </c>
      <c r="BH7" s="32">
        <f t="shared" ref="BH7:BH47" si="27">SUM(AQ7:AS7)</f>
        <v>109</v>
      </c>
      <c r="BI7" s="33">
        <f t="shared" ref="BI7:BI47" si="28">AT7</f>
        <v>811</v>
      </c>
      <c r="BK7" s="25" t="str">
        <f>IF(SUM(BC7:BI7)=BB7,"○","×")</f>
        <v>○</v>
      </c>
    </row>
    <row r="8" spans="2:63" s="25" customFormat="1" ht="14.1" customHeight="1">
      <c r="B8" s="8" t="s">
        <v>6</v>
      </c>
      <c r="C8" s="177">
        <f t="shared" ref="C8:AU8" si="29">C53</f>
        <v>6565</v>
      </c>
      <c r="D8" s="30">
        <f t="shared" ref="D8" si="30">D53</f>
        <v>0</v>
      </c>
      <c r="E8" s="161">
        <f t="shared" ref="E8" si="31">E53</f>
        <v>26</v>
      </c>
      <c r="F8" s="30">
        <f t="shared" si="29"/>
        <v>275</v>
      </c>
      <c r="G8" s="30">
        <f t="shared" si="29"/>
        <v>1530</v>
      </c>
      <c r="H8" s="30">
        <f t="shared" si="29"/>
        <v>87</v>
      </c>
      <c r="I8" s="30">
        <f t="shared" si="29"/>
        <v>1068</v>
      </c>
      <c r="J8" s="30">
        <f t="shared" si="29"/>
        <v>0</v>
      </c>
      <c r="K8" s="30">
        <f t="shared" si="29"/>
        <v>0</v>
      </c>
      <c r="L8" s="30">
        <f t="shared" ref="L8:O8" si="32">L53</f>
        <v>1</v>
      </c>
      <c r="M8" s="30">
        <f t="shared" si="32"/>
        <v>0</v>
      </c>
      <c r="N8" s="30">
        <f t="shared" si="32"/>
        <v>0</v>
      </c>
      <c r="O8" s="30">
        <f t="shared" si="32"/>
        <v>0</v>
      </c>
      <c r="P8" s="30">
        <f t="shared" si="29"/>
        <v>2</v>
      </c>
      <c r="Q8" s="128">
        <f t="shared" si="29"/>
        <v>3215</v>
      </c>
      <c r="R8" s="132" t="str">
        <f t="shared" si="19"/>
        <v>大和郡山市</v>
      </c>
      <c r="S8" s="127">
        <f t="shared" si="29"/>
        <v>50</v>
      </c>
      <c r="T8" s="30">
        <f t="shared" si="29"/>
        <v>493</v>
      </c>
      <c r="U8" s="30">
        <f t="shared" ref="U8:X8" si="33">U53</f>
        <v>18</v>
      </c>
      <c r="V8" s="30">
        <f t="shared" si="33"/>
        <v>10568</v>
      </c>
      <c r="W8" s="30">
        <f t="shared" si="33"/>
        <v>186</v>
      </c>
      <c r="X8" s="30">
        <f t="shared" si="33"/>
        <v>2436</v>
      </c>
      <c r="Y8" s="30">
        <f t="shared" ref="Y8:AB8" si="34">Y53</f>
        <v>7</v>
      </c>
      <c r="Z8" s="30">
        <f t="shared" si="34"/>
        <v>4142</v>
      </c>
      <c r="AA8" s="30">
        <f t="shared" si="34"/>
        <v>68</v>
      </c>
      <c r="AB8" s="30">
        <f t="shared" si="34"/>
        <v>1654</v>
      </c>
      <c r="AC8" s="30">
        <f t="shared" ref="AC8:AD8" si="35">AC53</f>
        <v>0</v>
      </c>
      <c r="AD8" s="30">
        <f t="shared" si="35"/>
        <v>33</v>
      </c>
      <c r="AE8" s="30">
        <f t="shared" ref="AE8:AF8" si="36">AE53</f>
        <v>0</v>
      </c>
      <c r="AF8" s="128">
        <f t="shared" si="36"/>
        <v>4</v>
      </c>
      <c r="AG8" s="8" t="s">
        <v>6</v>
      </c>
      <c r="AH8" s="132" t="str">
        <f t="shared" si="6"/>
        <v>大和郡山市</v>
      </c>
      <c r="AI8" s="127">
        <f t="shared" ref="AI8" si="37">AI53</f>
        <v>0</v>
      </c>
      <c r="AJ8" s="148"/>
      <c r="AK8" s="148"/>
      <c r="AL8" s="148"/>
      <c r="AM8" s="30">
        <f t="shared" ref="AM8" si="38">AM53</f>
        <v>0</v>
      </c>
      <c r="AN8" s="148"/>
      <c r="AO8" s="148"/>
      <c r="AP8" s="148"/>
      <c r="AQ8" s="30">
        <f t="shared" si="29"/>
        <v>0</v>
      </c>
      <c r="AR8" s="30">
        <f t="shared" si="29"/>
        <v>81</v>
      </c>
      <c r="AS8" s="30">
        <f t="shared" si="29"/>
        <v>268</v>
      </c>
      <c r="AT8" s="30">
        <f t="shared" si="29"/>
        <v>991</v>
      </c>
      <c r="AU8" s="128">
        <f t="shared" si="29"/>
        <v>33768</v>
      </c>
      <c r="AV8" s="8" t="s">
        <v>6</v>
      </c>
      <c r="AX8" s="26">
        <f t="shared" si="9"/>
        <v>0</v>
      </c>
      <c r="AZ8" s="370" t="s">
        <v>55</v>
      </c>
      <c r="BA8" s="371"/>
      <c r="BB8" s="31">
        <f t="shared" si="26"/>
        <v>33768</v>
      </c>
      <c r="BC8" s="32">
        <f t="shared" si="10"/>
        <v>8483</v>
      </c>
      <c r="BD8" s="32">
        <f t="shared" si="11"/>
        <v>1068</v>
      </c>
      <c r="BE8" s="32">
        <f t="shared" si="12"/>
        <v>1</v>
      </c>
      <c r="BF8" s="32">
        <f t="shared" si="13"/>
        <v>17985</v>
      </c>
      <c r="BG8" s="32">
        <f t="shared" si="14"/>
        <v>4891</v>
      </c>
      <c r="BH8" s="32">
        <f t="shared" si="27"/>
        <v>349</v>
      </c>
      <c r="BI8" s="33">
        <f t="shared" si="28"/>
        <v>991</v>
      </c>
      <c r="BK8" s="25" t="str">
        <f t="shared" ref="BK8:BK47" si="39">IF(SUM(BC8:BI8)=BB8,"○","×")</f>
        <v>○</v>
      </c>
    </row>
    <row r="9" spans="2:63" s="25" customFormat="1" ht="14.1" customHeight="1">
      <c r="B9" s="8" t="s">
        <v>7</v>
      </c>
      <c r="C9" s="177">
        <f t="shared" ref="C9:AU9" si="40">C54</f>
        <v>4948</v>
      </c>
      <c r="D9" s="30">
        <f t="shared" ref="D9" si="41">D54</f>
        <v>0</v>
      </c>
      <c r="E9" s="161">
        <f t="shared" ref="E9" si="42">E54</f>
        <v>15</v>
      </c>
      <c r="F9" s="30">
        <f t="shared" si="40"/>
        <v>213</v>
      </c>
      <c r="G9" s="30">
        <f t="shared" si="40"/>
        <v>819</v>
      </c>
      <c r="H9" s="30">
        <f t="shared" si="40"/>
        <v>101</v>
      </c>
      <c r="I9" s="30">
        <f t="shared" si="40"/>
        <v>766</v>
      </c>
      <c r="J9" s="30">
        <f t="shared" si="40"/>
        <v>0</v>
      </c>
      <c r="K9" s="30">
        <f t="shared" si="40"/>
        <v>0</v>
      </c>
      <c r="L9" s="30">
        <f t="shared" ref="L9:O9" si="43">L54</f>
        <v>3</v>
      </c>
      <c r="M9" s="30">
        <f t="shared" si="43"/>
        <v>0</v>
      </c>
      <c r="N9" s="30">
        <f t="shared" si="43"/>
        <v>0</v>
      </c>
      <c r="O9" s="30">
        <f t="shared" si="43"/>
        <v>0</v>
      </c>
      <c r="P9" s="30">
        <f t="shared" si="40"/>
        <v>2</v>
      </c>
      <c r="Q9" s="128">
        <f t="shared" si="40"/>
        <v>3009</v>
      </c>
      <c r="R9" s="132" t="str">
        <f t="shared" si="19"/>
        <v>天理市</v>
      </c>
      <c r="S9" s="127">
        <f t="shared" si="40"/>
        <v>27</v>
      </c>
      <c r="T9" s="30">
        <f t="shared" si="40"/>
        <v>559</v>
      </c>
      <c r="U9" s="30">
        <f t="shared" ref="U9:X9" si="44">U54</f>
        <v>5</v>
      </c>
      <c r="V9" s="30">
        <f t="shared" si="44"/>
        <v>8421</v>
      </c>
      <c r="W9" s="30">
        <f t="shared" si="44"/>
        <v>135</v>
      </c>
      <c r="X9" s="30">
        <f t="shared" si="44"/>
        <v>2224</v>
      </c>
      <c r="Y9" s="30">
        <f t="shared" ref="Y9:AB9" si="45">Y54</f>
        <v>3</v>
      </c>
      <c r="Z9" s="30">
        <f t="shared" si="45"/>
        <v>4163</v>
      </c>
      <c r="AA9" s="30">
        <f t="shared" si="45"/>
        <v>46</v>
      </c>
      <c r="AB9" s="30">
        <f t="shared" si="45"/>
        <v>2133</v>
      </c>
      <c r="AC9" s="30">
        <f t="shared" ref="AC9:AD9" si="46">AC54</f>
        <v>0</v>
      </c>
      <c r="AD9" s="30">
        <f t="shared" si="46"/>
        <v>8</v>
      </c>
      <c r="AE9" s="30">
        <f t="shared" ref="AE9:AF9" si="47">AE54</f>
        <v>1</v>
      </c>
      <c r="AF9" s="128">
        <f t="shared" si="47"/>
        <v>1</v>
      </c>
      <c r="AG9" s="8" t="s">
        <v>7</v>
      </c>
      <c r="AH9" s="132" t="str">
        <f t="shared" si="6"/>
        <v>天理市</v>
      </c>
      <c r="AI9" s="127">
        <f t="shared" ref="AI9" si="48">AI54</f>
        <v>0</v>
      </c>
      <c r="AJ9" s="148"/>
      <c r="AK9" s="148"/>
      <c r="AL9" s="148"/>
      <c r="AM9" s="30">
        <f t="shared" ref="AM9" si="49">AM54</f>
        <v>0</v>
      </c>
      <c r="AN9" s="148"/>
      <c r="AO9" s="148"/>
      <c r="AP9" s="148"/>
      <c r="AQ9" s="30">
        <f t="shared" si="40"/>
        <v>0</v>
      </c>
      <c r="AR9" s="30">
        <f t="shared" si="40"/>
        <v>136</v>
      </c>
      <c r="AS9" s="30">
        <f t="shared" si="40"/>
        <v>79</v>
      </c>
      <c r="AT9" s="30">
        <f t="shared" si="40"/>
        <v>826</v>
      </c>
      <c r="AU9" s="128">
        <f t="shared" si="40"/>
        <v>28643</v>
      </c>
      <c r="AV9" s="8" t="s">
        <v>7</v>
      </c>
      <c r="AX9" s="26">
        <f t="shared" si="9"/>
        <v>0</v>
      </c>
      <c r="AZ9" s="370" t="s">
        <v>56</v>
      </c>
      <c r="BA9" s="371"/>
      <c r="BB9" s="31">
        <f t="shared" si="26"/>
        <v>28643</v>
      </c>
      <c r="BC9" s="32">
        <f t="shared" si="10"/>
        <v>6096</v>
      </c>
      <c r="BD9" s="32">
        <f t="shared" si="11"/>
        <v>766</v>
      </c>
      <c r="BE9" s="32">
        <f t="shared" si="12"/>
        <v>3</v>
      </c>
      <c r="BF9" s="32">
        <f t="shared" si="13"/>
        <v>15611</v>
      </c>
      <c r="BG9" s="32">
        <f t="shared" si="14"/>
        <v>5126</v>
      </c>
      <c r="BH9" s="32">
        <f t="shared" si="27"/>
        <v>215</v>
      </c>
      <c r="BI9" s="33">
        <f t="shared" si="28"/>
        <v>826</v>
      </c>
      <c r="BK9" s="25" t="str">
        <f t="shared" si="39"/>
        <v>○</v>
      </c>
    </row>
    <row r="10" spans="2:63" s="25" customFormat="1" ht="14.1" customHeight="1">
      <c r="B10" s="8" t="s">
        <v>8</v>
      </c>
      <c r="C10" s="177">
        <f t="shared" ref="C10:AU10" si="50">C55</f>
        <v>7061</v>
      </c>
      <c r="D10" s="30">
        <f t="shared" ref="D10" si="51">D55</f>
        <v>0</v>
      </c>
      <c r="E10" s="161">
        <f t="shared" ref="E10" si="52">E55</f>
        <v>47</v>
      </c>
      <c r="F10" s="30">
        <f t="shared" si="50"/>
        <v>342</v>
      </c>
      <c r="G10" s="30">
        <f t="shared" si="50"/>
        <v>1456</v>
      </c>
      <c r="H10" s="30">
        <f t="shared" si="50"/>
        <v>108</v>
      </c>
      <c r="I10" s="30">
        <f t="shared" si="50"/>
        <v>1433</v>
      </c>
      <c r="J10" s="30">
        <f t="shared" si="50"/>
        <v>0</v>
      </c>
      <c r="K10" s="30">
        <f t="shared" si="50"/>
        <v>0</v>
      </c>
      <c r="L10" s="30">
        <f t="shared" ref="L10:O10" si="53">L55</f>
        <v>2</v>
      </c>
      <c r="M10" s="30">
        <f t="shared" si="53"/>
        <v>0</v>
      </c>
      <c r="N10" s="30">
        <f t="shared" si="53"/>
        <v>0</v>
      </c>
      <c r="O10" s="30">
        <f t="shared" si="53"/>
        <v>0</v>
      </c>
      <c r="P10" s="30">
        <f t="shared" si="50"/>
        <v>3</v>
      </c>
      <c r="Q10" s="128">
        <f t="shared" si="50"/>
        <v>4794</v>
      </c>
      <c r="R10" s="132" t="str">
        <f t="shared" si="19"/>
        <v>橿原市</v>
      </c>
      <c r="S10" s="127">
        <f t="shared" si="50"/>
        <v>22</v>
      </c>
      <c r="T10" s="30">
        <f t="shared" si="50"/>
        <v>598</v>
      </c>
      <c r="U10" s="30">
        <f t="shared" ref="U10:X10" si="54">U55</f>
        <v>10</v>
      </c>
      <c r="V10" s="30">
        <f t="shared" si="54"/>
        <v>14660</v>
      </c>
      <c r="W10" s="30">
        <f t="shared" si="54"/>
        <v>113</v>
      </c>
      <c r="X10" s="30">
        <f t="shared" si="54"/>
        <v>2608</v>
      </c>
      <c r="Y10" s="30">
        <f t="shared" ref="Y10:AB10" si="55">Y55</f>
        <v>4</v>
      </c>
      <c r="Z10" s="30">
        <f t="shared" si="55"/>
        <v>5991</v>
      </c>
      <c r="AA10" s="30">
        <f t="shared" si="55"/>
        <v>77</v>
      </c>
      <c r="AB10" s="30">
        <f t="shared" si="55"/>
        <v>2042</v>
      </c>
      <c r="AC10" s="30">
        <f t="shared" ref="AC10:AD10" si="56">AC55</f>
        <v>0</v>
      </c>
      <c r="AD10" s="30">
        <f t="shared" si="56"/>
        <v>18</v>
      </c>
      <c r="AE10" s="30">
        <f t="shared" ref="AE10:AF10" si="57">AE55</f>
        <v>0</v>
      </c>
      <c r="AF10" s="128">
        <f t="shared" si="57"/>
        <v>3</v>
      </c>
      <c r="AG10" s="8" t="s">
        <v>8</v>
      </c>
      <c r="AH10" s="132" t="str">
        <f t="shared" si="6"/>
        <v>橿原市</v>
      </c>
      <c r="AI10" s="127">
        <f t="shared" ref="AI10" si="58">AI55</f>
        <v>0</v>
      </c>
      <c r="AJ10" s="148"/>
      <c r="AK10" s="148"/>
      <c r="AL10" s="148"/>
      <c r="AM10" s="30">
        <f t="shared" ref="AM10" si="59">AM55</f>
        <v>1</v>
      </c>
      <c r="AN10" s="148"/>
      <c r="AO10" s="148"/>
      <c r="AP10" s="148"/>
      <c r="AQ10" s="30">
        <f t="shared" si="50"/>
        <v>0</v>
      </c>
      <c r="AR10" s="30">
        <f t="shared" si="50"/>
        <v>72</v>
      </c>
      <c r="AS10" s="30">
        <f t="shared" si="50"/>
        <v>95</v>
      </c>
      <c r="AT10" s="30">
        <f t="shared" si="50"/>
        <v>1530</v>
      </c>
      <c r="AU10" s="128">
        <f t="shared" si="50"/>
        <v>43090</v>
      </c>
      <c r="AV10" s="8" t="s">
        <v>8</v>
      </c>
      <c r="AX10" s="26">
        <f t="shared" si="9"/>
        <v>0</v>
      </c>
      <c r="AZ10" s="370" t="s">
        <v>57</v>
      </c>
      <c r="BA10" s="371"/>
      <c r="BB10" s="31">
        <f t="shared" si="26"/>
        <v>43090</v>
      </c>
      <c r="BC10" s="32">
        <f t="shared" si="10"/>
        <v>9014</v>
      </c>
      <c r="BD10" s="32">
        <f t="shared" si="11"/>
        <v>1433</v>
      </c>
      <c r="BE10" s="32">
        <f t="shared" si="12"/>
        <v>2</v>
      </c>
      <c r="BF10" s="32">
        <f t="shared" si="13"/>
        <v>25481</v>
      </c>
      <c r="BG10" s="32">
        <f t="shared" si="14"/>
        <v>5463</v>
      </c>
      <c r="BH10" s="32">
        <f t="shared" si="27"/>
        <v>167</v>
      </c>
      <c r="BI10" s="33">
        <f t="shared" si="28"/>
        <v>1530</v>
      </c>
      <c r="BK10" s="25" t="str">
        <f t="shared" si="39"/>
        <v>○</v>
      </c>
    </row>
    <row r="11" spans="2:63" s="25" customFormat="1" ht="14.1" customHeight="1">
      <c r="B11" s="8" t="s">
        <v>9</v>
      </c>
      <c r="C11" s="177">
        <f t="shared" ref="C11:AU11" si="60">C56</f>
        <v>3856</v>
      </c>
      <c r="D11" s="30">
        <f t="shared" ref="D11" si="61">D56</f>
        <v>0</v>
      </c>
      <c r="E11" s="161">
        <f t="shared" ref="E11" si="62">E56</f>
        <v>20</v>
      </c>
      <c r="F11" s="30">
        <f t="shared" si="60"/>
        <v>237</v>
      </c>
      <c r="G11" s="30">
        <f t="shared" si="60"/>
        <v>801</v>
      </c>
      <c r="H11" s="30">
        <f t="shared" si="60"/>
        <v>46</v>
      </c>
      <c r="I11" s="30">
        <f t="shared" si="60"/>
        <v>711</v>
      </c>
      <c r="J11" s="30">
        <f t="shared" si="60"/>
        <v>0</v>
      </c>
      <c r="K11" s="30">
        <f t="shared" si="60"/>
        <v>0</v>
      </c>
      <c r="L11" s="30">
        <f t="shared" ref="L11:O11" si="63">L56</f>
        <v>0</v>
      </c>
      <c r="M11" s="30">
        <f t="shared" si="63"/>
        <v>0</v>
      </c>
      <c r="N11" s="30">
        <f t="shared" si="63"/>
        <v>0</v>
      </c>
      <c r="O11" s="30">
        <f t="shared" si="63"/>
        <v>0</v>
      </c>
      <c r="P11" s="30">
        <f t="shared" si="60"/>
        <v>1</v>
      </c>
      <c r="Q11" s="128">
        <f t="shared" si="60"/>
        <v>2848</v>
      </c>
      <c r="R11" s="132" t="str">
        <f t="shared" si="19"/>
        <v>桜井市</v>
      </c>
      <c r="S11" s="127">
        <f t="shared" si="60"/>
        <v>12</v>
      </c>
      <c r="T11" s="30">
        <f t="shared" si="60"/>
        <v>507</v>
      </c>
      <c r="U11" s="30">
        <f t="shared" ref="U11:X11" si="64">U56</f>
        <v>11</v>
      </c>
      <c r="V11" s="30">
        <f t="shared" si="64"/>
        <v>7510</v>
      </c>
      <c r="W11" s="30">
        <f t="shared" si="64"/>
        <v>72</v>
      </c>
      <c r="X11" s="30">
        <f t="shared" si="64"/>
        <v>1773</v>
      </c>
      <c r="Y11" s="30">
        <f t="shared" ref="Y11:AB11" si="65">Y56</f>
        <v>5</v>
      </c>
      <c r="Z11" s="30">
        <f t="shared" si="65"/>
        <v>3724</v>
      </c>
      <c r="AA11" s="30">
        <f t="shared" si="65"/>
        <v>47</v>
      </c>
      <c r="AB11" s="30">
        <f t="shared" si="65"/>
        <v>1770</v>
      </c>
      <c r="AC11" s="30">
        <f t="shared" ref="AC11:AD11" si="66">AC56</f>
        <v>0</v>
      </c>
      <c r="AD11" s="30">
        <f t="shared" si="66"/>
        <v>8</v>
      </c>
      <c r="AE11" s="30">
        <f t="shared" ref="AE11:AF11" si="67">AE56</f>
        <v>0</v>
      </c>
      <c r="AF11" s="128">
        <f t="shared" si="67"/>
        <v>4</v>
      </c>
      <c r="AG11" s="8" t="s">
        <v>9</v>
      </c>
      <c r="AH11" s="132" t="str">
        <f t="shared" si="6"/>
        <v>桜井市</v>
      </c>
      <c r="AI11" s="127">
        <f t="shared" ref="AI11" si="68">AI56</f>
        <v>0</v>
      </c>
      <c r="AJ11" s="148"/>
      <c r="AK11" s="148"/>
      <c r="AL11" s="148"/>
      <c r="AM11" s="30">
        <f t="shared" ref="AM11" si="69">AM56</f>
        <v>0</v>
      </c>
      <c r="AN11" s="148"/>
      <c r="AO11" s="148"/>
      <c r="AP11" s="148"/>
      <c r="AQ11" s="30">
        <f t="shared" si="60"/>
        <v>0</v>
      </c>
      <c r="AR11" s="30">
        <f t="shared" si="60"/>
        <v>86</v>
      </c>
      <c r="AS11" s="30">
        <f t="shared" si="60"/>
        <v>54</v>
      </c>
      <c r="AT11" s="30">
        <f t="shared" si="60"/>
        <v>886</v>
      </c>
      <c r="AU11" s="128">
        <f t="shared" si="60"/>
        <v>24989</v>
      </c>
      <c r="AV11" s="8" t="s">
        <v>9</v>
      </c>
      <c r="AX11" s="26">
        <f t="shared" si="9"/>
        <v>0</v>
      </c>
      <c r="AZ11" s="370" t="s">
        <v>58</v>
      </c>
      <c r="BA11" s="371"/>
      <c r="BB11" s="31">
        <f t="shared" si="26"/>
        <v>24989</v>
      </c>
      <c r="BC11" s="32">
        <f t="shared" si="10"/>
        <v>4960</v>
      </c>
      <c r="BD11" s="32">
        <f t="shared" si="11"/>
        <v>711</v>
      </c>
      <c r="BE11" s="32">
        <f t="shared" si="12"/>
        <v>0</v>
      </c>
      <c r="BF11" s="32">
        <f t="shared" si="13"/>
        <v>14107</v>
      </c>
      <c r="BG11" s="32">
        <f t="shared" si="14"/>
        <v>4185</v>
      </c>
      <c r="BH11" s="32">
        <f t="shared" si="27"/>
        <v>140</v>
      </c>
      <c r="BI11" s="33">
        <f t="shared" si="28"/>
        <v>886</v>
      </c>
      <c r="BK11" s="25" t="str">
        <f t="shared" si="39"/>
        <v>○</v>
      </c>
    </row>
    <row r="12" spans="2:63" s="25" customFormat="1" ht="14.1" customHeight="1">
      <c r="B12" s="8" t="s">
        <v>10</v>
      </c>
      <c r="C12" s="177">
        <f t="shared" ref="C12:AU12" si="70">C57</f>
        <v>3144</v>
      </c>
      <c r="D12" s="30">
        <f t="shared" ref="D12" si="71">D57</f>
        <v>0</v>
      </c>
      <c r="E12" s="161">
        <f t="shared" ref="E12" si="72">E57</f>
        <v>13</v>
      </c>
      <c r="F12" s="30">
        <f t="shared" si="70"/>
        <v>249</v>
      </c>
      <c r="G12" s="30">
        <f t="shared" si="70"/>
        <v>424</v>
      </c>
      <c r="H12" s="30">
        <f t="shared" si="70"/>
        <v>50</v>
      </c>
      <c r="I12" s="30">
        <f t="shared" si="70"/>
        <v>536</v>
      </c>
      <c r="J12" s="30">
        <f t="shared" si="70"/>
        <v>0</v>
      </c>
      <c r="K12" s="30">
        <f t="shared" si="70"/>
        <v>0</v>
      </c>
      <c r="L12" s="30">
        <f t="shared" ref="L12:O12" si="73">L57</f>
        <v>0</v>
      </c>
      <c r="M12" s="30">
        <f t="shared" si="73"/>
        <v>0</v>
      </c>
      <c r="N12" s="30">
        <f t="shared" si="73"/>
        <v>0</v>
      </c>
      <c r="O12" s="30">
        <f t="shared" si="73"/>
        <v>0</v>
      </c>
      <c r="P12" s="30">
        <f t="shared" si="70"/>
        <v>0</v>
      </c>
      <c r="Q12" s="128">
        <f t="shared" si="70"/>
        <v>1646</v>
      </c>
      <c r="R12" s="132" t="str">
        <f t="shared" si="19"/>
        <v>五條市</v>
      </c>
      <c r="S12" s="127">
        <f t="shared" si="70"/>
        <v>9</v>
      </c>
      <c r="T12" s="30">
        <f t="shared" si="70"/>
        <v>580</v>
      </c>
      <c r="U12" s="30">
        <f t="shared" ref="U12:X12" si="74">U57</f>
        <v>3</v>
      </c>
      <c r="V12" s="30">
        <f t="shared" si="74"/>
        <v>4304</v>
      </c>
      <c r="W12" s="30">
        <f t="shared" si="74"/>
        <v>41</v>
      </c>
      <c r="X12" s="30">
        <f t="shared" si="74"/>
        <v>1926</v>
      </c>
      <c r="Y12" s="30">
        <f t="shared" ref="Y12:AB12" si="75">Y57</f>
        <v>2</v>
      </c>
      <c r="Z12" s="30">
        <f t="shared" si="75"/>
        <v>2490</v>
      </c>
      <c r="AA12" s="30">
        <f t="shared" si="75"/>
        <v>16</v>
      </c>
      <c r="AB12" s="30">
        <f t="shared" si="75"/>
        <v>2523</v>
      </c>
      <c r="AC12" s="30">
        <f t="shared" ref="AC12:AD12" si="76">AC57</f>
        <v>0</v>
      </c>
      <c r="AD12" s="30">
        <f t="shared" si="76"/>
        <v>2</v>
      </c>
      <c r="AE12" s="30">
        <f t="shared" ref="AE12:AF12" si="77">AE57</f>
        <v>0</v>
      </c>
      <c r="AF12" s="128">
        <f t="shared" si="77"/>
        <v>1</v>
      </c>
      <c r="AG12" s="8" t="s">
        <v>10</v>
      </c>
      <c r="AH12" s="132" t="str">
        <f t="shared" si="6"/>
        <v>五條市</v>
      </c>
      <c r="AI12" s="127">
        <f t="shared" ref="AI12" si="78">AI57</f>
        <v>0</v>
      </c>
      <c r="AJ12" s="148"/>
      <c r="AK12" s="148"/>
      <c r="AL12" s="148"/>
      <c r="AM12" s="30">
        <f t="shared" ref="AM12" si="79">AM57</f>
        <v>0</v>
      </c>
      <c r="AN12" s="148"/>
      <c r="AO12" s="148"/>
      <c r="AP12" s="148"/>
      <c r="AQ12" s="30">
        <f t="shared" si="70"/>
        <v>0</v>
      </c>
      <c r="AR12" s="30">
        <f t="shared" si="70"/>
        <v>191</v>
      </c>
      <c r="AS12" s="30">
        <f t="shared" si="70"/>
        <v>63</v>
      </c>
      <c r="AT12" s="30">
        <f t="shared" si="70"/>
        <v>556</v>
      </c>
      <c r="AU12" s="128">
        <f t="shared" si="70"/>
        <v>18769</v>
      </c>
      <c r="AV12" s="8" t="s">
        <v>10</v>
      </c>
      <c r="AX12" s="26">
        <f t="shared" si="9"/>
        <v>0</v>
      </c>
      <c r="AZ12" s="370" t="s">
        <v>59</v>
      </c>
      <c r="BA12" s="371"/>
      <c r="BB12" s="31">
        <f t="shared" si="26"/>
        <v>18769</v>
      </c>
      <c r="BC12" s="32">
        <f t="shared" si="10"/>
        <v>3880</v>
      </c>
      <c r="BD12" s="32">
        <f t="shared" si="11"/>
        <v>536</v>
      </c>
      <c r="BE12" s="32">
        <f t="shared" si="12"/>
        <v>0</v>
      </c>
      <c r="BF12" s="32">
        <f t="shared" si="13"/>
        <v>8447</v>
      </c>
      <c r="BG12" s="32">
        <f t="shared" si="14"/>
        <v>5096</v>
      </c>
      <c r="BH12" s="32">
        <f t="shared" si="27"/>
        <v>254</v>
      </c>
      <c r="BI12" s="33">
        <f t="shared" si="28"/>
        <v>556</v>
      </c>
      <c r="BK12" s="25" t="str">
        <f t="shared" si="39"/>
        <v>○</v>
      </c>
    </row>
    <row r="13" spans="2:63" s="25" customFormat="1" ht="14.1" customHeight="1">
      <c r="B13" s="8" t="s">
        <v>11</v>
      </c>
      <c r="C13" s="177">
        <f t="shared" ref="C13:AU13" si="80">C58</f>
        <v>2186</v>
      </c>
      <c r="D13" s="30">
        <f t="shared" ref="D13" si="81">D58</f>
        <v>0</v>
      </c>
      <c r="E13" s="161">
        <f t="shared" ref="E13" si="82">E58</f>
        <v>9</v>
      </c>
      <c r="F13" s="30">
        <f t="shared" si="80"/>
        <v>111</v>
      </c>
      <c r="G13" s="30">
        <f t="shared" si="80"/>
        <v>335</v>
      </c>
      <c r="H13" s="30">
        <f t="shared" si="80"/>
        <v>43</v>
      </c>
      <c r="I13" s="30">
        <f t="shared" si="80"/>
        <v>348</v>
      </c>
      <c r="J13" s="30">
        <f t="shared" si="80"/>
        <v>0</v>
      </c>
      <c r="K13" s="30">
        <f t="shared" si="80"/>
        <v>0</v>
      </c>
      <c r="L13" s="30">
        <f t="shared" ref="L13:O13" si="83">L58</f>
        <v>2</v>
      </c>
      <c r="M13" s="30">
        <f t="shared" si="83"/>
        <v>0</v>
      </c>
      <c r="N13" s="30">
        <f t="shared" si="83"/>
        <v>0</v>
      </c>
      <c r="O13" s="30">
        <f t="shared" si="83"/>
        <v>0</v>
      </c>
      <c r="P13" s="30">
        <f t="shared" si="80"/>
        <v>2</v>
      </c>
      <c r="Q13" s="128">
        <f t="shared" si="80"/>
        <v>1299</v>
      </c>
      <c r="R13" s="132" t="str">
        <f t="shared" si="19"/>
        <v>御所市</v>
      </c>
      <c r="S13" s="127">
        <f t="shared" si="80"/>
        <v>8</v>
      </c>
      <c r="T13" s="30">
        <f t="shared" si="80"/>
        <v>332</v>
      </c>
      <c r="U13" s="30">
        <f t="shared" ref="U13:X13" si="84">U58</f>
        <v>3</v>
      </c>
      <c r="V13" s="30">
        <f t="shared" si="84"/>
        <v>3375</v>
      </c>
      <c r="W13" s="30">
        <f t="shared" si="84"/>
        <v>50</v>
      </c>
      <c r="X13" s="30">
        <f t="shared" si="84"/>
        <v>1061</v>
      </c>
      <c r="Y13" s="30">
        <f t="shared" ref="Y13:AB13" si="85">Y58</f>
        <v>4</v>
      </c>
      <c r="Z13" s="30">
        <f t="shared" si="85"/>
        <v>1937</v>
      </c>
      <c r="AA13" s="30">
        <f t="shared" si="85"/>
        <v>12</v>
      </c>
      <c r="AB13" s="30">
        <f t="shared" si="85"/>
        <v>1203</v>
      </c>
      <c r="AC13" s="30">
        <f t="shared" ref="AC13:AD13" si="86">AC58</f>
        <v>0</v>
      </c>
      <c r="AD13" s="30">
        <f t="shared" si="86"/>
        <v>5</v>
      </c>
      <c r="AE13" s="30">
        <f t="shared" ref="AE13:AF13" si="87">AE58</f>
        <v>0</v>
      </c>
      <c r="AF13" s="128">
        <f t="shared" si="87"/>
        <v>1</v>
      </c>
      <c r="AG13" s="8" t="s">
        <v>11</v>
      </c>
      <c r="AH13" s="132" t="str">
        <f t="shared" si="6"/>
        <v>御所市</v>
      </c>
      <c r="AI13" s="127">
        <f t="shared" ref="AI13" si="88">AI58</f>
        <v>0</v>
      </c>
      <c r="AJ13" s="148"/>
      <c r="AK13" s="148"/>
      <c r="AL13" s="148"/>
      <c r="AM13" s="30">
        <f t="shared" ref="AM13" si="89">AM58</f>
        <v>0</v>
      </c>
      <c r="AN13" s="148"/>
      <c r="AO13" s="148"/>
      <c r="AP13" s="148"/>
      <c r="AQ13" s="30">
        <f t="shared" si="80"/>
        <v>0</v>
      </c>
      <c r="AR13" s="30">
        <f t="shared" si="80"/>
        <v>81</v>
      </c>
      <c r="AS13" s="30">
        <f t="shared" si="80"/>
        <v>55</v>
      </c>
      <c r="AT13" s="30">
        <f t="shared" si="80"/>
        <v>326</v>
      </c>
      <c r="AU13" s="128">
        <f t="shared" si="80"/>
        <v>12788</v>
      </c>
      <c r="AV13" s="8" t="s">
        <v>11</v>
      </c>
      <c r="AX13" s="26">
        <f t="shared" si="9"/>
        <v>0</v>
      </c>
      <c r="AZ13" s="370" t="s">
        <v>60</v>
      </c>
      <c r="BA13" s="371"/>
      <c r="BB13" s="31">
        <f t="shared" si="26"/>
        <v>12788</v>
      </c>
      <c r="BC13" s="32">
        <f t="shared" si="10"/>
        <v>2684</v>
      </c>
      <c r="BD13" s="32">
        <f t="shared" si="11"/>
        <v>348</v>
      </c>
      <c r="BE13" s="32">
        <f t="shared" si="12"/>
        <v>2</v>
      </c>
      <c r="BF13" s="32">
        <f t="shared" si="13"/>
        <v>6625</v>
      </c>
      <c r="BG13" s="32">
        <f t="shared" si="14"/>
        <v>2667</v>
      </c>
      <c r="BH13" s="32">
        <f t="shared" si="27"/>
        <v>136</v>
      </c>
      <c r="BI13" s="33">
        <f t="shared" si="28"/>
        <v>326</v>
      </c>
      <c r="BK13" s="25" t="str">
        <f t="shared" si="39"/>
        <v>○</v>
      </c>
    </row>
    <row r="14" spans="2:63" s="25" customFormat="1" ht="14.1" customHeight="1">
      <c r="B14" s="8" t="s">
        <v>12</v>
      </c>
      <c r="C14" s="177">
        <f t="shared" ref="C14:AU14" si="90">C59</f>
        <v>5561</v>
      </c>
      <c r="D14" s="30">
        <f t="shared" ref="D14" si="91">D59</f>
        <v>0</v>
      </c>
      <c r="E14" s="161">
        <f t="shared" ref="E14" si="92">E59</f>
        <v>26</v>
      </c>
      <c r="F14" s="30">
        <f t="shared" si="90"/>
        <v>278</v>
      </c>
      <c r="G14" s="30">
        <f t="shared" si="90"/>
        <v>2050</v>
      </c>
      <c r="H14" s="30">
        <f t="shared" si="90"/>
        <v>70</v>
      </c>
      <c r="I14" s="30">
        <f t="shared" si="90"/>
        <v>1365</v>
      </c>
      <c r="J14" s="30">
        <f t="shared" si="90"/>
        <v>0</v>
      </c>
      <c r="K14" s="30">
        <f t="shared" si="90"/>
        <v>0</v>
      </c>
      <c r="L14" s="30">
        <f t="shared" ref="L14:O14" si="93">L59</f>
        <v>1</v>
      </c>
      <c r="M14" s="30">
        <f t="shared" si="93"/>
        <v>0</v>
      </c>
      <c r="N14" s="30">
        <f t="shared" si="93"/>
        <v>0</v>
      </c>
      <c r="O14" s="30">
        <f t="shared" si="93"/>
        <v>0</v>
      </c>
      <c r="P14" s="30">
        <f t="shared" si="90"/>
        <v>3</v>
      </c>
      <c r="Q14" s="128">
        <f t="shared" si="90"/>
        <v>2232</v>
      </c>
      <c r="R14" s="132" t="str">
        <f t="shared" si="19"/>
        <v>生駒市</v>
      </c>
      <c r="S14" s="127">
        <f t="shared" si="90"/>
        <v>17</v>
      </c>
      <c r="T14" s="30">
        <f t="shared" si="90"/>
        <v>341</v>
      </c>
      <c r="U14" s="30">
        <f t="shared" ref="U14:X14" si="94">U59</f>
        <v>17</v>
      </c>
      <c r="V14" s="30">
        <f t="shared" si="94"/>
        <v>8612</v>
      </c>
      <c r="W14" s="30">
        <f t="shared" si="94"/>
        <v>129</v>
      </c>
      <c r="X14" s="30">
        <f t="shared" si="94"/>
        <v>1447</v>
      </c>
      <c r="Y14" s="30">
        <f t="shared" ref="Y14:AB14" si="95">Y59</f>
        <v>3</v>
      </c>
      <c r="Z14" s="30">
        <f t="shared" si="95"/>
        <v>2741</v>
      </c>
      <c r="AA14" s="30">
        <f t="shared" si="95"/>
        <v>34</v>
      </c>
      <c r="AB14" s="30">
        <f t="shared" si="95"/>
        <v>1070</v>
      </c>
      <c r="AC14" s="30">
        <f t="shared" ref="AC14:AD14" si="96">AC59</f>
        <v>0</v>
      </c>
      <c r="AD14" s="30">
        <f t="shared" si="96"/>
        <v>22</v>
      </c>
      <c r="AE14" s="30">
        <f t="shared" ref="AE14:AF14" si="97">AE59</f>
        <v>0</v>
      </c>
      <c r="AF14" s="128">
        <f t="shared" si="97"/>
        <v>2</v>
      </c>
      <c r="AG14" s="8" t="s">
        <v>12</v>
      </c>
      <c r="AH14" s="132" t="str">
        <f t="shared" si="6"/>
        <v>生駒市</v>
      </c>
      <c r="AI14" s="127">
        <f t="shared" ref="AI14" si="98">AI59</f>
        <v>0</v>
      </c>
      <c r="AJ14" s="148"/>
      <c r="AK14" s="148"/>
      <c r="AL14" s="148"/>
      <c r="AM14" s="30">
        <f t="shared" ref="AM14" si="99">AM59</f>
        <v>0</v>
      </c>
      <c r="AN14" s="148"/>
      <c r="AO14" s="148"/>
      <c r="AP14" s="148"/>
      <c r="AQ14" s="30">
        <f t="shared" si="90"/>
        <v>0</v>
      </c>
      <c r="AR14" s="30">
        <f t="shared" si="90"/>
        <v>57</v>
      </c>
      <c r="AS14" s="30">
        <f t="shared" si="90"/>
        <v>50</v>
      </c>
      <c r="AT14" s="30">
        <f t="shared" si="90"/>
        <v>1287</v>
      </c>
      <c r="AU14" s="128">
        <f t="shared" si="90"/>
        <v>27415</v>
      </c>
      <c r="AV14" s="8" t="s">
        <v>12</v>
      </c>
      <c r="AX14" s="26">
        <f t="shared" si="9"/>
        <v>0</v>
      </c>
      <c r="AZ14" s="370" t="s">
        <v>61</v>
      </c>
      <c r="BA14" s="371"/>
      <c r="BB14" s="31">
        <f t="shared" si="26"/>
        <v>27415</v>
      </c>
      <c r="BC14" s="32">
        <f t="shared" si="10"/>
        <v>7985</v>
      </c>
      <c r="BD14" s="32">
        <f t="shared" si="11"/>
        <v>1365</v>
      </c>
      <c r="BE14" s="32">
        <f t="shared" si="12"/>
        <v>1</v>
      </c>
      <c r="BF14" s="32">
        <f t="shared" si="13"/>
        <v>13630</v>
      </c>
      <c r="BG14" s="32">
        <f t="shared" si="14"/>
        <v>3040</v>
      </c>
      <c r="BH14" s="32">
        <f t="shared" si="27"/>
        <v>107</v>
      </c>
      <c r="BI14" s="33">
        <f t="shared" si="28"/>
        <v>1287</v>
      </c>
      <c r="BK14" s="25" t="str">
        <f t="shared" si="39"/>
        <v>○</v>
      </c>
    </row>
    <row r="15" spans="2:63" s="25" customFormat="1" ht="14.1" customHeight="1">
      <c r="B15" s="8" t="s">
        <v>13</v>
      </c>
      <c r="C15" s="177">
        <f t="shared" ref="C15:AU15" si="100">C60</f>
        <v>4484</v>
      </c>
      <c r="D15" s="30">
        <f t="shared" ref="D15" si="101">D60</f>
        <v>0</v>
      </c>
      <c r="E15" s="161">
        <f t="shared" ref="E15" si="102">E60</f>
        <v>23</v>
      </c>
      <c r="F15" s="30">
        <f t="shared" si="100"/>
        <v>178</v>
      </c>
      <c r="G15" s="30">
        <f t="shared" si="100"/>
        <v>1362</v>
      </c>
      <c r="H15" s="30">
        <f t="shared" si="100"/>
        <v>62</v>
      </c>
      <c r="I15" s="30">
        <f t="shared" si="100"/>
        <v>957</v>
      </c>
      <c r="J15" s="30">
        <f t="shared" si="100"/>
        <v>0</v>
      </c>
      <c r="K15" s="30">
        <f t="shared" si="100"/>
        <v>0</v>
      </c>
      <c r="L15" s="30">
        <f t="shared" ref="L15:O15" si="103">L60</f>
        <v>1</v>
      </c>
      <c r="M15" s="30">
        <f t="shared" si="103"/>
        <v>0</v>
      </c>
      <c r="N15" s="30">
        <f t="shared" si="103"/>
        <v>0</v>
      </c>
      <c r="O15" s="30">
        <f t="shared" si="103"/>
        <v>0</v>
      </c>
      <c r="P15" s="30">
        <f t="shared" si="100"/>
        <v>2</v>
      </c>
      <c r="Q15" s="128">
        <f t="shared" si="100"/>
        <v>2728</v>
      </c>
      <c r="R15" s="132" t="str">
        <f t="shared" si="19"/>
        <v>香芝市</v>
      </c>
      <c r="S15" s="127">
        <f t="shared" si="100"/>
        <v>33</v>
      </c>
      <c r="T15" s="30">
        <f t="shared" si="100"/>
        <v>306</v>
      </c>
      <c r="U15" s="30">
        <f t="shared" ref="U15:X15" si="104">U60</f>
        <v>6</v>
      </c>
      <c r="V15" s="30">
        <f t="shared" si="104"/>
        <v>9724</v>
      </c>
      <c r="W15" s="30">
        <f t="shared" si="104"/>
        <v>80</v>
      </c>
      <c r="X15" s="30">
        <f t="shared" si="104"/>
        <v>1389</v>
      </c>
      <c r="Y15" s="30">
        <f t="shared" ref="Y15:AB15" si="105">Y60</f>
        <v>2</v>
      </c>
      <c r="Z15" s="30">
        <f t="shared" si="105"/>
        <v>2830</v>
      </c>
      <c r="AA15" s="30">
        <f t="shared" si="105"/>
        <v>37</v>
      </c>
      <c r="AB15" s="30">
        <f t="shared" si="105"/>
        <v>823</v>
      </c>
      <c r="AC15" s="30">
        <f t="shared" ref="AC15:AD15" si="106">AC60</f>
        <v>0</v>
      </c>
      <c r="AD15" s="30">
        <f t="shared" si="106"/>
        <v>4</v>
      </c>
      <c r="AE15" s="30">
        <f t="shared" ref="AE15:AF15" si="107">AE60</f>
        <v>8</v>
      </c>
      <c r="AF15" s="128">
        <f t="shared" si="107"/>
        <v>11</v>
      </c>
      <c r="AG15" s="8" t="s">
        <v>13</v>
      </c>
      <c r="AH15" s="132" t="str">
        <f t="shared" si="6"/>
        <v>香芝市</v>
      </c>
      <c r="AI15" s="127">
        <f t="shared" ref="AI15" si="108">AI60</f>
        <v>0</v>
      </c>
      <c r="AJ15" s="148"/>
      <c r="AK15" s="148"/>
      <c r="AL15" s="148"/>
      <c r="AM15" s="30">
        <f t="shared" ref="AM15" si="109">AM60</f>
        <v>0</v>
      </c>
      <c r="AN15" s="148"/>
      <c r="AO15" s="148"/>
      <c r="AP15" s="148"/>
      <c r="AQ15" s="30">
        <f t="shared" si="100"/>
        <v>0</v>
      </c>
      <c r="AR15" s="30">
        <f t="shared" si="100"/>
        <v>90</v>
      </c>
      <c r="AS15" s="30">
        <f t="shared" si="100"/>
        <v>71</v>
      </c>
      <c r="AT15" s="30">
        <f t="shared" si="100"/>
        <v>947</v>
      </c>
      <c r="AU15" s="128">
        <f t="shared" si="100"/>
        <v>26158</v>
      </c>
      <c r="AV15" s="8" t="s">
        <v>13</v>
      </c>
      <c r="AX15" s="26">
        <f t="shared" si="9"/>
        <v>0</v>
      </c>
      <c r="AZ15" s="392" t="s">
        <v>62</v>
      </c>
      <c r="BA15" s="393"/>
      <c r="BB15" s="31">
        <f t="shared" si="26"/>
        <v>26158</v>
      </c>
      <c r="BC15" s="32">
        <f t="shared" si="10"/>
        <v>6109</v>
      </c>
      <c r="BD15" s="32">
        <f t="shared" si="11"/>
        <v>957</v>
      </c>
      <c r="BE15" s="32">
        <f t="shared" si="12"/>
        <v>1</v>
      </c>
      <c r="BF15" s="32">
        <f t="shared" si="13"/>
        <v>15296</v>
      </c>
      <c r="BG15" s="32">
        <f t="shared" si="14"/>
        <v>2687</v>
      </c>
      <c r="BH15" s="32">
        <f t="shared" si="27"/>
        <v>161</v>
      </c>
      <c r="BI15" s="33">
        <f t="shared" si="28"/>
        <v>947</v>
      </c>
      <c r="BK15" s="25" t="str">
        <f t="shared" si="39"/>
        <v>○</v>
      </c>
    </row>
    <row r="16" spans="2:63" s="25" customFormat="1" ht="14.1" customHeight="1">
      <c r="B16" s="8" t="s">
        <v>375</v>
      </c>
      <c r="C16" s="177">
        <f t="shared" ref="C16:AU16" si="110">C61</f>
        <v>2821</v>
      </c>
      <c r="D16" s="30">
        <f t="shared" ref="D16" si="111">D61</f>
        <v>0</v>
      </c>
      <c r="E16" s="161">
        <f t="shared" ref="E16" si="112">E61</f>
        <v>11</v>
      </c>
      <c r="F16" s="30">
        <f t="shared" si="110"/>
        <v>146</v>
      </c>
      <c r="G16" s="30">
        <f t="shared" si="110"/>
        <v>533</v>
      </c>
      <c r="H16" s="30">
        <f t="shared" si="110"/>
        <v>41</v>
      </c>
      <c r="I16" s="30">
        <f t="shared" si="110"/>
        <v>478</v>
      </c>
      <c r="J16" s="30">
        <f t="shared" si="110"/>
        <v>0</v>
      </c>
      <c r="K16" s="30">
        <f t="shared" si="110"/>
        <v>0</v>
      </c>
      <c r="L16" s="30">
        <f t="shared" ref="L16:O16" si="113">L61</f>
        <v>0</v>
      </c>
      <c r="M16" s="30">
        <f t="shared" si="113"/>
        <v>0</v>
      </c>
      <c r="N16" s="30">
        <f t="shared" si="113"/>
        <v>0</v>
      </c>
      <c r="O16" s="30">
        <f t="shared" si="113"/>
        <v>0</v>
      </c>
      <c r="P16" s="30">
        <f t="shared" si="110"/>
        <v>1</v>
      </c>
      <c r="Q16" s="128">
        <f t="shared" si="110"/>
        <v>1770</v>
      </c>
      <c r="R16" s="132" t="str">
        <f t="shared" si="19"/>
        <v>葛城市</v>
      </c>
      <c r="S16" s="127">
        <f t="shared" si="110"/>
        <v>3</v>
      </c>
      <c r="T16" s="30">
        <f t="shared" si="110"/>
        <v>319</v>
      </c>
      <c r="U16" s="30">
        <f t="shared" ref="U16:X16" si="114">U61</f>
        <v>8</v>
      </c>
      <c r="V16" s="30">
        <f t="shared" si="114"/>
        <v>5373</v>
      </c>
      <c r="W16" s="30">
        <f t="shared" si="114"/>
        <v>28</v>
      </c>
      <c r="X16" s="30">
        <f t="shared" si="114"/>
        <v>1144</v>
      </c>
      <c r="Y16" s="30">
        <f t="shared" ref="Y16:AB16" si="115">Y61</f>
        <v>2</v>
      </c>
      <c r="Z16" s="30">
        <f t="shared" si="115"/>
        <v>2048</v>
      </c>
      <c r="AA16" s="30">
        <f t="shared" si="115"/>
        <v>16</v>
      </c>
      <c r="AB16" s="30">
        <f t="shared" si="115"/>
        <v>1064</v>
      </c>
      <c r="AC16" s="30">
        <f t="shared" ref="AC16:AD16" si="116">AC61</f>
        <v>0</v>
      </c>
      <c r="AD16" s="30">
        <f t="shared" si="116"/>
        <v>8</v>
      </c>
      <c r="AE16" s="30">
        <f t="shared" ref="AE16:AF16" si="117">AE61</f>
        <v>0</v>
      </c>
      <c r="AF16" s="128">
        <f t="shared" si="117"/>
        <v>6</v>
      </c>
      <c r="AG16" s="8" t="s">
        <v>375</v>
      </c>
      <c r="AH16" s="132" t="str">
        <f t="shared" si="6"/>
        <v>葛城市</v>
      </c>
      <c r="AI16" s="127">
        <f t="shared" ref="AI16" si="118">AI61</f>
        <v>0</v>
      </c>
      <c r="AJ16" s="148"/>
      <c r="AK16" s="148"/>
      <c r="AL16" s="148"/>
      <c r="AM16" s="30">
        <f t="shared" ref="AM16" si="119">AM61</f>
        <v>0</v>
      </c>
      <c r="AN16" s="148"/>
      <c r="AO16" s="148"/>
      <c r="AP16" s="148"/>
      <c r="AQ16" s="30">
        <f t="shared" si="110"/>
        <v>0</v>
      </c>
      <c r="AR16" s="30">
        <f t="shared" si="110"/>
        <v>397</v>
      </c>
      <c r="AS16" s="30">
        <f t="shared" si="110"/>
        <v>76</v>
      </c>
      <c r="AT16" s="30">
        <f t="shared" si="110"/>
        <v>538</v>
      </c>
      <c r="AU16" s="128">
        <f t="shared" si="110"/>
        <v>16831</v>
      </c>
      <c r="AV16" s="8" t="str">
        <f>B16</f>
        <v>葛城市</v>
      </c>
      <c r="AX16" s="26">
        <f t="shared" si="9"/>
        <v>0</v>
      </c>
      <c r="AZ16" s="370" t="s">
        <v>63</v>
      </c>
      <c r="BA16" s="371"/>
      <c r="BB16" s="31">
        <f t="shared" si="26"/>
        <v>16831</v>
      </c>
      <c r="BC16" s="32">
        <f t="shared" si="10"/>
        <v>3552</v>
      </c>
      <c r="BD16" s="32">
        <f t="shared" si="11"/>
        <v>478</v>
      </c>
      <c r="BE16" s="32">
        <f t="shared" si="12"/>
        <v>0</v>
      </c>
      <c r="BF16" s="32">
        <f t="shared" si="13"/>
        <v>9210</v>
      </c>
      <c r="BG16" s="32">
        <f t="shared" si="14"/>
        <v>2580</v>
      </c>
      <c r="BH16" s="32">
        <f t="shared" si="27"/>
        <v>473</v>
      </c>
      <c r="BI16" s="33">
        <f t="shared" si="28"/>
        <v>538</v>
      </c>
      <c r="BK16" s="25" t="str">
        <f t="shared" si="39"/>
        <v>○</v>
      </c>
    </row>
    <row r="17" spans="2:63" s="25" customFormat="1" ht="14.1" customHeight="1" thickBot="1">
      <c r="B17" s="8" t="s">
        <v>14</v>
      </c>
      <c r="C17" s="177">
        <f t="shared" ref="C17:AU17" si="120">C62</f>
        <v>1958</v>
      </c>
      <c r="D17" s="30">
        <f t="shared" ref="D17" si="121">D62</f>
        <v>0</v>
      </c>
      <c r="E17" s="161">
        <f t="shared" ref="E17" si="122">E62</f>
        <v>13</v>
      </c>
      <c r="F17" s="30">
        <f t="shared" si="120"/>
        <v>125</v>
      </c>
      <c r="G17" s="30">
        <f t="shared" si="120"/>
        <v>366</v>
      </c>
      <c r="H17" s="30">
        <f t="shared" si="120"/>
        <v>36</v>
      </c>
      <c r="I17" s="30">
        <f t="shared" si="120"/>
        <v>361</v>
      </c>
      <c r="J17" s="30">
        <f t="shared" si="120"/>
        <v>0</v>
      </c>
      <c r="K17" s="30">
        <f t="shared" si="120"/>
        <v>0</v>
      </c>
      <c r="L17" s="30">
        <f t="shared" ref="L17:O17" si="123">L62</f>
        <v>1</v>
      </c>
      <c r="M17" s="30">
        <f t="shared" si="123"/>
        <v>0</v>
      </c>
      <c r="N17" s="30">
        <f t="shared" si="123"/>
        <v>0</v>
      </c>
      <c r="O17" s="30">
        <f t="shared" si="123"/>
        <v>0</v>
      </c>
      <c r="P17" s="30">
        <f t="shared" si="120"/>
        <v>2</v>
      </c>
      <c r="Q17" s="128">
        <f t="shared" si="120"/>
        <v>1411</v>
      </c>
      <c r="R17" s="132" t="str">
        <f t="shared" si="19"/>
        <v>宇陀市</v>
      </c>
      <c r="S17" s="127">
        <f t="shared" si="120"/>
        <v>13</v>
      </c>
      <c r="T17" s="30">
        <f t="shared" si="120"/>
        <v>493</v>
      </c>
      <c r="U17" s="30">
        <f t="shared" ref="U17:X17" si="124">U62</f>
        <v>4</v>
      </c>
      <c r="V17" s="30">
        <f t="shared" si="124"/>
        <v>3630</v>
      </c>
      <c r="W17" s="30">
        <f t="shared" si="124"/>
        <v>31</v>
      </c>
      <c r="X17" s="30">
        <f t="shared" si="124"/>
        <v>1325</v>
      </c>
      <c r="Y17" s="30">
        <f t="shared" ref="Y17:AB17" si="125">Y62</f>
        <v>4</v>
      </c>
      <c r="Z17" s="30">
        <f t="shared" si="125"/>
        <v>2161</v>
      </c>
      <c r="AA17" s="30">
        <f t="shared" si="125"/>
        <v>17</v>
      </c>
      <c r="AB17" s="30">
        <f t="shared" si="125"/>
        <v>1986</v>
      </c>
      <c r="AC17" s="30">
        <f t="shared" ref="AC17:AD17" si="126">AC62</f>
        <v>0</v>
      </c>
      <c r="AD17" s="30">
        <f t="shared" si="126"/>
        <v>2</v>
      </c>
      <c r="AE17" s="30">
        <f t="shared" ref="AE17:AF17" si="127">AE62</f>
        <v>0</v>
      </c>
      <c r="AF17" s="128">
        <f t="shared" si="127"/>
        <v>0</v>
      </c>
      <c r="AG17" s="8" t="s">
        <v>14</v>
      </c>
      <c r="AH17" s="132" t="str">
        <f t="shared" si="6"/>
        <v>宇陀市</v>
      </c>
      <c r="AI17" s="127">
        <f t="shared" ref="AI17" si="128">AI62</f>
        <v>0</v>
      </c>
      <c r="AJ17" s="148"/>
      <c r="AK17" s="148"/>
      <c r="AL17" s="148"/>
      <c r="AM17" s="30">
        <f t="shared" ref="AM17" si="129">AM62</f>
        <v>0</v>
      </c>
      <c r="AN17" s="148"/>
      <c r="AO17" s="148"/>
      <c r="AP17" s="148"/>
      <c r="AQ17" s="30">
        <f t="shared" si="120"/>
        <v>0</v>
      </c>
      <c r="AR17" s="30">
        <f t="shared" si="120"/>
        <v>1289</v>
      </c>
      <c r="AS17" s="30">
        <f t="shared" si="120"/>
        <v>44</v>
      </c>
      <c r="AT17" s="30">
        <f t="shared" si="120"/>
        <v>516</v>
      </c>
      <c r="AU17" s="128">
        <f t="shared" si="120"/>
        <v>15788</v>
      </c>
      <c r="AV17" s="8" t="s">
        <v>14</v>
      </c>
      <c r="AX17" s="26">
        <f t="shared" si="9"/>
        <v>0</v>
      </c>
      <c r="AZ17" s="390" t="s">
        <v>64</v>
      </c>
      <c r="BA17" s="391"/>
      <c r="BB17" s="34">
        <f t="shared" si="26"/>
        <v>15788</v>
      </c>
      <c r="BC17" s="35">
        <f t="shared" si="10"/>
        <v>2498</v>
      </c>
      <c r="BD17" s="35">
        <f t="shared" si="11"/>
        <v>361</v>
      </c>
      <c r="BE17" s="35">
        <f t="shared" si="12"/>
        <v>1</v>
      </c>
      <c r="BF17" s="35">
        <f t="shared" si="13"/>
        <v>7214</v>
      </c>
      <c r="BG17" s="35">
        <f t="shared" si="14"/>
        <v>3865</v>
      </c>
      <c r="BH17" s="35">
        <f t="shared" si="27"/>
        <v>1333</v>
      </c>
      <c r="BI17" s="36">
        <f t="shared" si="28"/>
        <v>516</v>
      </c>
      <c r="BK17" s="25" t="str">
        <f t="shared" si="39"/>
        <v>○</v>
      </c>
    </row>
    <row r="18" spans="2:63" s="25" customFormat="1" ht="14.1" customHeight="1" thickBot="1">
      <c r="B18" s="8" t="s">
        <v>15</v>
      </c>
      <c r="C18" s="177">
        <f t="shared" ref="C18:AU18" si="130">C63</f>
        <v>188</v>
      </c>
      <c r="D18" s="30">
        <f t="shared" ref="D18" si="131">D63</f>
        <v>0</v>
      </c>
      <c r="E18" s="161">
        <f t="shared" ref="E18" si="132">E63</f>
        <v>0</v>
      </c>
      <c r="F18" s="30">
        <f t="shared" si="130"/>
        <v>7</v>
      </c>
      <c r="G18" s="30">
        <f t="shared" si="130"/>
        <v>31</v>
      </c>
      <c r="H18" s="30">
        <f t="shared" si="130"/>
        <v>3</v>
      </c>
      <c r="I18" s="30">
        <f t="shared" si="130"/>
        <v>53</v>
      </c>
      <c r="J18" s="30">
        <f t="shared" si="130"/>
        <v>0</v>
      </c>
      <c r="K18" s="30">
        <f t="shared" si="130"/>
        <v>0</v>
      </c>
      <c r="L18" s="30">
        <f t="shared" ref="L18:O18" si="133">L63</f>
        <v>1</v>
      </c>
      <c r="M18" s="30">
        <f t="shared" si="133"/>
        <v>0</v>
      </c>
      <c r="N18" s="30">
        <f t="shared" si="133"/>
        <v>0</v>
      </c>
      <c r="O18" s="30">
        <f t="shared" si="133"/>
        <v>0</v>
      </c>
      <c r="P18" s="30">
        <f t="shared" si="130"/>
        <v>0</v>
      </c>
      <c r="Q18" s="128">
        <f t="shared" si="130"/>
        <v>183</v>
      </c>
      <c r="R18" s="132" t="str">
        <f t="shared" si="19"/>
        <v>山添村</v>
      </c>
      <c r="S18" s="127">
        <f t="shared" si="130"/>
        <v>0</v>
      </c>
      <c r="T18" s="30">
        <f t="shared" si="130"/>
        <v>147</v>
      </c>
      <c r="U18" s="30">
        <f t="shared" ref="U18:X18" si="134">U63</f>
        <v>2</v>
      </c>
      <c r="V18" s="30">
        <f t="shared" si="134"/>
        <v>440</v>
      </c>
      <c r="W18" s="30">
        <f t="shared" si="134"/>
        <v>3</v>
      </c>
      <c r="X18" s="30">
        <f t="shared" si="134"/>
        <v>403</v>
      </c>
      <c r="Y18" s="30">
        <f t="shared" ref="Y18:AB18" si="135">Y63</f>
        <v>0</v>
      </c>
      <c r="Z18" s="30">
        <f t="shared" si="135"/>
        <v>261</v>
      </c>
      <c r="AA18" s="30">
        <f t="shared" si="135"/>
        <v>2</v>
      </c>
      <c r="AB18" s="30">
        <f t="shared" si="135"/>
        <v>575</v>
      </c>
      <c r="AC18" s="30">
        <f t="shared" ref="AC18:AD18" si="136">AC63</f>
        <v>0</v>
      </c>
      <c r="AD18" s="30">
        <f t="shared" si="136"/>
        <v>0</v>
      </c>
      <c r="AE18" s="30">
        <f t="shared" ref="AE18:AF18" si="137">AE63</f>
        <v>0</v>
      </c>
      <c r="AF18" s="128">
        <f t="shared" si="137"/>
        <v>0</v>
      </c>
      <c r="AG18" s="8" t="s">
        <v>15</v>
      </c>
      <c r="AH18" s="132" t="str">
        <f t="shared" si="6"/>
        <v>山添村</v>
      </c>
      <c r="AI18" s="127">
        <f t="shared" ref="AI18" si="138">AI63</f>
        <v>0</v>
      </c>
      <c r="AJ18" s="148"/>
      <c r="AK18" s="148"/>
      <c r="AL18" s="148"/>
      <c r="AM18" s="30">
        <f t="shared" ref="AM18" si="139">AM63</f>
        <v>0</v>
      </c>
      <c r="AN18" s="148"/>
      <c r="AO18" s="148"/>
      <c r="AP18" s="148"/>
      <c r="AQ18" s="30">
        <f t="shared" si="130"/>
        <v>0</v>
      </c>
      <c r="AR18" s="30">
        <f t="shared" si="130"/>
        <v>80</v>
      </c>
      <c r="AS18" s="30">
        <f t="shared" si="130"/>
        <v>10</v>
      </c>
      <c r="AT18" s="30">
        <f t="shared" si="130"/>
        <v>43</v>
      </c>
      <c r="AU18" s="128">
        <f t="shared" si="130"/>
        <v>2432</v>
      </c>
      <c r="AV18" s="8" t="s">
        <v>15</v>
      </c>
      <c r="AX18" s="26">
        <f t="shared" si="9"/>
        <v>0</v>
      </c>
      <c r="AZ18" s="37" t="s">
        <v>65</v>
      </c>
      <c r="BA18" s="38" t="s">
        <v>66</v>
      </c>
      <c r="BB18" s="39">
        <f t="shared" si="26"/>
        <v>2432</v>
      </c>
      <c r="BC18" s="40">
        <f t="shared" si="10"/>
        <v>229</v>
      </c>
      <c r="BD18" s="40">
        <f t="shared" si="11"/>
        <v>53</v>
      </c>
      <c r="BE18" s="40">
        <f t="shared" si="12"/>
        <v>1</v>
      </c>
      <c r="BF18" s="40">
        <f t="shared" si="13"/>
        <v>886</v>
      </c>
      <c r="BG18" s="40">
        <f t="shared" si="14"/>
        <v>1130</v>
      </c>
      <c r="BH18" s="40">
        <f t="shared" si="27"/>
        <v>90</v>
      </c>
      <c r="BI18" s="41">
        <f t="shared" si="28"/>
        <v>43</v>
      </c>
      <c r="BK18" s="25" t="str">
        <f t="shared" si="39"/>
        <v>○</v>
      </c>
    </row>
    <row r="19" spans="2:63" s="25" customFormat="1" ht="14.1" customHeight="1">
      <c r="B19" s="8" t="s">
        <v>16</v>
      </c>
      <c r="C19" s="177">
        <f t="shared" ref="C19:AU19" si="140">C64</f>
        <v>1454</v>
      </c>
      <c r="D19" s="30">
        <f t="shared" ref="D19" si="141">D64</f>
        <v>0</v>
      </c>
      <c r="E19" s="161">
        <f t="shared" ref="E19" si="142">E64</f>
        <v>6</v>
      </c>
      <c r="F19" s="30">
        <f t="shared" si="140"/>
        <v>78</v>
      </c>
      <c r="G19" s="30">
        <f t="shared" si="140"/>
        <v>350</v>
      </c>
      <c r="H19" s="30">
        <f t="shared" si="140"/>
        <v>32</v>
      </c>
      <c r="I19" s="30">
        <f t="shared" si="140"/>
        <v>241</v>
      </c>
      <c r="J19" s="30">
        <f t="shared" si="140"/>
        <v>0</v>
      </c>
      <c r="K19" s="30">
        <f t="shared" si="140"/>
        <v>0</v>
      </c>
      <c r="L19" s="30">
        <f t="shared" ref="L19:O19" si="143">L64</f>
        <v>0</v>
      </c>
      <c r="M19" s="30">
        <f t="shared" si="143"/>
        <v>0</v>
      </c>
      <c r="N19" s="30">
        <f t="shared" si="143"/>
        <v>0</v>
      </c>
      <c r="O19" s="30">
        <f t="shared" si="143"/>
        <v>0</v>
      </c>
      <c r="P19" s="30">
        <f t="shared" si="140"/>
        <v>0</v>
      </c>
      <c r="Q19" s="128">
        <f t="shared" si="140"/>
        <v>658</v>
      </c>
      <c r="R19" s="132" t="str">
        <f t="shared" si="19"/>
        <v>平群町</v>
      </c>
      <c r="S19" s="127">
        <f t="shared" si="140"/>
        <v>3</v>
      </c>
      <c r="T19" s="30">
        <f t="shared" si="140"/>
        <v>157</v>
      </c>
      <c r="U19" s="30">
        <f t="shared" ref="U19:X19" si="144">U64</f>
        <v>0</v>
      </c>
      <c r="V19" s="30">
        <f t="shared" si="144"/>
        <v>2139</v>
      </c>
      <c r="W19" s="30">
        <f t="shared" si="144"/>
        <v>14</v>
      </c>
      <c r="X19" s="30">
        <f t="shared" si="144"/>
        <v>550</v>
      </c>
      <c r="Y19" s="30">
        <f t="shared" ref="Y19:AB19" si="145">Y64</f>
        <v>0</v>
      </c>
      <c r="Z19" s="30">
        <f t="shared" si="145"/>
        <v>695</v>
      </c>
      <c r="AA19" s="30">
        <f t="shared" si="145"/>
        <v>8</v>
      </c>
      <c r="AB19" s="30">
        <f t="shared" si="145"/>
        <v>401</v>
      </c>
      <c r="AC19" s="30">
        <f t="shared" ref="AC19:AD19" si="146">AC64</f>
        <v>0</v>
      </c>
      <c r="AD19" s="30">
        <f t="shared" si="146"/>
        <v>1</v>
      </c>
      <c r="AE19" s="30">
        <f t="shared" ref="AE19:AF19" si="147">AE64</f>
        <v>0</v>
      </c>
      <c r="AF19" s="128">
        <f t="shared" si="147"/>
        <v>0</v>
      </c>
      <c r="AG19" s="8" t="s">
        <v>16</v>
      </c>
      <c r="AH19" s="132" t="str">
        <f t="shared" si="6"/>
        <v>平群町</v>
      </c>
      <c r="AI19" s="127">
        <f t="shared" ref="AI19" si="148">AI64</f>
        <v>0</v>
      </c>
      <c r="AJ19" s="148"/>
      <c r="AK19" s="148"/>
      <c r="AL19" s="148"/>
      <c r="AM19" s="30">
        <f t="shared" ref="AM19" si="149">AM64</f>
        <v>0</v>
      </c>
      <c r="AN19" s="148"/>
      <c r="AO19" s="148"/>
      <c r="AP19" s="148"/>
      <c r="AQ19" s="30">
        <f t="shared" si="140"/>
        <v>0</v>
      </c>
      <c r="AR19" s="30">
        <f t="shared" si="140"/>
        <v>13</v>
      </c>
      <c r="AS19" s="30">
        <f t="shared" si="140"/>
        <v>29</v>
      </c>
      <c r="AT19" s="30">
        <f t="shared" si="140"/>
        <v>199</v>
      </c>
      <c r="AU19" s="128">
        <f t="shared" si="140"/>
        <v>7028</v>
      </c>
      <c r="AV19" s="8" t="s">
        <v>16</v>
      </c>
      <c r="AX19" s="26">
        <f t="shared" si="9"/>
        <v>0</v>
      </c>
      <c r="AZ19" s="387" t="s">
        <v>67</v>
      </c>
      <c r="BA19" s="42" t="s">
        <v>68</v>
      </c>
      <c r="BB19" s="27">
        <f t="shared" si="26"/>
        <v>7028</v>
      </c>
      <c r="BC19" s="28">
        <f t="shared" si="10"/>
        <v>1920</v>
      </c>
      <c r="BD19" s="28">
        <f t="shared" si="11"/>
        <v>241</v>
      </c>
      <c r="BE19" s="28">
        <f t="shared" si="12"/>
        <v>0</v>
      </c>
      <c r="BF19" s="28">
        <f t="shared" si="13"/>
        <v>3493</v>
      </c>
      <c r="BG19" s="28">
        <f t="shared" si="14"/>
        <v>1133</v>
      </c>
      <c r="BH19" s="28">
        <f t="shared" si="27"/>
        <v>42</v>
      </c>
      <c r="BI19" s="29">
        <f t="shared" si="28"/>
        <v>199</v>
      </c>
      <c r="BK19" s="25" t="str">
        <f t="shared" si="39"/>
        <v>○</v>
      </c>
    </row>
    <row r="20" spans="2:63" s="25" customFormat="1" ht="14.1" customHeight="1">
      <c r="B20" s="8" t="s">
        <v>17</v>
      </c>
      <c r="C20" s="177">
        <f t="shared" ref="C20:AU20" si="150">C65</f>
        <v>2091</v>
      </c>
      <c r="D20" s="30">
        <f t="shared" ref="D20" si="151">D65</f>
        <v>0</v>
      </c>
      <c r="E20" s="161">
        <f t="shared" ref="E20" si="152">E65</f>
        <v>7</v>
      </c>
      <c r="F20" s="30">
        <f t="shared" si="150"/>
        <v>73</v>
      </c>
      <c r="G20" s="30">
        <f t="shared" si="150"/>
        <v>561</v>
      </c>
      <c r="H20" s="30">
        <f t="shared" si="150"/>
        <v>9</v>
      </c>
      <c r="I20" s="30">
        <f t="shared" si="150"/>
        <v>297</v>
      </c>
      <c r="J20" s="30">
        <f t="shared" si="150"/>
        <v>0</v>
      </c>
      <c r="K20" s="30">
        <f t="shared" si="150"/>
        <v>0</v>
      </c>
      <c r="L20" s="30">
        <f t="shared" ref="L20:O20" si="153">L65</f>
        <v>0</v>
      </c>
      <c r="M20" s="30">
        <f t="shared" si="153"/>
        <v>0</v>
      </c>
      <c r="N20" s="30">
        <f t="shared" si="153"/>
        <v>0</v>
      </c>
      <c r="O20" s="30">
        <f t="shared" si="153"/>
        <v>0</v>
      </c>
      <c r="P20" s="30">
        <f t="shared" si="150"/>
        <v>0</v>
      </c>
      <c r="Q20" s="128">
        <f t="shared" si="150"/>
        <v>756</v>
      </c>
      <c r="R20" s="132" t="str">
        <f t="shared" si="19"/>
        <v>三郷町</v>
      </c>
      <c r="S20" s="127">
        <f t="shared" si="150"/>
        <v>3</v>
      </c>
      <c r="T20" s="30">
        <f t="shared" si="150"/>
        <v>66</v>
      </c>
      <c r="U20" s="30">
        <f t="shared" ref="U20:X20" si="154">U65</f>
        <v>6</v>
      </c>
      <c r="V20" s="30">
        <f t="shared" si="154"/>
        <v>2332</v>
      </c>
      <c r="W20" s="30">
        <f t="shared" si="154"/>
        <v>17</v>
      </c>
      <c r="X20" s="30">
        <f t="shared" si="154"/>
        <v>298</v>
      </c>
      <c r="Y20" s="30">
        <f t="shared" ref="Y20:AB20" si="155">Y65</f>
        <v>4</v>
      </c>
      <c r="Z20" s="30">
        <f t="shared" si="155"/>
        <v>894</v>
      </c>
      <c r="AA20" s="30">
        <f t="shared" si="155"/>
        <v>15</v>
      </c>
      <c r="AB20" s="30">
        <f t="shared" si="155"/>
        <v>235</v>
      </c>
      <c r="AC20" s="30">
        <f t="shared" ref="AC20:AD20" si="156">AC65</f>
        <v>1</v>
      </c>
      <c r="AD20" s="30">
        <f t="shared" si="156"/>
        <v>4</v>
      </c>
      <c r="AE20" s="30">
        <f t="shared" ref="AE20:AF20" si="157">AE65</f>
        <v>0</v>
      </c>
      <c r="AF20" s="128">
        <f t="shared" si="157"/>
        <v>2</v>
      </c>
      <c r="AG20" s="8" t="s">
        <v>17</v>
      </c>
      <c r="AH20" s="132" t="str">
        <f t="shared" si="6"/>
        <v>三郷町</v>
      </c>
      <c r="AI20" s="127">
        <f t="shared" ref="AI20" si="158">AI65</f>
        <v>0</v>
      </c>
      <c r="AJ20" s="148"/>
      <c r="AK20" s="148"/>
      <c r="AL20" s="148"/>
      <c r="AM20" s="30">
        <f t="shared" ref="AM20" si="159">AM65</f>
        <v>0</v>
      </c>
      <c r="AN20" s="148"/>
      <c r="AO20" s="148"/>
      <c r="AP20" s="148"/>
      <c r="AQ20" s="30">
        <f t="shared" si="150"/>
        <v>0</v>
      </c>
      <c r="AR20" s="30">
        <f t="shared" si="150"/>
        <v>6</v>
      </c>
      <c r="AS20" s="30">
        <f t="shared" si="150"/>
        <v>5</v>
      </c>
      <c r="AT20" s="30">
        <f t="shared" si="150"/>
        <v>291</v>
      </c>
      <c r="AU20" s="128">
        <f t="shared" si="150"/>
        <v>7973</v>
      </c>
      <c r="AV20" s="8" t="s">
        <v>17</v>
      </c>
      <c r="AX20" s="26">
        <f t="shared" si="9"/>
        <v>0</v>
      </c>
      <c r="AZ20" s="388"/>
      <c r="BA20" s="43" t="s">
        <v>69</v>
      </c>
      <c r="BB20" s="31">
        <f t="shared" si="26"/>
        <v>7973</v>
      </c>
      <c r="BC20" s="32">
        <f t="shared" si="10"/>
        <v>2741</v>
      </c>
      <c r="BD20" s="32">
        <f t="shared" si="11"/>
        <v>297</v>
      </c>
      <c r="BE20" s="32">
        <f t="shared" si="12"/>
        <v>0</v>
      </c>
      <c r="BF20" s="32">
        <f t="shared" si="13"/>
        <v>3997</v>
      </c>
      <c r="BG20" s="32">
        <f t="shared" si="14"/>
        <v>636</v>
      </c>
      <c r="BH20" s="32">
        <f t="shared" si="27"/>
        <v>11</v>
      </c>
      <c r="BI20" s="33">
        <f t="shared" si="28"/>
        <v>291</v>
      </c>
      <c r="BK20" s="25" t="str">
        <f t="shared" si="39"/>
        <v>○</v>
      </c>
    </row>
    <row r="21" spans="2:63" s="25" customFormat="1" ht="14.1" customHeight="1">
      <c r="B21" s="8" t="s">
        <v>18</v>
      </c>
      <c r="C21" s="177">
        <f t="shared" ref="C21:AU21" si="160">C66</f>
        <v>1737</v>
      </c>
      <c r="D21" s="30">
        <f t="shared" ref="D21" si="161">D66</f>
        <v>0</v>
      </c>
      <c r="E21" s="161">
        <f t="shared" ref="E21" si="162">E66</f>
        <v>3</v>
      </c>
      <c r="F21" s="30">
        <f t="shared" si="160"/>
        <v>88</v>
      </c>
      <c r="G21" s="30">
        <f t="shared" si="160"/>
        <v>497</v>
      </c>
      <c r="H21" s="30">
        <f t="shared" si="160"/>
        <v>34</v>
      </c>
      <c r="I21" s="30">
        <f t="shared" si="160"/>
        <v>314</v>
      </c>
      <c r="J21" s="30">
        <f t="shared" si="160"/>
        <v>0</v>
      </c>
      <c r="K21" s="30">
        <f t="shared" si="160"/>
        <v>0</v>
      </c>
      <c r="L21" s="30">
        <f t="shared" ref="L21:O21" si="163">L66</f>
        <v>0</v>
      </c>
      <c r="M21" s="30">
        <f t="shared" si="163"/>
        <v>0</v>
      </c>
      <c r="N21" s="30">
        <f t="shared" si="163"/>
        <v>0</v>
      </c>
      <c r="O21" s="30">
        <f t="shared" si="163"/>
        <v>0</v>
      </c>
      <c r="P21" s="30">
        <f t="shared" si="160"/>
        <v>1</v>
      </c>
      <c r="Q21" s="128">
        <f t="shared" si="160"/>
        <v>872</v>
      </c>
      <c r="R21" s="132" t="str">
        <f t="shared" si="19"/>
        <v>斑鳩町</v>
      </c>
      <c r="S21" s="127">
        <f t="shared" si="160"/>
        <v>4</v>
      </c>
      <c r="T21" s="30">
        <f t="shared" si="160"/>
        <v>131</v>
      </c>
      <c r="U21" s="30">
        <f t="shared" ref="U21:X21" si="164">U66</f>
        <v>0</v>
      </c>
      <c r="V21" s="30">
        <f t="shared" si="164"/>
        <v>3072</v>
      </c>
      <c r="W21" s="30">
        <f t="shared" si="164"/>
        <v>43</v>
      </c>
      <c r="X21" s="30">
        <f t="shared" si="164"/>
        <v>565</v>
      </c>
      <c r="Y21" s="30">
        <f t="shared" ref="Y21:AB21" si="165">Y66</f>
        <v>1</v>
      </c>
      <c r="Z21" s="30">
        <f t="shared" si="165"/>
        <v>1174</v>
      </c>
      <c r="AA21" s="30">
        <f t="shared" si="165"/>
        <v>12</v>
      </c>
      <c r="AB21" s="30">
        <f t="shared" si="165"/>
        <v>417</v>
      </c>
      <c r="AC21" s="30">
        <f t="shared" ref="AC21:AD21" si="166">AC66</f>
        <v>0</v>
      </c>
      <c r="AD21" s="30">
        <f t="shared" si="166"/>
        <v>1</v>
      </c>
      <c r="AE21" s="30">
        <f t="shared" ref="AE21:AF21" si="167">AE66</f>
        <v>1</v>
      </c>
      <c r="AF21" s="128">
        <f t="shared" si="167"/>
        <v>1</v>
      </c>
      <c r="AG21" s="8" t="s">
        <v>18</v>
      </c>
      <c r="AH21" s="132" t="str">
        <f t="shared" si="6"/>
        <v>斑鳩町</v>
      </c>
      <c r="AI21" s="127">
        <f t="shared" ref="AI21" si="168">AI66</f>
        <v>0</v>
      </c>
      <c r="AJ21" s="148"/>
      <c r="AK21" s="148"/>
      <c r="AL21" s="148"/>
      <c r="AM21" s="30">
        <f t="shared" ref="AM21" si="169">AM66</f>
        <v>0</v>
      </c>
      <c r="AN21" s="148"/>
      <c r="AO21" s="148"/>
      <c r="AP21" s="148"/>
      <c r="AQ21" s="30">
        <f t="shared" si="160"/>
        <v>0</v>
      </c>
      <c r="AR21" s="30">
        <f t="shared" si="160"/>
        <v>31</v>
      </c>
      <c r="AS21" s="30">
        <f t="shared" si="160"/>
        <v>29</v>
      </c>
      <c r="AT21" s="30">
        <f t="shared" si="160"/>
        <v>325</v>
      </c>
      <c r="AU21" s="128">
        <f t="shared" si="160"/>
        <v>9353</v>
      </c>
      <c r="AV21" s="8" t="s">
        <v>18</v>
      </c>
      <c r="AX21" s="26">
        <f t="shared" si="9"/>
        <v>0</v>
      </c>
      <c r="AZ21" s="388"/>
      <c r="BA21" s="43" t="s">
        <v>70</v>
      </c>
      <c r="BB21" s="31">
        <f t="shared" si="26"/>
        <v>9353</v>
      </c>
      <c r="BC21" s="32">
        <f t="shared" si="10"/>
        <v>2359</v>
      </c>
      <c r="BD21" s="32">
        <f t="shared" si="11"/>
        <v>314</v>
      </c>
      <c r="BE21" s="32">
        <f t="shared" si="12"/>
        <v>0</v>
      </c>
      <c r="BF21" s="32">
        <f t="shared" si="13"/>
        <v>5121</v>
      </c>
      <c r="BG21" s="32">
        <f t="shared" si="14"/>
        <v>1174</v>
      </c>
      <c r="BH21" s="32">
        <f t="shared" si="27"/>
        <v>60</v>
      </c>
      <c r="BI21" s="33">
        <f t="shared" si="28"/>
        <v>325</v>
      </c>
      <c r="BK21" s="25" t="str">
        <f t="shared" si="39"/>
        <v>○</v>
      </c>
    </row>
    <row r="22" spans="2:63" s="25" customFormat="1" ht="14.1" customHeight="1" thickBot="1">
      <c r="B22" s="8" t="s">
        <v>19</v>
      </c>
      <c r="C22" s="177">
        <f t="shared" ref="C22:AU22" si="170">C67</f>
        <v>604</v>
      </c>
      <c r="D22" s="30">
        <f t="shared" ref="D22" si="171">D67</f>
        <v>0</v>
      </c>
      <c r="E22" s="161">
        <f t="shared" ref="E22" si="172">E67</f>
        <v>2</v>
      </c>
      <c r="F22" s="30">
        <f t="shared" si="170"/>
        <v>26</v>
      </c>
      <c r="G22" s="30">
        <f t="shared" si="170"/>
        <v>120</v>
      </c>
      <c r="H22" s="30">
        <f t="shared" si="170"/>
        <v>11</v>
      </c>
      <c r="I22" s="30">
        <f t="shared" si="170"/>
        <v>94</v>
      </c>
      <c r="J22" s="30">
        <f t="shared" si="170"/>
        <v>0</v>
      </c>
      <c r="K22" s="30">
        <f t="shared" si="170"/>
        <v>0</v>
      </c>
      <c r="L22" s="30">
        <f t="shared" ref="L22:O22" si="173">L67</f>
        <v>0</v>
      </c>
      <c r="M22" s="30">
        <f t="shared" si="173"/>
        <v>0</v>
      </c>
      <c r="N22" s="30">
        <f t="shared" si="173"/>
        <v>0</v>
      </c>
      <c r="O22" s="30">
        <f t="shared" si="173"/>
        <v>0</v>
      </c>
      <c r="P22" s="30">
        <f t="shared" si="170"/>
        <v>1</v>
      </c>
      <c r="Q22" s="128">
        <f t="shared" si="170"/>
        <v>312</v>
      </c>
      <c r="R22" s="132" t="str">
        <f t="shared" si="19"/>
        <v>安堵町</v>
      </c>
      <c r="S22" s="127">
        <f t="shared" si="170"/>
        <v>1</v>
      </c>
      <c r="T22" s="30">
        <f t="shared" si="170"/>
        <v>55</v>
      </c>
      <c r="U22" s="30">
        <f t="shared" ref="U22:X22" si="174">U67</f>
        <v>0</v>
      </c>
      <c r="V22" s="30">
        <f t="shared" si="174"/>
        <v>876</v>
      </c>
      <c r="W22" s="30">
        <f t="shared" si="174"/>
        <v>11</v>
      </c>
      <c r="X22" s="30">
        <f t="shared" si="174"/>
        <v>158</v>
      </c>
      <c r="Y22" s="30">
        <f t="shared" ref="Y22:AB22" si="175">Y67</f>
        <v>1</v>
      </c>
      <c r="Z22" s="30">
        <f t="shared" si="175"/>
        <v>439</v>
      </c>
      <c r="AA22" s="30">
        <f t="shared" si="175"/>
        <v>3</v>
      </c>
      <c r="AB22" s="30">
        <f t="shared" si="175"/>
        <v>186</v>
      </c>
      <c r="AC22" s="30">
        <f t="shared" ref="AC22:AD22" si="176">AC67</f>
        <v>0</v>
      </c>
      <c r="AD22" s="30">
        <f t="shared" si="176"/>
        <v>1</v>
      </c>
      <c r="AE22" s="30">
        <f t="shared" ref="AE22:AF22" si="177">AE67</f>
        <v>0</v>
      </c>
      <c r="AF22" s="128">
        <f t="shared" si="177"/>
        <v>0</v>
      </c>
      <c r="AG22" s="8" t="s">
        <v>19</v>
      </c>
      <c r="AH22" s="132" t="str">
        <f t="shared" si="6"/>
        <v>安堵町</v>
      </c>
      <c r="AI22" s="127">
        <f t="shared" ref="AI22" si="178">AI67</f>
        <v>0</v>
      </c>
      <c r="AJ22" s="148"/>
      <c r="AK22" s="148"/>
      <c r="AL22" s="148"/>
      <c r="AM22" s="30">
        <f t="shared" ref="AM22" si="179">AM67</f>
        <v>0</v>
      </c>
      <c r="AN22" s="148"/>
      <c r="AO22" s="148"/>
      <c r="AP22" s="148"/>
      <c r="AQ22" s="30">
        <f t="shared" si="170"/>
        <v>0</v>
      </c>
      <c r="AR22" s="30">
        <f t="shared" si="170"/>
        <v>6</v>
      </c>
      <c r="AS22" s="30">
        <f t="shared" si="170"/>
        <v>8</v>
      </c>
      <c r="AT22" s="30">
        <f t="shared" si="170"/>
        <v>80</v>
      </c>
      <c r="AU22" s="128">
        <f t="shared" si="170"/>
        <v>2995</v>
      </c>
      <c r="AV22" s="8" t="s">
        <v>19</v>
      </c>
      <c r="AX22" s="26">
        <f t="shared" si="9"/>
        <v>0</v>
      </c>
      <c r="AZ22" s="389"/>
      <c r="BA22" s="44" t="s">
        <v>71</v>
      </c>
      <c r="BB22" s="34">
        <f t="shared" si="26"/>
        <v>2995</v>
      </c>
      <c r="BC22" s="35">
        <f t="shared" si="10"/>
        <v>763</v>
      </c>
      <c r="BD22" s="35">
        <f t="shared" si="11"/>
        <v>94</v>
      </c>
      <c r="BE22" s="35">
        <f t="shared" si="12"/>
        <v>0</v>
      </c>
      <c r="BF22" s="35">
        <f t="shared" si="13"/>
        <v>1630</v>
      </c>
      <c r="BG22" s="35">
        <f t="shared" si="14"/>
        <v>414</v>
      </c>
      <c r="BH22" s="35">
        <f t="shared" si="27"/>
        <v>14</v>
      </c>
      <c r="BI22" s="36">
        <f t="shared" si="28"/>
        <v>80</v>
      </c>
      <c r="BK22" s="25" t="str">
        <f t="shared" si="39"/>
        <v>○</v>
      </c>
    </row>
    <row r="23" spans="2:63" s="25" customFormat="1" ht="14.1" customHeight="1">
      <c r="B23" s="8" t="s">
        <v>20</v>
      </c>
      <c r="C23" s="177">
        <f t="shared" ref="C23:AU23" si="180">C68</f>
        <v>626</v>
      </c>
      <c r="D23" s="30">
        <f t="shared" ref="D23" si="181">D68</f>
        <v>0</v>
      </c>
      <c r="E23" s="161">
        <f t="shared" ref="E23" si="182">E68</f>
        <v>3</v>
      </c>
      <c r="F23" s="30">
        <f t="shared" si="180"/>
        <v>24</v>
      </c>
      <c r="G23" s="30">
        <f t="shared" si="180"/>
        <v>97</v>
      </c>
      <c r="H23" s="30">
        <f t="shared" si="180"/>
        <v>19</v>
      </c>
      <c r="I23" s="30">
        <f t="shared" si="180"/>
        <v>85</v>
      </c>
      <c r="J23" s="30">
        <f t="shared" si="180"/>
        <v>0</v>
      </c>
      <c r="K23" s="30">
        <f t="shared" si="180"/>
        <v>0</v>
      </c>
      <c r="L23" s="30">
        <f t="shared" ref="L23:O23" si="183">L68</f>
        <v>0</v>
      </c>
      <c r="M23" s="30">
        <f t="shared" si="183"/>
        <v>0</v>
      </c>
      <c r="N23" s="30">
        <f t="shared" si="183"/>
        <v>0</v>
      </c>
      <c r="O23" s="30">
        <f t="shared" si="183"/>
        <v>0</v>
      </c>
      <c r="P23" s="30">
        <f t="shared" si="180"/>
        <v>1</v>
      </c>
      <c r="Q23" s="128">
        <f t="shared" si="180"/>
        <v>381</v>
      </c>
      <c r="R23" s="132" t="str">
        <f t="shared" si="19"/>
        <v>川西町</v>
      </c>
      <c r="S23" s="127">
        <f t="shared" si="180"/>
        <v>2</v>
      </c>
      <c r="T23" s="30">
        <f t="shared" si="180"/>
        <v>52</v>
      </c>
      <c r="U23" s="30">
        <f t="shared" ref="U23:X23" si="184">U68</f>
        <v>2</v>
      </c>
      <c r="V23" s="30">
        <f t="shared" si="184"/>
        <v>1064</v>
      </c>
      <c r="W23" s="30">
        <f t="shared" si="184"/>
        <v>12</v>
      </c>
      <c r="X23" s="30">
        <f t="shared" si="184"/>
        <v>248</v>
      </c>
      <c r="Y23" s="30">
        <f t="shared" ref="Y23:AB23" si="185">Y68</f>
        <v>1</v>
      </c>
      <c r="Z23" s="30">
        <f t="shared" si="185"/>
        <v>451</v>
      </c>
      <c r="AA23" s="30">
        <f t="shared" si="185"/>
        <v>10</v>
      </c>
      <c r="AB23" s="30">
        <f t="shared" si="185"/>
        <v>227</v>
      </c>
      <c r="AC23" s="30">
        <f t="shared" ref="AC23:AD23" si="186">AC68</f>
        <v>0</v>
      </c>
      <c r="AD23" s="30">
        <f t="shared" si="186"/>
        <v>1</v>
      </c>
      <c r="AE23" s="30">
        <f t="shared" ref="AE23:AF23" si="187">AE68</f>
        <v>0</v>
      </c>
      <c r="AF23" s="128">
        <f t="shared" si="187"/>
        <v>1</v>
      </c>
      <c r="AG23" s="8" t="s">
        <v>20</v>
      </c>
      <c r="AH23" s="132" t="str">
        <f t="shared" si="6"/>
        <v>川西町</v>
      </c>
      <c r="AI23" s="127">
        <f t="shared" ref="AI23" si="188">AI68</f>
        <v>0</v>
      </c>
      <c r="AJ23" s="148"/>
      <c r="AK23" s="148"/>
      <c r="AL23" s="148"/>
      <c r="AM23" s="30">
        <f t="shared" ref="AM23" si="189">AM68</f>
        <v>0</v>
      </c>
      <c r="AN23" s="148"/>
      <c r="AO23" s="148"/>
      <c r="AP23" s="148"/>
      <c r="AQ23" s="30">
        <f t="shared" si="180"/>
        <v>0</v>
      </c>
      <c r="AR23" s="30">
        <f t="shared" si="180"/>
        <v>12</v>
      </c>
      <c r="AS23" s="30">
        <f t="shared" si="180"/>
        <v>13</v>
      </c>
      <c r="AT23" s="30">
        <f t="shared" si="180"/>
        <v>105</v>
      </c>
      <c r="AU23" s="128">
        <f t="shared" si="180"/>
        <v>3437</v>
      </c>
      <c r="AV23" s="8" t="s">
        <v>20</v>
      </c>
      <c r="AX23" s="26">
        <f t="shared" si="9"/>
        <v>0</v>
      </c>
      <c r="AZ23" s="387" t="s">
        <v>72</v>
      </c>
      <c r="BA23" s="42" t="s">
        <v>73</v>
      </c>
      <c r="BB23" s="27">
        <f t="shared" si="26"/>
        <v>3437</v>
      </c>
      <c r="BC23" s="28">
        <f t="shared" si="10"/>
        <v>769</v>
      </c>
      <c r="BD23" s="28">
        <f t="shared" si="11"/>
        <v>85</v>
      </c>
      <c r="BE23" s="28">
        <f t="shared" si="12"/>
        <v>0</v>
      </c>
      <c r="BF23" s="28">
        <f t="shared" si="13"/>
        <v>1901</v>
      </c>
      <c r="BG23" s="28">
        <f t="shared" si="14"/>
        <v>552</v>
      </c>
      <c r="BH23" s="28">
        <f t="shared" si="27"/>
        <v>25</v>
      </c>
      <c r="BI23" s="29">
        <f t="shared" si="28"/>
        <v>105</v>
      </c>
      <c r="BK23" s="25" t="str">
        <f t="shared" si="39"/>
        <v>○</v>
      </c>
    </row>
    <row r="24" spans="2:63" s="25" customFormat="1" ht="14.1" customHeight="1">
      <c r="B24" s="8" t="s">
        <v>21</v>
      </c>
      <c r="C24" s="177">
        <f t="shared" ref="C24:AU24" si="190">C69</f>
        <v>445</v>
      </c>
      <c r="D24" s="30">
        <f t="shared" ref="D24" si="191">D69</f>
        <v>0</v>
      </c>
      <c r="E24" s="161">
        <f t="shared" ref="E24" si="192">E69</f>
        <v>0</v>
      </c>
      <c r="F24" s="30">
        <f t="shared" si="190"/>
        <v>33</v>
      </c>
      <c r="G24" s="30">
        <f t="shared" si="190"/>
        <v>73</v>
      </c>
      <c r="H24" s="30">
        <f t="shared" si="190"/>
        <v>21</v>
      </c>
      <c r="I24" s="30">
        <f t="shared" si="190"/>
        <v>79</v>
      </c>
      <c r="J24" s="30">
        <f t="shared" si="190"/>
        <v>0</v>
      </c>
      <c r="K24" s="30">
        <f t="shared" si="190"/>
        <v>0</v>
      </c>
      <c r="L24" s="30">
        <f t="shared" ref="L24:O24" si="193">L69</f>
        <v>0</v>
      </c>
      <c r="M24" s="30">
        <f t="shared" si="193"/>
        <v>0</v>
      </c>
      <c r="N24" s="30">
        <f t="shared" si="193"/>
        <v>0</v>
      </c>
      <c r="O24" s="30">
        <f t="shared" si="193"/>
        <v>0</v>
      </c>
      <c r="P24" s="30">
        <f t="shared" si="190"/>
        <v>0</v>
      </c>
      <c r="Q24" s="128">
        <f t="shared" si="190"/>
        <v>323</v>
      </c>
      <c r="R24" s="132" t="str">
        <f t="shared" si="19"/>
        <v>三宅町</v>
      </c>
      <c r="S24" s="127">
        <f t="shared" si="190"/>
        <v>5</v>
      </c>
      <c r="T24" s="30">
        <f t="shared" si="190"/>
        <v>50</v>
      </c>
      <c r="U24" s="30">
        <f t="shared" ref="U24:X24" si="194">U69</f>
        <v>0</v>
      </c>
      <c r="V24" s="30">
        <f t="shared" si="194"/>
        <v>934</v>
      </c>
      <c r="W24" s="30">
        <f t="shared" si="194"/>
        <v>16</v>
      </c>
      <c r="X24" s="30">
        <f t="shared" si="194"/>
        <v>202</v>
      </c>
      <c r="Y24" s="30">
        <f t="shared" ref="Y24:AB24" si="195">Y69</f>
        <v>0</v>
      </c>
      <c r="Z24" s="30">
        <f t="shared" si="195"/>
        <v>374</v>
      </c>
      <c r="AA24" s="30">
        <f t="shared" si="195"/>
        <v>3</v>
      </c>
      <c r="AB24" s="30">
        <f t="shared" si="195"/>
        <v>192</v>
      </c>
      <c r="AC24" s="30">
        <f t="shared" ref="AC24:AD24" si="196">AC69</f>
        <v>0</v>
      </c>
      <c r="AD24" s="30">
        <f t="shared" si="196"/>
        <v>2</v>
      </c>
      <c r="AE24" s="30">
        <f t="shared" ref="AE24:AF24" si="197">AE69</f>
        <v>0</v>
      </c>
      <c r="AF24" s="128">
        <f t="shared" si="197"/>
        <v>0</v>
      </c>
      <c r="AG24" s="8" t="s">
        <v>21</v>
      </c>
      <c r="AH24" s="132" t="str">
        <f t="shared" si="6"/>
        <v>三宅町</v>
      </c>
      <c r="AI24" s="127">
        <f t="shared" ref="AI24" si="198">AI69</f>
        <v>0</v>
      </c>
      <c r="AJ24" s="148"/>
      <c r="AK24" s="148"/>
      <c r="AL24" s="148"/>
      <c r="AM24" s="30">
        <f t="shared" ref="AM24" si="199">AM69</f>
        <v>0</v>
      </c>
      <c r="AN24" s="148"/>
      <c r="AO24" s="148"/>
      <c r="AP24" s="148"/>
      <c r="AQ24" s="30">
        <f t="shared" si="190"/>
        <v>0</v>
      </c>
      <c r="AR24" s="30">
        <f t="shared" si="190"/>
        <v>24</v>
      </c>
      <c r="AS24" s="30">
        <f t="shared" si="190"/>
        <v>12</v>
      </c>
      <c r="AT24" s="30">
        <f t="shared" si="190"/>
        <v>92</v>
      </c>
      <c r="AU24" s="128">
        <f t="shared" si="190"/>
        <v>2880</v>
      </c>
      <c r="AV24" s="8" t="s">
        <v>21</v>
      </c>
      <c r="AX24" s="26">
        <f t="shared" si="9"/>
        <v>0</v>
      </c>
      <c r="AZ24" s="388"/>
      <c r="BA24" s="43" t="s">
        <v>74</v>
      </c>
      <c r="BB24" s="31">
        <f t="shared" si="26"/>
        <v>2880</v>
      </c>
      <c r="BC24" s="32">
        <f t="shared" si="10"/>
        <v>572</v>
      </c>
      <c r="BD24" s="32">
        <f t="shared" si="11"/>
        <v>79</v>
      </c>
      <c r="BE24" s="32">
        <f t="shared" si="12"/>
        <v>0</v>
      </c>
      <c r="BF24" s="32">
        <f t="shared" si="13"/>
        <v>1633</v>
      </c>
      <c r="BG24" s="32">
        <f t="shared" si="14"/>
        <v>468</v>
      </c>
      <c r="BH24" s="32">
        <f t="shared" si="27"/>
        <v>36</v>
      </c>
      <c r="BI24" s="33">
        <f t="shared" si="28"/>
        <v>92</v>
      </c>
      <c r="BK24" s="25" t="str">
        <f t="shared" si="39"/>
        <v>○</v>
      </c>
    </row>
    <row r="25" spans="2:63" s="25" customFormat="1" ht="14.1" customHeight="1" thickBot="1">
      <c r="B25" s="8" t="s">
        <v>22</v>
      </c>
      <c r="C25" s="177">
        <f t="shared" ref="C25:AU25" si="200">C70</f>
        <v>1836</v>
      </c>
      <c r="D25" s="30">
        <f t="shared" ref="D25" si="201">D70</f>
        <v>0</v>
      </c>
      <c r="E25" s="161">
        <f t="shared" ref="E25" si="202">E70</f>
        <v>8</v>
      </c>
      <c r="F25" s="30">
        <f t="shared" si="200"/>
        <v>112</v>
      </c>
      <c r="G25" s="30">
        <f t="shared" si="200"/>
        <v>440</v>
      </c>
      <c r="H25" s="30">
        <f t="shared" si="200"/>
        <v>37</v>
      </c>
      <c r="I25" s="30">
        <f t="shared" si="200"/>
        <v>429</v>
      </c>
      <c r="J25" s="30">
        <f t="shared" si="200"/>
        <v>0</v>
      </c>
      <c r="K25" s="30">
        <f t="shared" si="200"/>
        <v>0</v>
      </c>
      <c r="L25" s="30">
        <f t="shared" ref="L25:O25" si="203">L70</f>
        <v>2</v>
      </c>
      <c r="M25" s="30">
        <f t="shared" si="203"/>
        <v>0</v>
      </c>
      <c r="N25" s="30">
        <f t="shared" si="203"/>
        <v>0</v>
      </c>
      <c r="O25" s="30">
        <f t="shared" si="203"/>
        <v>0</v>
      </c>
      <c r="P25" s="30">
        <f t="shared" si="200"/>
        <v>2</v>
      </c>
      <c r="Q25" s="128">
        <f t="shared" si="200"/>
        <v>1464</v>
      </c>
      <c r="R25" s="132" t="str">
        <f t="shared" si="19"/>
        <v>田原本町</v>
      </c>
      <c r="S25" s="127">
        <f t="shared" si="200"/>
        <v>4</v>
      </c>
      <c r="T25" s="30">
        <f t="shared" si="200"/>
        <v>296</v>
      </c>
      <c r="U25" s="30">
        <f t="shared" ref="U25:X25" si="204">U70</f>
        <v>3</v>
      </c>
      <c r="V25" s="30">
        <f t="shared" si="204"/>
        <v>4677</v>
      </c>
      <c r="W25" s="30">
        <f t="shared" si="204"/>
        <v>78</v>
      </c>
      <c r="X25" s="30">
        <f t="shared" si="204"/>
        <v>1140</v>
      </c>
      <c r="Y25" s="30">
        <f t="shared" ref="Y25:AB25" si="205">Y70</f>
        <v>4</v>
      </c>
      <c r="Z25" s="30">
        <f t="shared" si="205"/>
        <v>1939</v>
      </c>
      <c r="AA25" s="30">
        <f t="shared" si="205"/>
        <v>23</v>
      </c>
      <c r="AB25" s="30">
        <f t="shared" si="205"/>
        <v>968</v>
      </c>
      <c r="AC25" s="30">
        <f t="shared" ref="AC25:AD25" si="206">AC70</f>
        <v>0</v>
      </c>
      <c r="AD25" s="30">
        <f t="shared" si="206"/>
        <v>6</v>
      </c>
      <c r="AE25" s="30">
        <f t="shared" ref="AE25:AF25" si="207">AE70</f>
        <v>4</v>
      </c>
      <c r="AF25" s="128">
        <f t="shared" si="207"/>
        <v>2</v>
      </c>
      <c r="AG25" s="8" t="s">
        <v>22</v>
      </c>
      <c r="AH25" s="132" t="str">
        <f t="shared" si="6"/>
        <v>田原本町</v>
      </c>
      <c r="AI25" s="127">
        <f t="shared" ref="AI25" si="208">AI70</f>
        <v>0</v>
      </c>
      <c r="AJ25" s="148"/>
      <c r="AK25" s="148"/>
      <c r="AL25" s="148"/>
      <c r="AM25" s="30">
        <f t="shared" ref="AM25" si="209">AM70</f>
        <v>0</v>
      </c>
      <c r="AN25" s="148"/>
      <c r="AO25" s="148"/>
      <c r="AP25" s="148"/>
      <c r="AQ25" s="30">
        <f t="shared" si="200"/>
        <v>0</v>
      </c>
      <c r="AR25" s="30">
        <f t="shared" si="200"/>
        <v>57</v>
      </c>
      <c r="AS25" s="30">
        <f t="shared" si="200"/>
        <v>86</v>
      </c>
      <c r="AT25" s="30">
        <f t="shared" si="200"/>
        <v>495</v>
      </c>
      <c r="AU25" s="128">
        <f t="shared" si="200"/>
        <v>14112</v>
      </c>
      <c r="AV25" s="8" t="s">
        <v>22</v>
      </c>
      <c r="AX25" s="26">
        <f t="shared" si="9"/>
        <v>0</v>
      </c>
      <c r="AZ25" s="389"/>
      <c r="BA25" s="44" t="s">
        <v>75</v>
      </c>
      <c r="BB25" s="34">
        <f t="shared" si="26"/>
        <v>14112</v>
      </c>
      <c r="BC25" s="35">
        <f t="shared" si="10"/>
        <v>2433</v>
      </c>
      <c r="BD25" s="35">
        <f t="shared" si="11"/>
        <v>429</v>
      </c>
      <c r="BE25" s="35">
        <f t="shared" si="12"/>
        <v>2</v>
      </c>
      <c r="BF25" s="35">
        <f t="shared" si="13"/>
        <v>8095</v>
      </c>
      <c r="BG25" s="35">
        <f t="shared" si="14"/>
        <v>2515</v>
      </c>
      <c r="BH25" s="35">
        <f t="shared" si="27"/>
        <v>143</v>
      </c>
      <c r="BI25" s="36">
        <f t="shared" si="28"/>
        <v>495</v>
      </c>
      <c r="BK25" s="25" t="str">
        <f t="shared" si="39"/>
        <v>○</v>
      </c>
    </row>
    <row r="26" spans="2:63" s="25" customFormat="1" ht="14.1" customHeight="1">
      <c r="B26" s="8" t="s">
        <v>23</v>
      </c>
      <c r="C26" s="177">
        <f t="shared" ref="C26:AU26" si="210">C71</f>
        <v>68</v>
      </c>
      <c r="D26" s="30">
        <f t="shared" ref="D26" si="211">D71</f>
        <v>0</v>
      </c>
      <c r="E26" s="161">
        <f t="shared" ref="E26" si="212">E71</f>
        <v>0</v>
      </c>
      <c r="F26" s="30">
        <f t="shared" si="210"/>
        <v>7</v>
      </c>
      <c r="G26" s="30">
        <f t="shared" si="210"/>
        <v>15</v>
      </c>
      <c r="H26" s="30">
        <f t="shared" si="210"/>
        <v>2</v>
      </c>
      <c r="I26" s="30">
        <f t="shared" si="210"/>
        <v>19</v>
      </c>
      <c r="J26" s="30">
        <f t="shared" si="210"/>
        <v>0</v>
      </c>
      <c r="K26" s="30">
        <f t="shared" si="210"/>
        <v>0</v>
      </c>
      <c r="L26" s="30">
        <f t="shared" ref="L26:O26" si="213">L71</f>
        <v>0</v>
      </c>
      <c r="M26" s="30">
        <f t="shared" si="213"/>
        <v>0</v>
      </c>
      <c r="N26" s="30">
        <f t="shared" si="213"/>
        <v>0</v>
      </c>
      <c r="O26" s="30">
        <f t="shared" si="213"/>
        <v>0</v>
      </c>
      <c r="P26" s="30">
        <f t="shared" si="210"/>
        <v>0</v>
      </c>
      <c r="Q26" s="128">
        <f t="shared" si="210"/>
        <v>76</v>
      </c>
      <c r="R26" s="132" t="str">
        <f t="shared" si="19"/>
        <v>曽爾村</v>
      </c>
      <c r="S26" s="127">
        <f t="shared" si="210"/>
        <v>2</v>
      </c>
      <c r="T26" s="30">
        <f t="shared" si="210"/>
        <v>61</v>
      </c>
      <c r="U26" s="30">
        <f t="shared" ref="U26:X26" si="214">U71</f>
        <v>0</v>
      </c>
      <c r="V26" s="30">
        <f t="shared" si="214"/>
        <v>185</v>
      </c>
      <c r="W26" s="30">
        <f t="shared" si="214"/>
        <v>4</v>
      </c>
      <c r="X26" s="30">
        <f t="shared" si="214"/>
        <v>152</v>
      </c>
      <c r="Y26" s="30">
        <f t="shared" ref="Y26:AB26" si="215">Y71</f>
        <v>0</v>
      </c>
      <c r="Z26" s="30">
        <f t="shared" si="215"/>
        <v>123</v>
      </c>
      <c r="AA26" s="30">
        <f t="shared" si="215"/>
        <v>3</v>
      </c>
      <c r="AB26" s="30">
        <f t="shared" si="215"/>
        <v>173</v>
      </c>
      <c r="AC26" s="30">
        <f t="shared" ref="AC26:AD26" si="216">AC71</f>
        <v>0</v>
      </c>
      <c r="AD26" s="30">
        <f t="shared" si="216"/>
        <v>0</v>
      </c>
      <c r="AE26" s="30">
        <f t="shared" ref="AE26:AF26" si="217">AE71</f>
        <v>0</v>
      </c>
      <c r="AF26" s="128">
        <f t="shared" si="217"/>
        <v>0</v>
      </c>
      <c r="AG26" s="8" t="s">
        <v>23</v>
      </c>
      <c r="AH26" s="132" t="str">
        <f t="shared" si="6"/>
        <v>曽爾村</v>
      </c>
      <c r="AI26" s="127">
        <f t="shared" ref="AI26" si="218">AI71</f>
        <v>0</v>
      </c>
      <c r="AJ26" s="148"/>
      <c r="AK26" s="148"/>
      <c r="AL26" s="148"/>
      <c r="AM26" s="30">
        <f t="shared" ref="AM26" si="219">AM71</f>
        <v>0</v>
      </c>
      <c r="AN26" s="148"/>
      <c r="AO26" s="148"/>
      <c r="AP26" s="148"/>
      <c r="AQ26" s="30">
        <f t="shared" si="210"/>
        <v>0</v>
      </c>
      <c r="AR26" s="30">
        <f t="shared" si="210"/>
        <v>78</v>
      </c>
      <c r="AS26" s="30">
        <f t="shared" si="210"/>
        <v>8</v>
      </c>
      <c r="AT26" s="30">
        <f t="shared" si="210"/>
        <v>20</v>
      </c>
      <c r="AU26" s="128">
        <f t="shared" si="210"/>
        <v>996</v>
      </c>
      <c r="AV26" s="8" t="s">
        <v>23</v>
      </c>
      <c r="AX26" s="26">
        <f t="shared" si="9"/>
        <v>0</v>
      </c>
      <c r="AZ26" s="387" t="s">
        <v>76</v>
      </c>
      <c r="BA26" s="42" t="s">
        <v>77</v>
      </c>
      <c r="BB26" s="27">
        <f t="shared" si="26"/>
        <v>996</v>
      </c>
      <c r="BC26" s="28">
        <f t="shared" si="10"/>
        <v>92</v>
      </c>
      <c r="BD26" s="28">
        <f t="shared" si="11"/>
        <v>19</v>
      </c>
      <c r="BE26" s="28">
        <f t="shared" si="12"/>
        <v>0</v>
      </c>
      <c r="BF26" s="28">
        <f t="shared" si="13"/>
        <v>384</v>
      </c>
      <c r="BG26" s="28">
        <f t="shared" si="14"/>
        <v>395</v>
      </c>
      <c r="BH26" s="28">
        <f t="shared" si="27"/>
        <v>86</v>
      </c>
      <c r="BI26" s="29">
        <f t="shared" si="28"/>
        <v>20</v>
      </c>
      <c r="BK26" s="25" t="str">
        <f t="shared" si="39"/>
        <v>○</v>
      </c>
    </row>
    <row r="27" spans="2:63" s="25" customFormat="1" ht="14.1" customHeight="1" thickBot="1">
      <c r="B27" s="8" t="s">
        <v>24</v>
      </c>
      <c r="C27" s="177">
        <f t="shared" ref="C27:AU27" si="220">C72</f>
        <v>74</v>
      </c>
      <c r="D27" s="30">
        <f t="shared" ref="D27" si="221">D72</f>
        <v>0</v>
      </c>
      <c r="E27" s="161">
        <f t="shared" ref="E27" si="222">E72</f>
        <v>0</v>
      </c>
      <c r="F27" s="30">
        <f t="shared" si="220"/>
        <v>1</v>
      </c>
      <c r="G27" s="30">
        <f t="shared" si="220"/>
        <v>12</v>
      </c>
      <c r="H27" s="30">
        <f t="shared" si="220"/>
        <v>0</v>
      </c>
      <c r="I27" s="30">
        <f t="shared" si="220"/>
        <v>13</v>
      </c>
      <c r="J27" s="30">
        <f t="shared" si="220"/>
        <v>0</v>
      </c>
      <c r="K27" s="30">
        <f t="shared" si="220"/>
        <v>0</v>
      </c>
      <c r="L27" s="30">
        <f t="shared" ref="L27:O27" si="223">L72</f>
        <v>0</v>
      </c>
      <c r="M27" s="30">
        <f t="shared" si="223"/>
        <v>0</v>
      </c>
      <c r="N27" s="30">
        <f t="shared" si="223"/>
        <v>0</v>
      </c>
      <c r="O27" s="30">
        <f t="shared" si="223"/>
        <v>0</v>
      </c>
      <c r="P27" s="30">
        <f t="shared" si="220"/>
        <v>0</v>
      </c>
      <c r="Q27" s="128">
        <f t="shared" si="220"/>
        <v>83</v>
      </c>
      <c r="R27" s="132" t="str">
        <f t="shared" si="19"/>
        <v>御杖村</v>
      </c>
      <c r="S27" s="127">
        <f t="shared" si="220"/>
        <v>1</v>
      </c>
      <c r="T27" s="30">
        <f t="shared" si="220"/>
        <v>60</v>
      </c>
      <c r="U27" s="30">
        <f t="shared" ref="U27:X27" si="224">U72</f>
        <v>0</v>
      </c>
      <c r="V27" s="30">
        <f t="shared" si="224"/>
        <v>209</v>
      </c>
      <c r="W27" s="30">
        <f t="shared" si="224"/>
        <v>1</v>
      </c>
      <c r="X27" s="30">
        <f t="shared" si="224"/>
        <v>157</v>
      </c>
      <c r="Y27" s="30">
        <f t="shared" ref="Y27:AB27" si="225">Y72</f>
        <v>0</v>
      </c>
      <c r="Z27" s="30">
        <f t="shared" si="225"/>
        <v>100</v>
      </c>
      <c r="AA27" s="30">
        <f t="shared" si="225"/>
        <v>0</v>
      </c>
      <c r="AB27" s="30">
        <f t="shared" si="225"/>
        <v>198</v>
      </c>
      <c r="AC27" s="30">
        <f t="shared" ref="AC27:AD27" si="226">AC72</f>
        <v>0</v>
      </c>
      <c r="AD27" s="30">
        <f t="shared" si="226"/>
        <v>0</v>
      </c>
      <c r="AE27" s="30">
        <f t="shared" ref="AE27:AF27" si="227">AE72</f>
        <v>0</v>
      </c>
      <c r="AF27" s="128">
        <f t="shared" si="227"/>
        <v>0</v>
      </c>
      <c r="AG27" s="8" t="s">
        <v>24</v>
      </c>
      <c r="AH27" s="132" t="str">
        <f t="shared" si="6"/>
        <v>御杖村</v>
      </c>
      <c r="AI27" s="127">
        <f t="shared" ref="AI27" si="228">AI72</f>
        <v>0</v>
      </c>
      <c r="AJ27" s="148"/>
      <c r="AK27" s="148"/>
      <c r="AL27" s="148"/>
      <c r="AM27" s="30">
        <f t="shared" ref="AM27" si="229">AM72</f>
        <v>0</v>
      </c>
      <c r="AN27" s="148"/>
      <c r="AO27" s="148"/>
      <c r="AP27" s="148"/>
      <c r="AQ27" s="30">
        <f t="shared" si="220"/>
        <v>0</v>
      </c>
      <c r="AR27" s="30">
        <f t="shared" si="220"/>
        <v>7</v>
      </c>
      <c r="AS27" s="30">
        <f t="shared" si="220"/>
        <v>3</v>
      </c>
      <c r="AT27" s="30">
        <f t="shared" si="220"/>
        <v>17</v>
      </c>
      <c r="AU27" s="128">
        <f t="shared" si="220"/>
        <v>936</v>
      </c>
      <c r="AV27" s="8" t="s">
        <v>24</v>
      </c>
      <c r="AX27" s="26">
        <f t="shared" si="9"/>
        <v>0</v>
      </c>
      <c r="AZ27" s="389"/>
      <c r="BA27" s="44" t="s">
        <v>78</v>
      </c>
      <c r="BB27" s="34">
        <f t="shared" si="26"/>
        <v>936</v>
      </c>
      <c r="BC27" s="35">
        <f t="shared" si="10"/>
        <v>87</v>
      </c>
      <c r="BD27" s="35">
        <f t="shared" si="11"/>
        <v>13</v>
      </c>
      <c r="BE27" s="35">
        <f t="shared" si="12"/>
        <v>0</v>
      </c>
      <c r="BF27" s="35">
        <f t="shared" si="13"/>
        <v>392</v>
      </c>
      <c r="BG27" s="35">
        <f t="shared" si="14"/>
        <v>417</v>
      </c>
      <c r="BH27" s="35">
        <f t="shared" si="27"/>
        <v>10</v>
      </c>
      <c r="BI27" s="36">
        <f t="shared" si="28"/>
        <v>17</v>
      </c>
      <c r="BK27" s="25" t="str">
        <f t="shared" si="39"/>
        <v>○</v>
      </c>
    </row>
    <row r="28" spans="2:63" s="25" customFormat="1" ht="14.1" customHeight="1">
      <c r="B28" s="8" t="s">
        <v>25</v>
      </c>
      <c r="C28" s="177">
        <f t="shared" ref="C28:AU28" si="230">C73</f>
        <v>657</v>
      </c>
      <c r="D28" s="30">
        <f t="shared" ref="D28" si="231">D73</f>
        <v>0</v>
      </c>
      <c r="E28" s="161">
        <f t="shared" ref="E28" si="232">E73</f>
        <v>0</v>
      </c>
      <c r="F28" s="30">
        <f t="shared" si="230"/>
        <v>45</v>
      </c>
      <c r="G28" s="30">
        <f t="shared" si="230"/>
        <v>79</v>
      </c>
      <c r="H28" s="30">
        <f t="shared" si="230"/>
        <v>5</v>
      </c>
      <c r="I28" s="30">
        <f t="shared" si="230"/>
        <v>109</v>
      </c>
      <c r="J28" s="30">
        <f t="shared" si="230"/>
        <v>0</v>
      </c>
      <c r="K28" s="30">
        <f t="shared" si="230"/>
        <v>0</v>
      </c>
      <c r="L28" s="30">
        <f t="shared" ref="L28:O28" si="233">L73</f>
        <v>0</v>
      </c>
      <c r="M28" s="30">
        <f t="shared" si="233"/>
        <v>0</v>
      </c>
      <c r="N28" s="30">
        <f t="shared" si="233"/>
        <v>0</v>
      </c>
      <c r="O28" s="30">
        <f t="shared" si="233"/>
        <v>0</v>
      </c>
      <c r="P28" s="30">
        <f t="shared" si="230"/>
        <v>0</v>
      </c>
      <c r="Q28" s="128">
        <f t="shared" si="230"/>
        <v>365</v>
      </c>
      <c r="R28" s="132" t="str">
        <f t="shared" si="19"/>
        <v>高取町</v>
      </c>
      <c r="S28" s="127">
        <f t="shared" si="230"/>
        <v>0</v>
      </c>
      <c r="T28" s="30">
        <f t="shared" si="230"/>
        <v>83</v>
      </c>
      <c r="U28" s="30">
        <f t="shared" ref="U28:X28" si="234">U73</f>
        <v>0</v>
      </c>
      <c r="V28" s="30">
        <f t="shared" si="234"/>
        <v>918</v>
      </c>
      <c r="W28" s="30">
        <f t="shared" si="234"/>
        <v>6</v>
      </c>
      <c r="X28" s="30">
        <f t="shared" si="234"/>
        <v>236</v>
      </c>
      <c r="Y28" s="30">
        <f t="shared" ref="Y28:AB28" si="235">Y73</f>
        <v>1</v>
      </c>
      <c r="Z28" s="30">
        <f t="shared" si="235"/>
        <v>460</v>
      </c>
      <c r="AA28" s="30">
        <f t="shared" si="235"/>
        <v>3</v>
      </c>
      <c r="AB28" s="30">
        <f t="shared" si="235"/>
        <v>279</v>
      </c>
      <c r="AC28" s="30">
        <f t="shared" ref="AC28:AD28" si="236">AC73</f>
        <v>0</v>
      </c>
      <c r="AD28" s="30">
        <f t="shared" si="236"/>
        <v>1</v>
      </c>
      <c r="AE28" s="30">
        <f t="shared" ref="AE28:AF28" si="237">AE73</f>
        <v>0</v>
      </c>
      <c r="AF28" s="128">
        <f t="shared" si="237"/>
        <v>0</v>
      </c>
      <c r="AG28" s="8" t="s">
        <v>25</v>
      </c>
      <c r="AH28" s="132" t="str">
        <f t="shared" si="6"/>
        <v>高取町</v>
      </c>
      <c r="AI28" s="127">
        <f t="shared" ref="AI28" si="238">AI73</f>
        <v>0</v>
      </c>
      <c r="AJ28" s="148"/>
      <c r="AK28" s="148"/>
      <c r="AL28" s="148"/>
      <c r="AM28" s="30">
        <f t="shared" ref="AM28" si="239">AM73</f>
        <v>0</v>
      </c>
      <c r="AN28" s="148"/>
      <c r="AO28" s="148"/>
      <c r="AP28" s="148"/>
      <c r="AQ28" s="30">
        <f t="shared" si="230"/>
        <v>0</v>
      </c>
      <c r="AR28" s="30">
        <f t="shared" si="230"/>
        <v>19</v>
      </c>
      <c r="AS28" s="30">
        <f t="shared" si="230"/>
        <v>6</v>
      </c>
      <c r="AT28" s="30">
        <f t="shared" si="230"/>
        <v>100</v>
      </c>
      <c r="AU28" s="128">
        <f t="shared" si="230"/>
        <v>3372</v>
      </c>
      <c r="AV28" s="8" t="s">
        <v>25</v>
      </c>
      <c r="AX28" s="26">
        <f t="shared" si="9"/>
        <v>0</v>
      </c>
      <c r="AZ28" s="387" t="s">
        <v>79</v>
      </c>
      <c r="BA28" s="42" t="s">
        <v>80</v>
      </c>
      <c r="BB28" s="27">
        <f t="shared" si="26"/>
        <v>3372</v>
      </c>
      <c r="BC28" s="28">
        <f t="shared" si="10"/>
        <v>786</v>
      </c>
      <c r="BD28" s="28">
        <f t="shared" si="11"/>
        <v>109</v>
      </c>
      <c r="BE28" s="28">
        <f t="shared" si="12"/>
        <v>0</v>
      </c>
      <c r="BF28" s="28">
        <f t="shared" si="13"/>
        <v>1745</v>
      </c>
      <c r="BG28" s="28">
        <f t="shared" si="14"/>
        <v>607</v>
      </c>
      <c r="BH28" s="28">
        <f t="shared" si="27"/>
        <v>25</v>
      </c>
      <c r="BI28" s="29">
        <f t="shared" si="28"/>
        <v>100</v>
      </c>
      <c r="BK28" s="25" t="str">
        <f t="shared" si="39"/>
        <v>○</v>
      </c>
    </row>
    <row r="29" spans="2:63" s="25" customFormat="1" ht="14.1" customHeight="1" thickBot="1">
      <c r="B29" s="8" t="s">
        <v>26</v>
      </c>
      <c r="C29" s="177">
        <f t="shared" ref="C29:AU29" si="240">C74</f>
        <v>634</v>
      </c>
      <c r="D29" s="30">
        <f t="shared" ref="D29" si="241">D74</f>
        <v>0</v>
      </c>
      <c r="E29" s="161">
        <f t="shared" ref="E29" si="242">E74</f>
        <v>1</v>
      </c>
      <c r="F29" s="30">
        <f t="shared" si="240"/>
        <v>32</v>
      </c>
      <c r="G29" s="30">
        <f t="shared" si="240"/>
        <v>94</v>
      </c>
      <c r="H29" s="30">
        <f t="shared" si="240"/>
        <v>8</v>
      </c>
      <c r="I29" s="30">
        <f t="shared" si="240"/>
        <v>70</v>
      </c>
      <c r="J29" s="30">
        <f t="shared" si="240"/>
        <v>0</v>
      </c>
      <c r="K29" s="30">
        <f t="shared" si="240"/>
        <v>0</v>
      </c>
      <c r="L29" s="30">
        <f t="shared" ref="L29:O29" si="243">L74</f>
        <v>0</v>
      </c>
      <c r="M29" s="30">
        <f t="shared" si="243"/>
        <v>0</v>
      </c>
      <c r="N29" s="30">
        <f t="shared" si="243"/>
        <v>0</v>
      </c>
      <c r="O29" s="30">
        <f t="shared" si="243"/>
        <v>0</v>
      </c>
      <c r="P29" s="30">
        <f t="shared" si="240"/>
        <v>0</v>
      </c>
      <c r="Q29" s="128">
        <f t="shared" si="240"/>
        <v>247</v>
      </c>
      <c r="R29" s="132" t="str">
        <f t="shared" si="19"/>
        <v>明日香村</v>
      </c>
      <c r="S29" s="127">
        <f t="shared" si="240"/>
        <v>0</v>
      </c>
      <c r="T29" s="30">
        <f t="shared" si="240"/>
        <v>82</v>
      </c>
      <c r="U29" s="30">
        <f t="shared" ref="U29:X29" si="244">U74</f>
        <v>0</v>
      </c>
      <c r="V29" s="30">
        <f t="shared" si="244"/>
        <v>758</v>
      </c>
      <c r="W29" s="30">
        <f t="shared" si="244"/>
        <v>4</v>
      </c>
      <c r="X29" s="30">
        <f t="shared" si="244"/>
        <v>293</v>
      </c>
      <c r="Y29" s="30">
        <f t="shared" ref="Y29:AB29" si="245">Y74</f>
        <v>0</v>
      </c>
      <c r="Z29" s="30">
        <f t="shared" si="245"/>
        <v>378</v>
      </c>
      <c r="AA29" s="30">
        <f t="shared" si="245"/>
        <v>1</v>
      </c>
      <c r="AB29" s="30">
        <f t="shared" si="245"/>
        <v>336</v>
      </c>
      <c r="AC29" s="30">
        <f t="shared" ref="AC29:AD29" si="246">AC74</f>
        <v>0</v>
      </c>
      <c r="AD29" s="30">
        <f t="shared" si="246"/>
        <v>1</v>
      </c>
      <c r="AE29" s="30">
        <f t="shared" ref="AE29:AF29" si="247">AE74</f>
        <v>0</v>
      </c>
      <c r="AF29" s="128">
        <f t="shared" si="247"/>
        <v>0</v>
      </c>
      <c r="AG29" s="8" t="s">
        <v>26</v>
      </c>
      <c r="AH29" s="132" t="str">
        <f t="shared" si="6"/>
        <v>明日香村</v>
      </c>
      <c r="AI29" s="127">
        <f t="shared" ref="AI29" si="248">AI74</f>
        <v>0</v>
      </c>
      <c r="AJ29" s="148"/>
      <c r="AK29" s="148"/>
      <c r="AL29" s="148"/>
      <c r="AM29" s="30">
        <f t="shared" ref="AM29" si="249">AM74</f>
        <v>0</v>
      </c>
      <c r="AN29" s="148"/>
      <c r="AO29" s="148"/>
      <c r="AP29" s="148"/>
      <c r="AQ29" s="30">
        <f t="shared" si="240"/>
        <v>0</v>
      </c>
      <c r="AR29" s="30">
        <f t="shared" si="240"/>
        <v>31</v>
      </c>
      <c r="AS29" s="30">
        <f t="shared" si="240"/>
        <v>12</v>
      </c>
      <c r="AT29" s="30">
        <f t="shared" si="240"/>
        <v>55</v>
      </c>
      <c r="AU29" s="128">
        <f t="shared" si="240"/>
        <v>3037</v>
      </c>
      <c r="AV29" s="8" t="s">
        <v>26</v>
      </c>
      <c r="AX29" s="26">
        <f t="shared" si="9"/>
        <v>0</v>
      </c>
      <c r="AZ29" s="389"/>
      <c r="BA29" s="44" t="s">
        <v>81</v>
      </c>
      <c r="BB29" s="34">
        <f t="shared" si="26"/>
        <v>3037</v>
      </c>
      <c r="BC29" s="35">
        <f t="shared" si="10"/>
        <v>769</v>
      </c>
      <c r="BD29" s="35">
        <f t="shared" si="11"/>
        <v>70</v>
      </c>
      <c r="BE29" s="35">
        <f t="shared" si="12"/>
        <v>0</v>
      </c>
      <c r="BF29" s="35">
        <f t="shared" si="13"/>
        <v>1384</v>
      </c>
      <c r="BG29" s="35">
        <f t="shared" si="14"/>
        <v>716</v>
      </c>
      <c r="BH29" s="35">
        <f t="shared" si="27"/>
        <v>43</v>
      </c>
      <c r="BI29" s="36">
        <f t="shared" si="28"/>
        <v>55</v>
      </c>
      <c r="BK29" s="25" t="str">
        <f t="shared" si="39"/>
        <v>○</v>
      </c>
    </row>
    <row r="30" spans="2:63" s="25" customFormat="1" ht="14.1" customHeight="1">
      <c r="B30" s="8" t="s">
        <v>27</v>
      </c>
      <c r="C30" s="177">
        <f t="shared" ref="C30:AU30" si="250">C75</f>
        <v>1948</v>
      </c>
      <c r="D30" s="30">
        <f t="shared" ref="D30" si="251">D75</f>
        <v>0</v>
      </c>
      <c r="E30" s="161">
        <f t="shared" ref="E30" si="252">E75</f>
        <v>6</v>
      </c>
      <c r="F30" s="30">
        <f t="shared" si="250"/>
        <v>53</v>
      </c>
      <c r="G30" s="30">
        <f t="shared" si="250"/>
        <v>494</v>
      </c>
      <c r="H30" s="30">
        <f t="shared" si="250"/>
        <v>11</v>
      </c>
      <c r="I30" s="30">
        <f t="shared" si="250"/>
        <v>306</v>
      </c>
      <c r="J30" s="30">
        <f t="shared" si="250"/>
        <v>0</v>
      </c>
      <c r="K30" s="30">
        <f t="shared" si="250"/>
        <v>0</v>
      </c>
      <c r="L30" s="30">
        <f t="shared" ref="L30:O30" si="253">L75</f>
        <v>0</v>
      </c>
      <c r="M30" s="30">
        <f t="shared" si="253"/>
        <v>0</v>
      </c>
      <c r="N30" s="30">
        <f t="shared" si="253"/>
        <v>0</v>
      </c>
      <c r="O30" s="30">
        <f t="shared" si="253"/>
        <v>0</v>
      </c>
      <c r="P30" s="30">
        <f t="shared" si="250"/>
        <v>3</v>
      </c>
      <c r="Q30" s="128">
        <f t="shared" si="250"/>
        <v>818</v>
      </c>
      <c r="R30" s="132" t="str">
        <f t="shared" si="19"/>
        <v>上牧町</v>
      </c>
      <c r="S30" s="127">
        <f t="shared" si="250"/>
        <v>6</v>
      </c>
      <c r="T30" s="30">
        <f t="shared" si="250"/>
        <v>81</v>
      </c>
      <c r="U30" s="30">
        <f t="shared" ref="U30:X30" si="254">U75</f>
        <v>6</v>
      </c>
      <c r="V30" s="30">
        <f t="shared" si="254"/>
        <v>2608</v>
      </c>
      <c r="W30" s="30">
        <f t="shared" si="254"/>
        <v>15</v>
      </c>
      <c r="X30" s="30">
        <f t="shared" si="254"/>
        <v>300</v>
      </c>
      <c r="Y30" s="30">
        <f t="shared" ref="Y30:AB30" si="255">Y75</f>
        <v>2</v>
      </c>
      <c r="Z30" s="30">
        <f t="shared" si="255"/>
        <v>910</v>
      </c>
      <c r="AA30" s="30">
        <f t="shared" si="255"/>
        <v>10</v>
      </c>
      <c r="AB30" s="30">
        <f t="shared" si="255"/>
        <v>218</v>
      </c>
      <c r="AC30" s="30">
        <f t="shared" ref="AC30:AD30" si="256">AC75</f>
        <v>0</v>
      </c>
      <c r="AD30" s="30">
        <f t="shared" si="256"/>
        <v>9</v>
      </c>
      <c r="AE30" s="30">
        <f t="shared" ref="AE30:AF30" si="257">AE75</f>
        <v>0</v>
      </c>
      <c r="AF30" s="128">
        <f t="shared" si="257"/>
        <v>0</v>
      </c>
      <c r="AG30" s="8" t="s">
        <v>27</v>
      </c>
      <c r="AH30" s="132" t="str">
        <f t="shared" si="6"/>
        <v>上牧町</v>
      </c>
      <c r="AI30" s="127">
        <f t="shared" ref="AI30" si="258">AI75</f>
        <v>0</v>
      </c>
      <c r="AJ30" s="148"/>
      <c r="AK30" s="148"/>
      <c r="AL30" s="148"/>
      <c r="AM30" s="30">
        <f t="shared" ref="AM30" si="259">AM75</f>
        <v>0</v>
      </c>
      <c r="AN30" s="148"/>
      <c r="AO30" s="148"/>
      <c r="AP30" s="148"/>
      <c r="AQ30" s="30">
        <f t="shared" si="250"/>
        <v>0</v>
      </c>
      <c r="AR30" s="30">
        <f t="shared" si="250"/>
        <v>46</v>
      </c>
      <c r="AS30" s="30">
        <f t="shared" si="250"/>
        <v>15</v>
      </c>
      <c r="AT30" s="30">
        <f t="shared" si="250"/>
        <v>282</v>
      </c>
      <c r="AU30" s="128">
        <f t="shared" si="250"/>
        <v>8147</v>
      </c>
      <c r="AV30" s="8" t="s">
        <v>27</v>
      </c>
      <c r="AX30" s="26">
        <f t="shared" si="9"/>
        <v>0</v>
      </c>
      <c r="AZ30" s="387" t="s">
        <v>82</v>
      </c>
      <c r="BA30" s="42" t="s">
        <v>83</v>
      </c>
      <c r="BB30" s="27">
        <f t="shared" si="26"/>
        <v>8147</v>
      </c>
      <c r="BC30" s="28">
        <f t="shared" si="10"/>
        <v>2512</v>
      </c>
      <c r="BD30" s="28">
        <f t="shared" si="11"/>
        <v>306</v>
      </c>
      <c r="BE30" s="28">
        <f t="shared" si="12"/>
        <v>0</v>
      </c>
      <c r="BF30" s="28">
        <f t="shared" si="13"/>
        <v>4356</v>
      </c>
      <c r="BG30" s="28">
        <f t="shared" si="14"/>
        <v>630</v>
      </c>
      <c r="BH30" s="28">
        <f t="shared" si="27"/>
        <v>61</v>
      </c>
      <c r="BI30" s="29">
        <f t="shared" si="28"/>
        <v>282</v>
      </c>
      <c r="BK30" s="25" t="str">
        <f t="shared" si="39"/>
        <v>○</v>
      </c>
    </row>
    <row r="31" spans="2:63" s="25" customFormat="1" ht="14.1" customHeight="1">
      <c r="B31" s="8" t="s">
        <v>28</v>
      </c>
      <c r="C31" s="177">
        <f t="shared" ref="C31:AU31" si="260">C76</f>
        <v>1635</v>
      </c>
      <c r="D31" s="30">
        <f t="shared" ref="D31" si="261">D76</f>
        <v>0</v>
      </c>
      <c r="E31" s="161">
        <f t="shared" ref="E31" si="262">E76</f>
        <v>7</v>
      </c>
      <c r="F31" s="30">
        <f t="shared" si="260"/>
        <v>35</v>
      </c>
      <c r="G31" s="30">
        <f t="shared" si="260"/>
        <v>491</v>
      </c>
      <c r="H31" s="30">
        <f t="shared" si="260"/>
        <v>10</v>
      </c>
      <c r="I31" s="30">
        <f t="shared" si="260"/>
        <v>217</v>
      </c>
      <c r="J31" s="30">
        <f t="shared" si="260"/>
        <v>0</v>
      </c>
      <c r="K31" s="30">
        <f t="shared" si="260"/>
        <v>0</v>
      </c>
      <c r="L31" s="30">
        <f t="shared" ref="L31:O31" si="263">L76</f>
        <v>0</v>
      </c>
      <c r="M31" s="30">
        <f t="shared" si="263"/>
        <v>0</v>
      </c>
      <c r="N31" s="30">
        <f t="shared" si="263"/>
        <v>0</v>
      </c>
      <c r="O31" s="30">
        <f t="shared" si="263"/>
        <v>0</v>
      </c>
      <c r="P31" s="30">
        <f t="shared" si="260"/>
        <v>1</v>
      </c>
      <c r="Q31" s="128">
        <f t="shared" si="260"/>
        <v>662</v>
      </c>
      <c r="R31" s="132" t="str">
        <f t="shared" si="19"/>
        <v>王寺町</v>
      </c>
      <c r="S31" s="127">
        <f t="shared" si="260"/>
        <v>7</v>
      </c>
      <c r="T31" s="30">
        <f t="shared" si="260"/>
        <v>77</v>
      </c>
      <c r="U31" s="30">
        <f t="shared" ref="U31:X31" si="264">U76</f>
        <v>3</v>
      </c>
      <c r="V31" s="30">
        <f t="shared" si="264"/>
        <v>2237</v>
      </c>
      <c r="W31" s="30">
        <f t="shared" si="264"/>
        <v>17</v>
      </c>
      <c r="X31" s="30">
        <f t="shared" si="264"/>
        <v>336</v>
      </c>
      <c r="Y31" s="30">
        <f t="shared" ref="Y31:AB31" si="265">Y76</f>
        <v>1</v>
      </c>
      <c r="Z31" s="30">
        <f t="shared" si="265"/>
        <v>692</v>
      </c>
      <c r="AA31" s="30">
        <f t="shared" si="265"/>
        <v>8</v>
      </c>
      <c r="AB31" s="30">
        <f t="shared" si="265"/>
        <v>176</v>
      </c>
      <c r="AC31" s="30">
        <f t="shared" ref="AC31:AD31" si="266">AC76</f>
        <v>0</v>
      </c>
      <c r="AD31" s="30">
        <f t="shared" si="266"/>
        <v>4</v>
      </c>
      <c r="AE31" s="30">
        <f t="shared" ref="AE31:AF31" si="267">AE76</f>
        <v>4</v>
      </c>
      <c r="AF31" s="128">
        <f t="shared" si="267"/>
        <v>0</v>
      </c>
      <c r="AG31" s="8" t="s">
        <v>28</v>
      </c>
      <c r="AH31" s="132" t="str">
        <f t="shared" si="6"/>
        <v>王寺町</v>
      </c>
      <c r="AI31" s="127">
        <f t="shared" ref="AI31" si="268">AI76</f>
        <v>0</v>
      </c>
      <c r="AJ31" s="148"/>
      <c r="AK31" s="148"/>
      <c r="AL31" s="148"/>
      <c r="AM31" s="30">
        <f t="shared" ref="AM31" si="269">AM76</f>
        <v>0</v>
      </c>
      <c r="AN31" s="148"/>
      <c r="AO31" s="148"/>
      <c r="AP31" s="148"/>
      <c r="AQ31" s="30">
        <f t="shared" si="260"/>
        <v>0</v>
      </c>
      <c r="AR31" s="30">
        <f t="shared" si="260"/>
        <v>14</v>
      </c>
      <c r="AS31" s="30">
        <f t="shared" si="260"/>
        <v>10</v>
      </c>
      <c r="AT31" s="30">
        <f t="shared" si="260"/>
        <v>242</v>
      </c>
      <c r="AU31" s="128">
        <f t="shared" si="260"/>
        <v>6886</v>
      </c>
      <c r="AV31" s="8" t="s">
        <v>28</v>
      </c>
      <c r="AX31" s="26">
        <f t="shared" si="9"/>
        <v>0</v>
      </c>
      <c r="AZ31" s="403"/>
      <c r="BA31" s="43" t="s">
        <v>84</v>
      </c>
      <c r="BB31" s="31">
        <f t="shared" si="26"/>
        <v>6886</v>
      </c>
      <c r="BC31" s="32">
        <f t="shared" si="10"/>
        <v>2178</v>
      </c>
      <c r="BD31" s="32">
        <f t="shared" si="11"/>
        <v>217</v>
      </c>
      <c r="BE31" s="32">
        <f t="shared" si="12"/>
        <v>0</v>
      </c>
      <c r="BF31" s="32">
        <f t="shared" si="13"/>
        <v>3600</v>
      </c>
      <c r="BG31" s="32">
        <f t="shared" si="14"/>
        <v>625</v>
      </c>
      <c r="BH31" s="32">
        <f t="shared" si="27"/>
        <v>24</v>
      </c>
      <c r="BI31" s="33">
        <f t="shared" si="28"/>
        <v>242</v>
      </c>
      <c r="BK31" s="25" t="str">
        <f t="shared" si="39"/>
        <v>○</v>
      </c>
    </row>
    <row r="32" spans="2:63" s="25" customFormat="1" ht="14.1" customHeight="1">
      <c r="B32" s="8" t="s">
        <v>29</v>
      </c>
      <c r="C32" s="177">
        <f t="shared" ref="C32:AU32" si="270">C77</f>
        <v>2113</v>
      </c>
      <c r="D32" s="30">
        <f t="shared" ref="D32" si="271">D77</f>
        <v>0</v>
      </c>
      <c r="E32" s="161">
        <f t="shared" ref="E32" si="272">E77</f>
        <v>5</v>
      </c>
      <c r="F32" s="30">
        <f t="shared" si="270"/>
        <v>95</v>
      </c>
      <c r="G32" s="30">
        <f t="shared" si="270"/>
        <v>554</v>
      </c>
      <c r="H32" s="30">
        <f t="shared" si="270"/>
        <v>34</v>
      </c>
      <c r="I32" s="30">
        <f t="shared" si="270"/>
        <v>438</v>
      </c>
      <c r="J32" s="30">
        <f t="shared" si="270"/>
        <v>0</v>
      </c>
      <c r="K32" s="30">
        <f t="shared" si="270"/>
        <v>0</v>
      </c>
      <c r="L32" s="30">
        <f t="shared" ref="L32:O32" si="273">L77</f>
        <v>0</v>
      </c>
      <c r="M32" s="30">
        <f t="shared" si="273"/>
        <v>0</v>
      </c>
      <c r="N32" s="30">
        <f t="shared" si="273"/>
        <v>0</v>
      </c>
      <c r="O32" s="30">
        <f t="shared" si="273"/>
        <v>0</v>
      </c>
      <c r="P32" s="30">
        <f t="shared" si="270"/>
        <v>0</v>
      </c>
      <c r="Q32" s="128">
        <f t="shared" si="270"/>
        <v>1347</v>
      </c>
      <c r="R32" s="132" t="str">
        <f t="shared" si="19"/>
        <v>広陵町</v>
      </c>
      <c r="S32" s="127">
        <f t="shared" si="270"/>
        <v>5</v>
      </c>
      <c r="T32" s="30">
        <f t="shared" si="270"/>
        <v>244</v>
      </c>
      <c r="U32" s="30">
        <f t="shared" ref="U32:X32" si="274">U77</f>
        <v>4</v>
      </c>
      <c r="V32" s="30">
        <f t="shared" si="274"/>
        <v>4578</v>
      </c>
      <c r="W32" s="30">
        <f t="shared" si="274"/>
        <v>18</v>
      </c>
      <c r="X32" s="30">
        <f t="shared" si="274"/>
        <v>864</v>
      </c>
      <c r="Y32" s="30">
        <f t="shared" ref="Y32:AB32" si="275">Y77</f>
        <v>4</v>
      </c>
      <c r="Z32" s="30">
        <f t="shared" si="275"/>
        <v>1606</v>
      </c>
      <c r="AA32" s="30">
        <f t="shared" si="275"/>
        <v>9</v>
      </c>
      <c r="AB32" s="30">
        <f t="shared" si="275"/>
        <v>718</v>
      </c>
      <c r="AC32" s="30">
        <f t="shared" ref="AC32:AD32" si="276">AC77</f>
        <v>0</v>
      </c>
      <c r="AD32" s="30">
        <f t="shared" si="276"/>
        <v>6</v>
      </c>
      <c r="AE32" s="30">
        <f t="shared" ref="AE32:AF32" si="277">AE77</f>
        <v>0</v>
      </c>
      <c r="AF32" s="128">
        <f t="shared" si="277"/>
        <v>1</v>
      </c>
      <c r="AG32" s="8" t="s">
        <v>29</v>
      </c>
      <c r="AH32" s="132" t="str">
        <f t="shared" si="6"/>
        <v>広陵町</v>
      </c>
      <c r="AI32" s="127">
        <f t="shared" ref="AI32" si="278">AI77</f>
        <v>0</v>
      </c>
      <c r="AJ32" s="148"/>
      <c r="AK32" s="148"/>
      <c r="AL32" s="148"/>
      <c r="AM32" s="30">
        <f t="shared" ref="AM32" si="279">AM77</f>
        <v>0</v>
      </c>
      <c r="AN32" s="148"/>
      <c r="AO32" s="148"/>
      <c r="AP32" s="148"/>
      <c r="AQ32" s="30">
        <f t="shared" si="270"/>
        <v>0</v>
      </c>
      <c r="AR32" s="30">
        <f t="shared" si="270"/>
        <v>156</v>
      </c>
      <c r="AS32" s="30">
        <f t="shared" si="270"/>
        <v>39</v>
      </c>
      <c r="AT32" s="30">
        <f t="shared" si="270"/>
        <v>499</v>
      </c>
      <c r="AU32" s="128">
        <f t="shared" si="270"/>
        <v>13337</v>
      </c>
      <c r="AV32" s="8" t="s">
        <v>29</v>
      </c>
      <c r="AX32" s="26">
        <f t="shared" si="9"/>
        <v>0</v>
      </c>
      <c r="AZ32" s="403"/>
      <c r="BA32" s="43" t="s">
        <v>85</v>
      </c>
      <c r="BB32" s="31">
        <f t="shared" si="26"/>
        <v>13337</v>
      </c>
      <c r="BC32" s="32">
        <f t="shared" si="10"/>
        <v>2801</v>
      </c>
      <c r="BD32" s="32">
        <f t="shared" si="11"/>
        <v>438</v>
      </c>
      <c r="BE32" s="32">
        <f t="shared" si="12"/>
        <v>0</v>
      </c>
      <c r="BF32" s="32">
        <f t="shared" si="13"/>
        <v>7545</v>
      </c>
      <c r="BG32" s="32">
        <f t="shared" si="14"/>
        <v>1859</v>
      </c>
      <c r="BH32" s="32">
        <f t="shared" si="27"/>
        <v>195</v>
      </c>
      <c r="BI32" s="33">
        <f t="shared" si="28"/>
        <v>499</v>
      </c>
      <c r="BK32" s="25" t="str">
        <f t="shared" si="39"/>
        <v>○</v>
      </c>
    </row>
    <row r="33" spans="2:63" s="25" customFormat="1" ht="14.1" customHeight="1" thickBot="1">
      <c r="B33" s="8" t="s">
        <v>30</v>
      </c>
      <c r="C33" s="177">
        <f t="shared" ref="C33:AU33" si="280">C78</f>
        <v>1327</v>
      </c>
      <c r="D33" s="30">
        <f t="shared" ref="D33" si="281">D78</f>
        <v>0</v>
      </c>
      <c r="E33" s="161">
        <f t="shared" ref="E33" si="282">E78</f>
        <v>3</v>
      </c>
      <c r="F33" s="30">
        <f t="shared" si="280"/>
        <v>48</v>
      </c>
      <c r="G33" s="30">
        <f t="shared" si="280"/>
        <v>295</v>
      </c>
      <c r="H33" s="30">
        <f t="shared" si="280"/>
        <v>24</v>
      </c>
      <c r="I33" s="30">
        <f t="shared" si="280"/>
        <v>181</v>
      </c>
      <c r="J33" s="30">
        <f t="shared" si="280"/>
        <v>0</v>
      </c>
      <c r="K33" s="30">
        <f t="shared" si="280"/>
        <v>0</v>
      </c>
      <c r="L33" s="30">
        <f t="shared" ref="L33:O33" si="283">L78</f>
        <v>2</v>
      </c>
      <c r="M33" s="30">
        <f t="shared" si="283"/>
        <v>0</v>
      </c>
      <c r="N33" s="30">
        <f t="shared" si="283"/>
        <v>0</v>
      </c>
      <c r="O33" s="30">
        <f t="shared" si="283"/>
        <v>0</v>
      </c>
      <c r="P33" s="30">
        <f t="shared" si="280"/>
        <v>1</v>
      </c>
      <c r="Q33" s="128">
        <f t="shared" si="280"/>
        <v>571</v>
      </c>
      <c r="R33" s="132" t="str">
        <f t="shared" si="19"/>
        <v>河合町</v>
      </c>
      <c r="S33" s="127">
        <f t="shared" si="280"/>
        <v>4</v>
      </c>
      <c r="T33" s="30">
        <f t="shared" si="280"/>
        <v>89</v>
      </c>
      <c r="U33" s="30">
        <f t="shared" ref="U33:X33" si="284">U78</f>
        <v>1</v>
      </c>
      <c r="V33" s="30">
        <f t="shared" si="284"/>
        <v>2067</v>
      </c>
      <c r="W33" s="30">
        <f t="shared" si="284"/>
        <v>14</v>
      </c>
      <c r="X33" s="30">
        <f t="shared" si="284"/>
        <v>375</v>
      </c>
      <c r="Y33" s="30">
        <f t="shared" ref="Y33:AB33" si="285">Y78</f>
        <v>3</v>
      </c>
      <c r="Z33" s="30">
        <f t="shared" si="285"/>
        <v>701</v>
      </c>
      <c r="AA33" s="30">
        <f t="shared" si="285"/>
        <v>24</v>
      </c>
      <c r="AB33" s="30">
        <f t="shared" si="285"/>
        <v>242</v>
      </c>
      <c r="AC33" s="30">
        <f t="shared" ref="AC33:AD33" si="286">AC78</f>
        <v>0</v>
      </c>
      <c r="AD33" s="30">
        <f t="shared" si="286"/>
        <v>1</v>
      </c>
      <c r="AE33" s="30">
        <f t="shared" ref="AE33:AF33" si="287">AE78</f>
        <v>0</v>
      </c>
      <c r="AF33" s="128">
        <f t="shared" si="287"/>
        <v>3</v>
      </c>
      <c r="AG33" s="8" t="s">
        <v>30</v>
      </c>
      <c r="AH33" s="132" t="str">
        <f t="shared" si="6"/>
        <v>河合町</v>
      </c>
      <c r="AI33" s="127">
        <f t="shared" ref="AI33" si="288">AI78</f>
        <v>0</v>
      </c>
      <c r="AJ33" s="148"/>
      <c r="AK33" s="148"/>
      <c r="AL33" s="148"/>
      <c r="AM33" s="30">
        <f t="shared" ref="AM33" si="289">AM78</f>
        <v>0</v>
      </c>
      <c r="AN33" s="148"/>
      <c r="AO33" s="148"/>
      <c r="AP33" s="148"/>
      <c r="AQ33" s="30">
        <f t="shared" si="280"/>
        <v>0</v>
      </c>
      <c r="AR33" s="30">
        <f t="shared" si="280"/>
        <v>40</v>
      </c>
      <c r="AS33" s="30">
        <f t="shared" si="280"/>
        <v>7</v>
      </c>
      <c r="AT33" s="30">
        <f t="shared" si="280"/>
        <v>178</v>
      </c>
      <c r="AU33" s="128">
        <f t="shared" si="280"/>
        <v>6201</v>
      </c>
      <c r="AV33" s="8" t="s">
        <v>30</v>
      </c>
      <c r="AX33" s="26">
        <f t="shared" si="9"/>
        <v>0</v>
      </c>
      <c r="AZ33" s="404"/>
      <c r="BA33" s="44" t="s">
        <v>86</v>
      </c>
      <c r="BB33" s="34">
        <f t="shared" si="26"/>
        <v>6201</v>
      </c>
      <c r="BC33" s="35">
        <f t="shared" si="10"/>
        <v>1697</v>
      </c>
      <c r="BD33" s="35">
        <f t="shared" si="11"/>
        <v>181</v>
      </c>
      <c r="BE33" s="35">
        <f t="shared" si="12"/>
        <v>2</v>
      </c>
      <c r="BF33" s="35">
        <f t="shared" si="13"/>
        <v>3345</v>
      </c>
      <c r="BG33" s="35">
        <f t="shared" si="14"/>
        <v>751</v>
      </c>
      <c r="BH33" s="35">
        <f t="shared" si="27"/>
        <v>47</v>
      </c>
      <c r="BI33" s="36">
        <f t="shared" si="28"/>
        <v>178</v>
      </c>
      <c r="BK33" s="25" t="str">
        <f t="shared" si="39"/>
        <v>○</v>
      </c>
    </row>
    <row r="34" spans="2:63" s="25" customFormat="1" ht="14.1" customHeight="1">
      <c r="B34" s="8" t="s">
        <v>31</v>
      </c>
      <c r="C34" s="177">
        <f t="shared" ref="C34:AU34" si="290">C79</f>
        <v>688</v>
      </c>
      <c r="D34" s="30">
        <f t="shared" ref="D34" si="291">D79</f>
        <v>0</v>
      </c>
      <c r="E34" s="161">
        <f t="shared" ref="E34" si="292">E79</f>
        <v>0</v>
      </c>
      <c r="F34" s="30">
        <f t="shared" si="290"/>
        <v>46</v>
      </c>
      <c r="G34" s="30">
        <f t="shared" si="290"/>
        <v>105</v>
      </c>
      <c r="H34" s="30">
        <f t="shared" si="290"/>
        <v>10</v>
      </c>
      <c r="I34" s="30">
        <f t="shared" si="290"/>
        <v>83</v>
      </c>
      <c r="J34" s="30">
        <f t="shared" si="290"/>
        <v>0</v>
      </c>
      <c r="K34" s="30">
        <f t="shared" si="290"/>
        <v>0</v>
      </c>
      <c r="L34" s="30">
        <f t="shared" ref="L34:O34" si="293">L79</f>
        <v>0</v>
      </c>
      <c r="M34" s="30">
        <f t="shared" si="293"/>
        <v>0</v>
      </c>
      <c r="N34" s="30">
        <f t="shared" si="293"/>
        <v>0</v>
      </c>
      <c r="O34" s="30">
        <f t="shared" si="293"/>
        <v>0</v>
      </c>
      <c r="P34" s="30">
        <f t="shared" si="290"/>
        <v>1</v>
      </c>
      <c r="Q34" s="128">
        <f t="shared" si="290"/>
        <v>356</v>
      </c>
      <c r="R34" s="132" t="str">
        <f t="shared" si="19"/>
        <v>吉野町</v>
      </c>
      <c r="S34" s="127">
        <f t="shared" si="290"/>
        <v>4</v>
      </c>
      <c r="T34" s="30">
        <f t="shared" si="290"/>
        <v>122</v>
      </c>
      <c r="U34" s="30">
        <f t="shared" ref="U34:X34" si="294">U79</f>
        <v>0</v>
      </c>
      <c r="V34" s="30">
        <f t="shared" si="294"/>
        <v>852</v>
      </c>
      <c r="W34" s="30">
        <f t="shared" si="294"/>
        <v>6</v>
      </c>
      <c r="X34" s="30">
        <f t="shared" si="294"/>
        <v>418</v>
      </c>
      <c r="Y34" s="30">
        <f t="shared" ref="Y34:AB34" si="295">Y79</f>
        <v>1</v>
      </c>
      <c r="Z34" s="30">
        <f t="shared" si="295"/>
        <v>520</v>
      </c>
      <c r="AA34" s="30">
        <f t="shared" si="295"/>
        <v>1</v>
      </c>
      <c r="AB34" s="30">
        <f t="shared" si="295"/>
        <v>533</v>
      </c>
      <c r="AC34" s="30">
        <f t="shared" ref="AC34:AD34" si="296">AC79</f>
        <v>0</v>
      </c>
      <c r="AD34" s="30">
        <f t="shared" si="296"/>
        <v>0</v>
      </c>
      <c r="AE34" s="30">
        <f t="shared" ref="AE34:AF34" si="297">AE79</f>
        <v>0</v>
      </c>
      <c r="AF34" s="128">
        <f t="shared" si="297"/>
        <v>0</v>
      </c>
      <c r="AG34" s="8" t="s">
        <v>31</v>
      </c>
      <c r="AH34" s="132" t="str">
        <f t="shared" si="6"/>
        <v>吉野町</v>
      </c>
      <c r="AI34" s="127">
        <f t="shared" ref="AI34" si="298">AI79</f>
        <v>0</v>
      </c>
      <c r="AJ34" s="148"/>
      <c r="AK34" s="148"/>
      <c r="AL34" s="148"/>
      <c r="AM34" s="30">
        <f t="shared" ref="AM34" si="299">AM79</f>
        <v>0</v>
      </c>
      <c r="AN34" s="148"/>
      <c r="AO34" s="148"/>
      <c r="AP34" s="148"/>
      <c r="AQ34" s="30">
        <f t="shared" si="290"/>
        <v>0</v>
      </c>
      <c r="AR34" s="30">
        <f t="shared" si="290"/>
        <v>9</v>
      </c>
      <c r="AS34" s="30">
        <f t="shared" si="290"/>
        <v>68</v>
      </c>
      <c r="AT34" s="30">
        <f t="shared" si="290"/>
        <v>99</v>
      </c>
      <c r="AU34" s="128">
        <f t="shared" si="290"/>
        <v>3922</v>
      </c>
      <c r="AV34" s="8" t="s">
        <v>31</v>
      </c>
      <c r="AX34" s="26">
        <f t="shared" si="9"/>
        <v>0</v>
      </c>
      <c r="AZ34" s="400" t="s">
        <v>87</v>
      </c>
      <c r="BA34" s="42" t="s">
        <v>88</v>
      </c>
      <c r="BB34" s="27">
        <f t="shared" si="26"/>
        <v>3922</v>
      </c>
      <c r="BC34" s="28">
        <f t="shared" si="10"/>
        <v>849</v>
      </c>
      <c r="BD34" s="28">
        <f t="shared" si="11"/>
        <v>83</v>
      </c>
      <c r="BE34" s="28">
        <f t="shared" si="12"/>
        <v>0</v>
      </c>
      <c r="BF34" s="28">
        <f t="shared" si="13"/>
        <v>1730</v>
      </c>
      <c r="BG34" s="28">
        <f t="shared" si="14"/>
        <v>1084</v>
      </c>
      <c r="BH34" s="28">
        <f t="shared" si="27"/>
        <v>77</v>
      </c>
      <c r="BI34" s="29">
        <f t="shared" si="28"/>
        <v>99</v>
      </c>
      <c r="BK34" s="25" t="str">
        <f t="shared" si="39"/>
        <v>○</v>
      </c>
    </row>
    <row r="35" spans="2:63" s="25" customFormat="1" ht="14.1" customHeight="1">
      <c r="B35" s="8" t="s">
        <v>32</v>
      </c>
      <c r="C35" s="177">
        <f t="shared" ref="C35:AU35" si="300">C80</f>
        <v>1333</v>
      </c>
      <c r="D35" s="30">
        <f t="shared" ref="D35" si="301">D80</f>
        <v>0</v>
      </c>
      <c r="E35" s="161">
        <f t="shared" ref="E35" si="302">E80</f>
        <v>6</v>
      </c>
      <c r="F35" s="30">
        <f t="shared" si="300"/>
        <v>98</v>
      </c>
      <c r="G35" s="30">
        <f t="shared" si="300"/>
        <v>249</v>
      </c>
      <c r="H35" s="30">
        <f t="shared" si="300"/>
        <v>16</v>
      </c>
      <c r="I35" s="30">
        <f t="shared" si="300"/>
        <v>287</v>
      </c>
      <c r="J35" s="30">
        <f t="shared" si="300"/>
        <v>0</v>
      </c>
      <c r="K35" s="30">
        <f t="shared" si="300"/>
        <v>0</v>
      </c>
      <c r="L35" s="30">
        <f t="shared" ref="L35:O35" si="303">L80</f>
        <v>1</v>
      </c>
      <c r="M35" s="30">
        <f t="shared" si="303"/>
        <v>0</v>
      </c>
      <c r="N35" s="30">
        <f t="shared" si="303"/>
        <v>0</v>
      </c>
      <c r="O35" s="30">
        <f t="shared" si="303"/>
        <v>0</v>
      </c>
      <c r="P35" s="30">
        <f t="shared" si="300"/>
        <v>2</v>
      </c>
      <c r="Q35" s="128">
        <f t="shared" si="300"/>
        <v>986</v>
      </c>
      <c r="R35" s="132" t="str">
        <f t="shared" si="19"/>
        <v>大淀町</v>
      </c>
      <c r="S35" s="127">
        <f t="shared" si="300"/>
        <v>4</v>
      </c>
      <c r="T35" s="30">
        <f t="shared" si="300"/>
        <v>194</v>
      </c>
      <c r="U35" s="30">
        <f t="shared" ref="U35:X35" si="304">U80</f>
        <v>1</v>
      </c>
      <c r="V35" s="30">
        <f t="shared" si="304"/>
        <v>2654</v>
      </c>
      <c r="W35" s="30">
        <f t="shared" si="304"/>
        <v>16</v>
      </c>
      <c r="X35" s="30">
        <f t="shared" si="304"/>
        <v>743</v>
      </c>
      <c r="Y35" s="30">
        <f t="shared" ref="Y35:AB35" si="305">Y80</f>
        <v>0</v>
      </c>
      <c r="Z35" s="30">
        <f t="shared" si="305"/>
        <v>1366</v>
      </c>
      <c r="AA35" s="30">
        <f t="shared" si="305"/>
        <v>4</v>
      </c>
      <c r="AB35" s="30">
        <f t="shared" si="305"/>
        <v>718</v>
      </c>
      <c r="AC35" s="30">
        <f t="shared" ref="AC35:AD35" si="306">AC80</f>
        <v>0</v>
      </c>
      <c r="AD35" s="30">
        <f t="shared" si="306"/>
        <v>1</v>
      </c>
      <c r="AE35" s="30">
        <f t="shared" ref="AE35:AF35" si="307">AE80</f>
        <v>0</v>
      </c>
      <c r="AF35" s="128">
        <f t="shared" si="307"/>
        <v>1</v>
      </c>
      <c r="AG35" s="8" t="s">
        <v>32</v>
      </c>
      <c r="AH35" s="132" t="str">
        <f t="shared" si="6"/>
        <v>大淀町</v>
      </c>
      <c r="AI35" s="127">
        <f t="shared" ref="AI35" si="308">AI80</f>
        <v>0</v>
      </c>
      <c r="AJ35" s="148"/>
      <c r="AK35" s="148"/>
      <c r="AL35" s="148"/>
      <c r="AM35" s="30">
        <f t="shared" ref="AM35" si="309">AM80</f>
        <v>0</v>
      </c>
      <c r="AN35" s="148"/>
      <c r="AO35" s="148"/>
      <c r="AP35" s="148"/>
      <c r="AQ35" s="30">
        <f t="shared" si="300"/>
        <v>0</v>
      </c>
      <c r="AR35" s="30">
        <f t="shared" si="300"/>
        <v>28</v>
      </c>
      <c r="AS35" s="30">
        <f t="shared" si="300"/>
        <v>30</v>
      </c>
      <c r="AT35" s="30">
        <f t="shared" si="300"/>
        <v>346</v>
      </c>
      <c r="AU35" s="128">
        <f t="shared" si="300"/>
        <v>9084</v>
      </c>
      <c r="AV35" s="8" t="s">
        <v>32</v>
      </c>
      <c r="AX35" s="26">
        <f t="shared" si="9"/>
        <v>0</v>
      </c>
      <c r="AZ35" s="401"/>
      <c r="BA35" s="43" t="s">
        <v>89</v>
      </c>
      <c r="BB35" s="31">
        <f t="shared" si="26"/>
        <v>9084</v>
      </c>
      <c r="BC35" s="32">
        <f t="shared" si="10"/>
        <v>1702</v>
      </c>
      <c r="BD35" s="32">
        <f t="shared" si="11"/>
        <v>287</v>
      </c>
      <c r="BE35" s="32">
        <f t="shared" si="12"/>
        <v>1</v>
      </c>
      <c r="BF35" s="32">
        <f t="shared" si="13"/>
        <v>5010</v>
      </c>
      <c r="BG35" s="32">
        <f t="shared" si="14"/>
        <v>1680</v>
      </c>
      <c r="BH35" s="32">
        <f t="shared" si="27"/>
        <v>58</v>
      </c>
      <c r="BI35" s="33">
        <f t="shared" si="28"/>
        <v>346</v>
      </c>
      <c r="BK35" s="25" t="str">
        <f t="shared" si="39"/>
        <v>○</v>
      </c>
    </row>
    <row r="36" spans="2:63" s="25" customFormat="1" ht="14.1" customHeight="1">
      <c r="B36" s="8" t="s">
        <v>33</v>
      </c>
      <c r="C36" s="177">
        <f t="shared" ref="C36:AU36" si="310">C81</f>
        <v>528</v>
      </c>
      <c r="D36" s="30">
        <f t="shared" ref="D36" si="311">D81</f>
        <v>0</v>
      </c>
      <c r="E36" s="161">
        <f t="shared" ref="E36" si="312">E81</f>
        <v>0</v>
      </c>
      <c r="F36" s="30">
        <f t="shared" si="310"/>
        <v>34</v>
      </c>
      <c r="G36" s="30">
        <f t="shared" si="310"/>
        <v>102</v>
      </c>
      <c r="H36" s="30">
        <f t="shared" si="310"/>
        <v>11</v>
      </c>
      <c r="I36" s="30">
        <f t="shared" si="310"/>
        <v>83</v>
      </c>
      <c r="J36" s="30">
        <f t="shared" si="310"/>
        <v>0</v>
      </c>
      <c r="K36" s="30">
        <f t="shared" si="310"/>
        <v>0</v>
      </c>
      <c r="L36" s="30">
        <f t="shared" ref="L36:O36" si="313">L81</f>
        <v>0</v>
      </c>
      <c r="M36" s="30">
        <f t="shared" si="313"/>
        <v>0</v>
      </c>
      <c r="N36" s="30">
        <f t="shared" si="313"/>
        <v>0</v>
      </c>
      <c r="O36" s="30">
        <f t="shared" si="313"/>
        <v>0</v>
      </c>
      <c r="P36" s="30">
        <f t="shared" si="310"/>
        <v>0</v>
      </c>
      <c r="Q36" s="128">
        <f t="shared" si="310"/>
        <v>271</v>
      </c>
      <c r="R36" s="132" t="str">
        <f t="shared" si="19"/>
        <v>下市町</v>
      </c>
      <c r="S36" s="127">
        <f t="shared" si="310"/>
        <v>3</v>
      </c>
      <c r="T36" s="30">
        <f t="shared" si="310"/>
        <v>109</v>
      </c>
      <c r="U36" s="30">
        <f t="shared" ref="U36:X36" si="314">U81</f>
        <v>1</v>
      </c>
      <c r="V36" s="30">
        <f t="shared" si="314"/>
        <v>697</v>
      </c>
      <c r="W36" s="30">
        <f t="shared" si="314"/>
        <v>3</v>
      </c>
      <c r="X36" s="30">
        <f t="shared" si="314"/>
        <v>328</v>
      </c>
      <c r="Y36" s="30">
        <f t="shared" ref="Y36:AB36" si="315">Y81</f>
        <v>1</v>
      </c>
      <c r="Z36" s="30">
        <f t="shared" si="315"/>
        <v>336</v>
      </c>
      <c r="AA36" s="30">
        <f t="shared" si="315"/>
        <v>4</v>
      </c>
      <c r="AB36" s="30">
        <f t="shared" si="315"/>
        <v>382</v>
      </c>
      <c r="AC36" s="30">
        <f t="shared" ref="AC36:AD36" si="316">AC81</f>
        <v>0</v>
      </c>
      <c r="AD36" s="30">
        <f t="shared" si="316"/>
        <v>2</v>
      </c>
      <c r="AE36" s="30">
        <f t="shared" ref="AE36:AF36" si="317">AE81</f>
        <v>3</v>
      </c>
      <c r="AF36" s="128">
        <f t="shared" si="317"/>
        <v>0</v>
      </c>
      <c r="AG36" s="8" t="s">
        <v>33</v>
      </c>
      <c r="AH36" s="132" t="str">
        <f t="shared" si="6"/>
        <v>下市町</v>
      </c>
      <c r="AI36" s="127">
        <f t="shared" ref="AI36" si="318">AI81</f>
        <v>0</v>
      </c>
      <c r="AJ36" s="148"/>
      <c r="AK36" s="148"/>
      <c r="AL36" s="148"/>
      <c r="AM36" s="30">
        <f t="shared" ref="AM36" si="319">AM81</f>
        <v>0</v>
      </c>
      <c r="AN36" s="148"/>
      <c r="AO36" s="148"/>
      <c r="AP36" s="148"/>
      <c r="AQ36" s="30">
        <f t="shared" si="310"/>
        <v>0</v>
      </c>
      <c r="AR36" s="30">
        <f t="shared" si="310"/>
        <v>19</v>
      </c>
      <c r="AS36" s="30">
        <f t="shared" si="310"/>
        <v>35</v>
      </c>
      <c r="AT36" s="30">
        <f t="shared" si="310"/>
        <v>95</v>
      </c>
      <c r="AU36" s="128">
        <f t="shared" si="310"/>
        <v>3047</v>
      </c>
      <c r="AV36" s="8" t="s">
        <v>33</v>
      </c>
      <c r="AX36" s="26">
        <f t="shared" si="9"/>
        <v>0</v>
      </c>
      <c r="AZ36" s="401"/>
      <c r="BA36" s="43" t="s">
        <v>90</v>
      </c>
      <c r="BB36" s="31">
        <f t="shared" si="26"/>
        <v>3047</v>
      </c>
      <c r="BC36" s="32">
        <f t="shared" si="10"/>
        <v>675</v>
      </c>
      <c r="BD36" s="32">
        <f t="shared" si="11"/>
        <v>83</v>
      </c>
      <c r="BE36" s="32">
        <f t="shared" si="12"/>
        <v>0</v>
      </c>
      <c r="BF36" s="32">
        <f t="shared" si="13"/>
        <v>1308</v>
      </c>
      <c r="BG36" s="32">
        <f t="shared" si="14"/>
        <v>832</v>
      </c>
      <c r="BH36" s="32">
        <f t="shared" si="27"/>
        <v>54</v>
      </c>
      <c r="BI36" s="33">
        <f t="shared" si="28"/>
        <v>95</v>
      </c>
      <c r="BK36" s="25" t="str">
        <f t="shared" si="39"/>
        <v>○</v>
      </c>
    </row>
    <row r="37" spans="2:63" s="25" customFormat="1" ht="14.1" customHeight="1">
      <c r="B37" s="8" t="s">
        <v>34</v>
      </c>
      <c r="C37" s="177">
        <f t="shared" ref="C37:AU37" si="320">C82</f>
        <v>60</v>
      </c>
      <c r="D37" s="30">
        <f t="shared" ref="D37" si="321">D82</f>
        <v>0</v>
      </c>
      <c r="E37" s="161">
        <f t="shared" ref="E37" si="322">E82</f>
        <v>10</v>
      </c>
      <c r="F37" s="30">
        <f t="shared" si="320"/>
        <v>9</v>
      </c>
      <c r="G37" s="30">
        <f t="shared" si="320"/>
        <v>0</v>
      </c>
      <c r="H37" s="30">
        <f t="shared" si="320"/>
        <v>1</v>
      </c>
      <c r="I37" s="30">
        <f t="shared" si="320"/>
        <v>9</v>
      </c>
      <c r="J37" s="30">
        <f t="shared" si="320"/>
        <v>0</v>
      </c>
      <c r="K37" s="30">
        <f t="shared" si="320"/>
        <v>0</v>
      </c>
      <c r="L37" s="30">
        <f t="shared" ref="L37:O37" si="323">L82</f>
        <v>0</v>
      </c>
      <c r="M37" s="30">
        <f t="shared" si="323"/>
        <v>0</v>
      </c>
      <c r="N37" s="30">
        <f t="shared" si="323"/>
        <v>0</v>
      </c>
      <c r="O37" s="30">
        <f t="shared" si="323"/>
        <v>0</v>
      </c>
      <c r="P37" s="30">
        <f t="shared" si="320"/>
        <v>0</v>
      </c>
      <c r="Q37" s="128">
        <f t="shared" si="320"/>
        <v>46</v>
      </c>
      <c r="R37" s="132" t="str">
        <f t="shared" si="19"/>
        <v>黒滝村</v>
      </c>
      <c r="S37" s="127">
        <f t="shared" si="320"/>
        <v>1</v>
      </c>
      <c r="T37" s="30">
        <f t="shared" si="320"/>
        <v>20</v>
      </c>
      <c r="U37" s="30">
        <f t="shared" ref="U37:X37" si="324">U82</f>
        <v>0</v>
      </c>
      <c r="V37" s="30">
        <f t="shared" si="324"/>
        <v>100</v>
      </c>
      <c r="W37" s="30">
        <f t="shared" si="324"/>
        <v>3</v>
      </c>
      <c r="X37" s="30">
        <f t="shared" si="324"/>
        <v>66</v>
      </c>
      <c r="Y37" s="30">
        <f t="shared" ref="Y37:AB37" si="325">Y82</f>
        <v>0</v>
      </c>
      <c r="Z37" s="30">
        <f t="shared" si="325"/>
        <v>58</v>
      </c>
      <c r="AA37" s="30">
        <f t="shared" si="325"/>
        <v>1</v>
      </c>
      <c r="AB37" s="30">
        <f t="shared" si="325"/>
        <v>77</v>
      </c>
      <c r="AC37" s="30">
        <f t="shared" ref="AC37:AD37" si="326">AC82</f>
        <v>0</v>
      </c>
      <c r="AD37" s="30">
        <f t="shared" si="326"/>
        <v>0</v>
      </c>
      <c r="AE37" s="30">
        <f t="shared" ref="AE37:AF37" si="327">AE82</f>
        <v>0</v>
      </c>
      <c r="AF37" s="128">
        <f t="shared" si="327"/>
        <v>0</v>
      </c>
      <c r="AG37" s="8" t="s">
        <v>34</v>
      </c>
      <c r="AH37" s="132" t="str">
        <f t="shared" si="6"/>
        <v>黒滝村</v>
      </c>
      <c r="AI37" s="127">
        <f t="shared" ref="AI37" si="328">AI82</f>
        <v>0</v>
      </c>
      <c r="AJ37" s="148"/>
      <c r="AK37" s="148"/>
      <c r="AL37" s="148"/>
      <c r="AM37" s="30">
        <f t="shared" ref="AM37" si="329">AM82</f>
        <v>0</v>
      </c>
      <c r="AN37" s="148"/>
      <c r="AO37" s="148"/>
      <c r="AP37" s="148"/>
      <c r="AQ37" s="30">
        <f t="shared" si="320"/>
        <v>0</v>
      </c>
      <c r="AR37" s="30">
        <f t="shared" si="320"/>
        <v>1</v>
      </c>
      <c r="AS37" s="30">
        <f t="shared" si="320"/>
        <v>8</v>
      </c>
      <c r="AT37" s="30">
        <f t="shared" si="320"/>
        <v>12</v>
      </c>
      <c r="AU37" s="128">
        <f t="shared" si="320"/>
        <v>482</v>
      </c>
      <c r="AV37" s="8" t="s">
        <v>34</v>
      </c>
      <c r="AX37" s="26">
        <f t="shared" si="9"/>
        <v>0</v>
      </c>
      <c r="AZ37" s="401"/>
      <c r="BA37" s="43" t="s">
        <v>91</v>
      </c>
      <c r="BB37" s="31">
        <f t="shared" si="26"/>
        <v>482</v>
      </c>
      <c r="BC37" s="32">
        <f t="shared" si="10"/>
        <v>80</v>
      </c>
      <c r="BD37" s="32">
        <f t="shared" si="11"/>
        <v>9</v>
      </c>
      <c r="BE37" s="32">
        <f t="shared" si="12"/>
        <v>0</v>
      </c>
      <c r="BF37" s="32">
        <f t="shared" si="13"/>
        <v>204</v>
      </c>
      <c r="BG37" s="32">
        <f t="shared" si="14"/>
        <v>168</v>
      </c>
      <c r="BH37" s="32">
        <f t="shared" si="27"/>
        <v>9</v>
      </c>
      <c r="BI37" s="33">
        <f t="shared" si="28"/>
        <v>12</v>
      </c>
      <c r="BK37" s="25" t="str">
        <f t="shared" si="39"/>
        <v>○</v>
      </c>
    </row>
    <row r="38" spans="2:63" s="25" customFormat="1" ht="14.1" customHeight="1">
      <c r="B38" s="8" t="s">
        <v>35</v>
      </c>
      <c r="C38" s="177">
        <f t="shared" ref="C38:AU38" si="330">C83</f>
        <v>184</v>
      </c>
      <c r="D38" s="30">
        <f t="shared" ref="D38" si="331">D83</f>
        <v>0</v>
      </c>
      <c r="E38" s="161">
        <f t="shared" ref="E38" si="332">E83</f>
        <v>0</v>
      </c>
      <c r="F38" s="30">
        <f t="shared" si="330"/>
        <v>11</v>
      </c>
      <c r="G38" s="30">
        <f t="shared" si="330"/>
        <v>16</v>
      </c>
      <c r="H38" s="30">
        <f t="shared" si="330"/>
        <v>7</v>
      </c>
      <c r="I38" s="30">
        <f t="shared" si="330"/>
        <v>14</v>
      </c>
      <c r="J38" s="30">
        <f t="shared" si="330"/>
        <v>0</v>
      </c>
      <c r="K38" s="30">
        <f t="shared" si="330"/>
        <v>0</v>
      </c>
      <c r="L38" s="30">
        <f t="shared" ref="L38:O38" si="333">L83</f>
        <v>0</v>
      </c>
      <c r="M38" s="30">
        <f t="shared" si="333"/>
        <v>0</v>
      </c>
      <c r="N38" s="30">
        <f t="shared" si="333"/>
        <v>0</v>
      </c>
      <c r="O38" s="30">
        <f t="shared" si="333"/>
        <v>0</v>
      </c>
      <c r="P38" s="30">
        <f t="shared" si="330"/>
        <v>1</v>
      </c>
      <c r="Q38" s="128">
        <f t="shared" si="330"/>
        <v>57</v>
      </c>
      <c r="R38" s="132" t="str">
        <f t="shared" si="19"/>
        <v>天川村</v>
      </c>
      <c r="S38" s="127">
        <f t="shared" si="330"/>
        <v>4</v>
      </c>
      <c r="T38" s="30">
        <f t="shared" si="330"/>
        <v>43</v>
      </c>
      <c r="U38" s="30">
        <f t="shared" ref="U38:X38" si="334">U83</f>
        <v>0</v>
      </c>
      <c r="V38" s="30">
        <f t="shared" si="334"/>
        <v>151</v>
      </c>
      <c r="W38" s="30">
        <f t="shared" si="334"/>
        <v>2</v>
      </c>
      <c r="X38" s="30">
        <f t="shared" si="334"/>
        <v>137</v>
      </c>
      <c r="Y38" s="30">
        <f t="shared" ref="Y38:AB38" si="335">Y83</f>
        <v>0</v>
      </c>
      <c r="Z38" s="30">
        <f t="shared" si="335"/>
        <v>95</v>
      </c>
      <c r="AA38" s="30">
        <f t="shared" si="335"/>
        <v>1</v>
      </c>
      <c r="AB38" s="30">
        <f t="shared" si="335"/>
        <v>141</v>
      </c>
      <c r="AC38" s="30">
        <f t="shared" ref="AC38:AD38" si="336">AC83</f>
        <v>0</v>
      </c>
      <c r="AD38" s="30">
        <f t="shared" si="336"/>
        <v>0</v>
      </c>
      <c r="AE38" s="30">
        <f t="shared" ref="AE38:AF38" si="337">AE83</f>
        <v>0</v>
      </c>
      <c r="AF38" s="128">
        <f t="shared" si="337"/>
        <v>0</v>
      </c>
      <c r="AG38" s="8" t="s">
        <v>35</v>
      </c>
      <c r="AH38" s="132" t="str">
        <f t="shared" si="6"/>
        <v>天川村</v>
      </c>
      <c r="AI38" s="127">
        <f t="shared" ref="AI38" si="338">AI83</f>
        <v>0</v>
      </c>
      <c r="AJ38" s="148"/>
      <c r="AK38" s="148"/>
      <c r="AL38" s="148"/>
      <c r="AM38" s="30">
        <f t="shared" ref="AM38" si="339">AM83</f>
        <v>0</v>
      </c>
      <c r="AN38" s="148"/>
      <c r="AO38" s="148"/>
      <c r="AP38" s="148"/>
      <c r="AQ38" s="30">
        <f t="shared" si="330"/>
        <v>0</v>
      </c>
      <c r="AR38" s="30">
        <f t="shared" si="330"/>
        <v>1</v>
      </c>
      <c r="AS38" s="30">
        <f t="shared" si="330"/>
        <v>6</v>
      </c>
      <c r="AT38" s="30">
        <f t="shared" si="330"/>
        <v>11</v>
      </c>
      <c r="AU38" s="128">
        <f t="shared" si="330"/>
        <v>882</v>
      </c>
      <c r="AV38" s="8" t="s">
        <v>35</v>
      </c>
      <c r="AX38" s="26">
        <f t="shared" si="9"/>
        <v>0</v>
      </c>
      <c r="AZ38" s="401"/>
      <c r="BA38" s="43" t="s">
        <v>92</v>
      </c>
      <c r="BB38" s="31">
        <f t="shared" si="26"/>
        <v>882</v>
      </c>
      <c r="BC38" s="32">
        <f t="shared" si="10"/>
        <v>218</v>
      </c>
      <c r="BD38" s="32">
        <f t="shared" si="11"/>
        <v>14</v>
      </c>
      <c r="BE38" s="32">
        <f t="shared" si="12"/>
        <v>0</v>
      </c>
      <c r="BF38" s="32">
        <f t="shared" si="13"/>
        <v>304</v>
      </c>
      <c r="BG38" s="32">
        <f t="shared" si="14"/>
        <v>328</v>
      </c>
      <c r="BH38" s="32">
        <f t="shared" si="27"/>
        <v>7</v>
      </c>
      <c r="BI38" s="33">
        <f t="shared" si="28"/>
        <v>11</v>
      </c>
      <c r="BK38" s="25" t="str">
        <f t="shared" si="39"/>
        <v>○</v>
      </c>
    </row>
    <row r="39" spans="2:63" s="25" customFormat="1" ht="14.1" customHeight="1">
      <c r="B39" s="8" t="s">
        <v>36</v>
      </c>
      <c r="C39" s="177">
        <f t="shared" ref="C39:AU39" si="340">C84</f>
        <v>27</v>
      </c>
      <c r="D39" s="30">
        <f t="shared" ref="D39" si="341">D84</f>
        <v>0</v>
      </c>
      <c r="E39" s="161">
        <f t="shared" ref="E39" si="342">E84</f>
        <v>0</v>
      </c>
      <c r="F39" s="30">
        <f t="shared" si="340"/>
        <v>7</v>
      </c>
      <c r="G39" s="30">
        <f t="shared" si="340"/>
        <v>0</v>
      </c>
      <c r="H39" s="30">
        <f t="shared" si="340"/>
        <v>2</v>
      </c>
      <c r="I39" s="30">
        <f t="shared" si="340"/>
        <v>1</v>
      </c>
      <c r="J39" s="30">
        <f t="shared" si="340"/>
        <v>0</v>
      </c>
      <c r="K39" s="30">
        <f t="shared" si="340"/>
        <v>0</v>
      </c>
      <c r="L39" s="30">
        <f t="shared" ref="L39:O39" si="343">L84</f>
        <v>0</v>
      </c>
      <c r="M39" s="30">
        <f t="shared" si="343"/>
        <v>0</v>
      </c>
      <c r="N39" s="30">
        <f t="shared" si="343"/>
        <v>0</v>
      </c>
      <c r="O39" s="30">
        <f t="shared" si="343"/>
        <v>0</v>
      </c>
      <c r="P39" s="30">
        <f t="shared" si="340"/>
        <v>0</v>
      </c>
      <c r="Q39" s="128">
        <f t="shared" si="340"/>
        <v>10</v>
      </c>
      <c r="R39" s="132" t="str">
        <f t="shared" si="19"/>
        <v>野迫川村</v>
      </c>
      <c r="S39" s="127">
        <f t="shared" si="340"/>
        <v>0</v>
      </c>
      <c r="T39" s="30">
        <f t="shared" si="340"/>
        <v>7</v>
      </c>
      <c r="U39" s="30">
        <f t="shared" ref="U39:X39" si="344">U84</f>
        <v>0</v>
      </c>
      <c r="V39" s="30">
        <f t="shared" si="344"/>
        <v>55</v>
      </c>
      <c r="W39" s="30">
        <f t="shared" si="344"/>
        <v>3</v>
      </c>
      <c r="X39" s="30">
        <f t="shared" si="344"/>
        <v>44</v>
      </c>
      <c r="Y39" s="30">
        <f t="shared" ref="Y39:AB39" si="345">Y84</f>
        <v>0</v>
      </c>
      <c r="Z39" s="30">
        <f t="shared" si="345"/>
        <v>21</v>
      </c>
      <c r="AA39" s="30">
        <f t="shared" si="345"/>
        <v>0</v>
      </c>
      <c r="AB39" s="30">
        <f t="shared" si="345"/>
        <v>45</v>
      </c>
      <c r="AC39" s="30">
        <f t="shared" ref="AC39:AD39" si="346">AC84</f>
        <v>0</v>
      </c>
      <c r="AD39" s="30">
        <f t="shared" si="346"/>
        <v>0</v>
      </c>
      <c r="AE39" s="30">
        <f t="shared" ref="AE39:AF39" si="347">AE84</f>
        <v>0</v>
      </c>
      <c r="AF39" s="128">
        <f t="shared" si="347"/>
        <v>0</v>
      </c>
      <c r="AG39" s="8" t="s">
        <v>36</v>
      </c>
      <c r="AH39" s="132" t="str">
        <f t="shared" si="6"/>
        <v>野迫川村</v>
      </c>
      <c r="AI39" s="127">
        <f t="shared" ref="AI39" si="348">AI84</f>
        <v>0</v>
      </c>
      <c r="AJ39" s="148"/>
      <c r="AK39" s="148"/>
      <c r="AL39" s="148"/>
      <c r="AM39" s="30">
        <f t="shared" ref="AM39" si="349">AM84</f>
        <v>0</v>
      </c>
      <c r="AN39" s="148"/>
      <c r="AO39" s="148"/>
      <c r="AP39" s="148"/>
      <c r="AQ39" s="30">
        <f t="shared" si="340"/>
        <v>0</v>
      </c>
      <c r="AR39" s="30">
        <f t="shared" si="340"/>
        <v>2</v>
      </c>
      <c r="AS39" s="30">
        <f t="shared" si="340"/>
        <v>3</v>
      </c>
      <c r="AT39" s="30">
        <f t="shared" si="340"/>
        <v>3</v>
      </c>
      <c r="AU39" s="128">
        <f t="shared" si="340"/>
        <v>230</v>
      </c>
      <c r="AV39" s="8" t="s">
        <v>36</v>
      </c>
      <c r="AX39" s="26">
        <f t="shared" si="9"/>
        <v>0</v>
      </c>
      <c r="AZ39" s="401"/>
      <c r="BA39" s="43" t="s">
        <v>93</v>
      </c>
      <c r="BB39" s="31">
        <f t="shared" si="26"/>
        <v>230</v>
      </c>
      <c r="BC39" s="32">
        <f t="shared" si="10"/>
        <v>36</v>
      </c>
      <c r="BD39" s="32">
        <f t="shared" si="11"/>
        <v>1</v>
      </c>
      <c r="BE39" s="32">
        <f t="shared" si="12"/>
        <v>0</v>
      </c>
      <c r="BF39" s="32">
        <f t="shared" si="13"/>
        <v>86</v>
      </c>
      <c r="BG39" s="32">
        <f t="shared" si="14"/>
        <v>99</v>
      </c>
      <c r="BH39" s="32">
        <f t="shared" si="27"/>
        <v>5</v>
      </c>
      <c r="BI39" s="33">
        <f t="shared" si="28"/>
        <v>3</v>
      </c>
      <c r="BK39" s="25" t="str">
        <f t="shared" si="39"/>
        <v>○</v>
      </c>
    </row>
    <row r="40" spans="2:63" s="25" customFormat="1" ht="14.1" customHeight="1">
      <c r="B40" s="8" t="s">
        <v>37</v>
      </c>
      <c r="C40" s="177">
        <f t="shared" ref="C40:AU40" si="350">C85</f>
        <v>191</v>
      </c>
      <c r="D40" s="30">
        <f t="shared" ref="D40" si="351">D85</f>
        <v>0</v>
      </c>
      <c r="E40" s="161">
        <f t="shared" ref="E40" si="352">E85</f>
        <v>0</v>
      </c>
      <c r="F40" s="30">
        <f t="shared" si="350"/>
        <v>9</v>
      </c>
      <c r="G40" s="30">
        <f t="shared" si="350"/>
        <v>42</v>
      </c>
      <c r="H40" s="30">
        <f t="shared" si="350"/>
        <v>6</v>
      </c>
      <c r="I40" s="30">
        <f t="shared" si="350"/>
        <v>35</v>
      </c>
      <c r="J40" s="30">
        <f t="shared" si="350"/>
        <v>0</v>
      </c>
      <c r="K40" s="30">
        <f t="shared" si="350"/>
        <v>0</v>
      </c>
      <c r="L40" s="30">
        <f t="shared" ref="L40:O40" si="353">L85</f>
        <v>0</v>
      </c>
      <c r="M40" s="30">
        <f t="shared" si="353"/>
        <v>0</v>
      </c>
      <c r="N40" s="30">
        <f t="shared" si="353"/>
        <v>0</v>
      </c>
      <c r="O40" s="30">
        <f t="shared" si="353"/>
        <v>0</v>
      </c>
      <c r="P40" s="30">
        <f t="shared" si="350"/>
        <v>0</v>
      </c>
      <c r="Q40" s="128">
        <f t="shared" si="350"/>
        <v>157</v>
      </c>
      <c r="R40" s="132" t="str">
        <f t="shared" si="19"/>
        <v>十津川村</v>
      </c>
      <c r="S40" s="127">
        <f t="shared" si="350"/>
        <v>3</v>
      </c>
      <c r="T40" s="30">
        <f t="shared" si="350"/>
        <v>104</v>
      </c>
      <c r="U40" s="30">
        <f t="shared" ref="U40:X40" si="354">U85</f>
        <v>1</v>
      </c>
      <c r="V40" s="30">
        <f t="shared" si="354"/>
        <v>369</v>
      </c>
      <c r="W40" s="30">
        <f t="shared" si="354"/>
        <v>4</v>
      </c>
      <c r="X40" s="30">
        <f t="shared" si="354"/>
        <v>332</v>
      </c>
      <c r="Y40" s="30">
        <f t="shared" ref="Y40:AB40" si="355">Y85</f>
        <v>0</v>
      </c>
      <c r="Z40" s="30">
        <f t="shared" si="355"/>
        <v>242</v>
      </c>
      <c r="AA40" s="30">
        <f t="shared" si="355"/>
        <v>2</v>
      </c>
      <c r="AB40" s="30">
        <f t="shared" si="355"/>
        <v>353</v>
      </c>
      <c r="AC40" s="30">
        <f t="shared" ref="AC40:AD40" si="356">AC85</f>
        <v>0</v>
      </c>
      <c r="AD40" s="30">
        <f t="shared" si="356"/>
        <v>0</v>
      </c>
      <c r="AE40" s="30">
        <f t="shared" ref="AE40:AF40" si="357">AE85</f>
        <v>0</v>
      </c>
      <c r="AF40" s="128">
        <f t="shared" si="357"/>
        <v>0</v>
      </c>
      <c r="AG40" s="8" t="s">
        <v>37</v>
      </c>
      <c r="AH40" s="132" t="str">
        <f t="shared" si="6"/>
        <v>十津川村</v>
      </c>
      <c r="AI40" s="127">
        <f t="shared" ref="AI40" si="358">AI85</f>
        <v>0</v>
      </c>
      <c r="AJ40" s="148"/>
      <c r="AK40" s="148"/>
      <c r="AL40" s="148"/>
      <c r="AM40" s="30">
        <f t="shared" ref="AM40" si="359">AM85</f>
        <v>0</v>
      </c>
      <c r="AN40" s="148"/>
      <c r="AO40" s="148"/>
      <c r="AP40" s="148"/>
      <c r="AQ40" s="30">
        <f t="shared" si="350"/>
        <v>0</v>
      </c>
      <c r="AR40" s="30">
        <f t="shared" si="350"/>
        <v>1</v>
      </c>
      <c r="AS40" s="30">
        <f t="shared" si="350"/>
        <v>27</v>
      </c>
      <c r="AT40" s="30">
        <f t="shared" si="350"/>
        <v>32</v>
      </c>
      <c r="AU40" s="128">
        <f t="shared" si="350"/>
        <v>1910</v>
      </c>
      <c r="AV40" s="8" t="s">
        <v>37</v>
      </c>
      <c r="AX40" s="26">
        <f t="shared" si="9"/>
        <v>0</v>
      </c>
      <c r="AZ40" s="401"/>
      <c r="BA40" s="43" t="s">
        <v>94</v>
      </c>
      <c r="BB40" s="31">
        <f t="shared" si="26"/>
        <v>1910</v>
      </c>
      <c r="BC40" s="32">
        <f t="shared" si="10"/>
        <v>248</v>
      </c>
      <c r="BD40" s="32">
        <f t="shared" si="11"/>
        <v>35</v>
      </c>
      <c r="BE40" s="32">
        <f t="shared" si="12"/>
        <v>0</v>
      </c>
      <c r="BF40" s="32">
        <f t="shared" si="13"/>
        <v>769</v>
      </c>
      <c r="BG40" s="32">
        <f t="shared" si="14"/>
        <v>798</v>
      </c>
      <c r="BH40" s="32">
        <f t="shared" si="27"/>
        <v>28</v>
      </c>
      <c r="BI40" s="33">
        <f t="shared" si="28"/>
        <v>32</v>
      </c>
      <c r="BK40" s="25" t="str">
        <f t="shared" si="39"/>
        <v>○</v>
      </c>
    </row>
    <row r="41" spans="2:63" s="25" customFormat="1" ht="14.1" customHeight="1">
      <c r="B41" s="8" t="s">
        <v>38</v>
      </c>
      <c r="C41" s="177">
        <f t="shared" ref="C41:AU41" si="360">C86</f>
        <v>75</v>
      </c>
      <c r="D41" s="30">
        <f t="shared" ref="D41" si="361">D86</f>
        <v>0</v>
      </c>
      <c r="E41" s="161">
        <f t="shared" ref="E41" si="362">E86</f>
        <v>1</v>
      </c>
      <c r="F41" s="30">
        <f t="shared" si="360"/>
        <v>3</v>
      </c>
      <c r="G41" s="30">
        <f t="shared" si="360"/>
        <v>12</v>
      </c>
      <c r="H41" s="30">
        <f t="shared" si="360"/>
        <v>3</v>
      </c>
      <c r="I41" s="30">
        <f t="shared" si="360"/>
        <v>17</v>
      </c>
      <c r="J41" s="30">
        <f t="shared" si="360"/>
        <v>0</v>
      </c>
      <c r="K41" s="30">
        <f t="shared" si="360"/>
        <v>0</v>
      </c>
      <c r="L41" s="30">
        <f t="shared" ref="L41:O41" si="363">L86</f>
        <v>0</v>
      </c>
      <c r="M41" s="30">
        <f t="shared" si="363"/>
        <v>0</v>
      </c>
      <c r="N41" s="30">
        <f t="shared" si="363"/>
        <v>0</v>
      </c>
      <c r="O41" s="30">
        <f t="shared" si="363"/>
        <v>0</v>
      </c>
      <c r="P41" s="30">
        <f t="shared" si="360"/>
        <v>0</v>
      </c>
      <c r="Q41" s="128">
        <f t="shared" si="360"/>
        <v>51</v>
      </c>
      <c r="R41" s="132" t="str">
        <f t="shared" si="19"/>
        <v>下北山村</v>
      </c>
      <c r="S41" s="127">
        <f t="shared" si="360"/>
        <v>1</v>
      </c>
      <c r="T41" s="30">
        <f t="shared" si="360"/>
        <v>36</v>
      </c>
      <c r="U41" s="30">
        <f t="shared" ref="U41:X41" si="364">U86</f>
        <v>0</v>
      </c>
      <c r="V41" s="30">
        <f t="shared" si="364"/>
        <v>101</v>
      </c>
      <c r="W41" s="30">
        <f t="shared" si="364"/>
        <v>1</v>
      </c>
      <c r="X41" s="30">
        <f t="shared" si="364"/>
        <v>87</v>
      </c>
      <c r="Y41" s="30">
        <f t="shared" ref="Y41:AB41" si="365">Y86</f>
        <v>0</v>
      </c>
      <c r="Z41" s="30">
        <f t="shared" si="365"/>
        <v>62</v>
      </c>
      <c r="AA41" s="30">
        <f t="shared" si="365"/>
        <v>0</v>
      </c>
      <c r="AB41" s="30">
        <f t="shared" si="365"/>
        <v>90</v>
      </c>
      <c r="AC41" s="30">
        <f t="shared" ref="AC41:AD41" si="366">AC86</f>
        <v>0</v>
      </c>
      <c r="AD41" s="30">
        <f t="shared" si="366"/>
        <v>0</v>
      </c>
      <c r="AE41" s="30">
        <f t="shared" ref="AE41:AF41" si="367">AE86</f>
        <v>0</v>
      </c>
      <c r="AF41" s="128">
        <f t="shared" si="367"/>
        <v>0</v>
      </c>
      <c r="AG41" s="8" t="s">
        <v>38</v>
      </c>
      <c r="AH41" s="132" t="str">
        <f t="shared" si="6"/>
        <v>下北山村</v>
      </c>
      <c r="AI41" s="127">
        <f t="shared" ref="AI41" si="368">AI86</f>
        <v>0</v>
      </c>
      <c r="AJ41" s="148"/>
      <c r="AK41" s="148"/>
      <c r="AL41" s="148"/>
      <c r="AM41" s="30">
        <f t="shared" ref="AM41" si="369">AM86</f>
        <v>0</v>
      </c>
      <c r="AN41" s="148"/>
      <c r="AO41" s="148"/>
      <c r="AP41" s="148"/>
      <c r="AQ41" s="30">
        <f t="shared" si="360"/>
        <v>0</v>
      </c>
      <c r="AR41" s="30">
        <f t="shared" si="360"/>
        <v>0</v>
      </c>
      <c r="AS41" s="30">
        <f t="shared" si="360"/>
        <v>7</v>
      </c>
      <c r="AT41" s="30">
        <f t="shared" si="360"/>
        <v>30</v>
      </c>
      <c r="AU41" s="128">
        <f t="shared" si="360"/>
        <v>577</v>
      </c>
      <c r="AV41" s="8" t="s">
        <v>38</v>
      </c>
      <c r="AX41" s="26">
        <f t="shared" si="9"/>
        <v>0</v>
      </c>
      <c r="AZ41" s="401"/>
      <c r="BA41" s="43" t="s">
        <v>95</v>
      </c>
      <c r="BB41" s="31">
        <f t="shared" si="26"/>
        <v>577</v>
      </c>
      <c r="BC41" s="32">
        <f t="shared" si="10"/>
        <v>94</v>
      </c>
      <c r="BD41" s="32">
        <f t="shared" si="11"/>
        <v>17</v>
      </c>
      <c r="BE41" s="32">
        <f t="shared" si="12"/>
        <v>0</v>
      </c>
      <c r="BF41" s="32">
        <f t="shared" si="13"/>
        <v>214</v>
      </c>
      <c r="BG41" s="32">
        <f t="shared" si="14"/>
        <v>215</v>
      </c>
      <c r="BH41" s="32">
        <f t="shared" si="27"/>
        <v>7</v>
      </c>
      <c r="BI41" s="33">
        <f t="shared" si="28"/>
        <v>30</v>
      </c>
      <c r="BK41" s="25" t="str">
        <f t="shared" si="39"/>
        <v>○</v>
      </c>
    </row>
    <row r="42" spans="2:63" s="25" customFormat="1" ht="14.1" customHeight="1">
      <c r="B42" s="8" t="s">
        <v>39</v>
      </c>
      <c r="C42" s="177">
        <f t="shared" ref="C42:AU42" si="370">C87</f>
        <v>17</v>
      </c>
      <c r="D42" s="30">
        <f t="shared" ref="D42" si="371">D87</f>
        <v>0</v>
      </c>
      <c r="E42" s="161">
        <f t="shared" ref="E42" si="372">E87</f>
        <v>0</v>
      </c>
      <c r="F42" s="30">
        <f t="shared" si="370"/>
        <v>1</v>
      </c>
      <c r="G42" s="30">
        <f t="shared" si="370"/>
        <v>4</v>
      </c>
      <c r="H42" s="30">
        <f t="shared" si="370"/>
        <v>2</v>
      </c>
      <c r="I42" s="30">
        <f t="shared" si="370"/>
        <v>5</v>
      </c>
      <c r="J42" s="30">
        <f t="shared" si="370"/>
        <v>0</v>
      </c>
      <c r="K42" s="30">
        <f t="shared" si="370"/>
        <v>0</v>
      </c>
      <c r="L42" s="30">
        <f t="shared" ref="L42:O42" si="373">L87</f>
        <v>0</v>
      </c>
      <c r="M42" s="30">
        <f t="shared" si="373"/>
        <v>0</v>
      </c>
      <c r="N42" s="30">
        <f t="shared" si="373"/>
        <v>0</v>
      </c>
      <c r="O42" s="30">
        <f t="shared" si="373"/>
        <v>0</v>
      </c>
      <c r="P42" s="30">
        <f t="shared" si="370"/>
        <v>0</v>
      </c>
      <c r="Q42" s="128">
        <f t="shared" si="370"/>
        <v>26</v>
      </c>
      <c r="R42" s="132" t="str">
        <f t="shared" si="19"/>
        <v>上北山村</v>
      </c>
      <c r="S42" s="127">
        <f t="shared" si="370"/>
        <v>0</v>
      </c>
      <c r="T42" s="30">
        <f t="shared" si="370"/>
        <v>22</v>
      </c>
      <c r="U42" s="30">
        <f t="shared" ref="U42:X42" si="374">U87</f>
        <v>0</v>
      </c>
      <c r="V42" s="30">
        <f t="shared" si="374"/>
        <v>53</v>
      </c>
      <c r="W42" s="30">
        <f t="shared" si="374"/>
        <v>2</v>
      </c>
      <c r="X42" s="30">
        <f t="shared" si="374"/>
        <v>57</v>
      </c>
      <c r="Y42" s="30">
        <f t="shared" ref="Y42:AB42" si="375">Y87</f>
        <v>0</v>
      </c>
      <c r="Z42" s="30">
        <f t="shared" si="375"/>
        <v>23</v>
      </c>
      <c r="AA42" s="30">
        <f t="shared" si="375"/>
        <v>0</v>
      </c>
      <c r="AB42" s="30">
        <f t="shared" si="375"/>
        <v>43</v>
      </c>
      <c r="AC42" s="30">
        <f t="shared" ref="AC42:AD42" si="376">AC87</f>
        <v>0</v>
      </c>
      <c r="AD42" s="30">
        <f t="shared" si="376"/>
        <v>0</v>
      </c>
      <c r="AE42" s="30">
        <f t="shared" ref="AE42:AF42" si="377">AE87</f>
        <v>0</v>
      </c>
      <c r="AF42" s="128">
        <f t="shared" si="377"/>
        <v>0</v>
      </c>
      <c r="AG42" s="8" t="s">
        <v>39</v>
      </c>
      <c r="AH42" s="132" t="str">
        <f t="shared" si="6"/>
        <v>上北山村</v>
      </c>
      <c r="AI42" s="127">
        <f t="shared" ref="AI42" si="378">AI87</f>
        <v>0</v>
      </c>
      <c r="AJ42" s="148"/>
      <c r="AK42" s="148"/>
      <c r="AL42" s="148"/>
      <c r="AM42" s="30">
        <f t="shared" ref="AM42" si="379">AM87</f>
        <v>0</v>
      </c>
      <c r="AN42" s="148"/>
      <c r="AO42" s="148"/>
      <c r="AP42" s="148"/>
      <c r="AQ42" s="30">
        <f t="shared" si="370"/>
        <v>0</v>
      </c>
      <c r="AR42" s="30">
        <f t="shared" si="370"/>
        <v>0</v>
      </c>
      <c r="AS42" s="30">
        <f t="shared" si="370"/>
        <v>2</v>
      </c>
      <c r="AT42" s="30">
        <f t="shared" si="370"/>
        <v>3</v>
      </c>
      <c r="AU42" s="128">
        <f t="shared" si="370"/>
        <v>260</v>
      </c>
      <c r="AV42" s="8" t="s">
        <v>39</v>
      </c>
      <c r="AX42" s="26">
        <f t="shared" si="9"/>
        <v>0</v>
      </c>
      <c r="AZ42" s="401"/>
      <c r="BA42" s="43" t="s">
        <v>96</v>
      </c>
      <c r="BB42" s="31">
        <f t="shared" si="26"/>
        <v>260</v>
      </c>
      <c r="BC42" s="32">
        <f t="shared" si="10"/>
        <v>24</v>
      </c>
      <c r="BD42" s="32">
        <f t="shared" si="11"/>
        <v>5</v>
      </c>
      <c r="BE42" s="32">
        <f t="shared" si="12"/>
        <v>0</v>
      </c>
      <c r="BF42" s="32">
        <f t="shared" si="13"/>
        <v>102</v>
      </c>
      <c r="BG42" s="32">
        <f t="shared" si="14"/>
        <v>124</v>
      </c>
      <c r="BH42" s="32">
        <f t="shared" si="27"/>
        <v>2</v>
      </c>
      <c r="BI42" s="33">
        <f t="shared" si="28"/>
        <v>3</v>
      </c>
      <c r="BK42" s="25" t="str">
        <f t="shared" si="39"/>
        <v>○</v>
      </c>
    </row>
    <row r="43" spans="2:63" s="25" customFormat="1" ht="14.1" customHeight="1">
      <c r="B43" s="8" t="s">
        <v>40</v>
      </c>
      <c r="C43" s="177">
        <f t="shared" ref="C43:AU43" si="380">C88</f>
        <v>69</v>
      </c>
      <c r="D43" s="30">
        <f t="shared" ref="D43" si="381">D88</f>
        <v>0</v>
      </c>
      <c r="E43" s="161">
        <f t="shared" ref="E43" si="382">E88</f>
        <v>6</v>
      </c>
      <c r="F43" s="30">
        <f t="shared" si="380"/>
        <v>16</v>
      </c>
      <c r="G43" s="30">
        <f t="shared" si="380"/>
        <v>0</v>
      </c>
      <c r="H43" s="30">
        <f t="shared" si="380"/>
        <v>1</v>
      </c>
      <c r="I43" s="30">
        <f t="shared" si="380"/>
        <v>14</v>
      </c>
      <c r="J43" s="30">
        <f t="shared" si="380"/>
        <v>0</v>
      </c>
      <c r="K43" s="30">
        <f t="shared" si="380"/>
        <v>0</v>
      </c>
      <c r="L43" s="30">
        <f t="shared" ref="L43:O43" si="383">L88</f>
        <v>0</v>
      </c>
      <c r="M43" s="30">
        <f t="shared" si="383"/>
        <v>0</v>
      </c>
      <c r="N43" s="30">
        <f t="shared" si="383"/>
        <v>0</v>
      </c>
      <c r="O43" s="30">
        <f t="shared" si="383"/>
        <v>0</v>
      </c>
      <c r="P43" s="30">
        <f t="shared" si="380"/>
        <v>0</v>
      </c>
      <c r="Q43" s="128">
        <f t="shared" si="380"/>
        <v>60</v>
      </c>
      <c r="R43" s="132" t="str">
        <f t="shared" si="19"/>
        <v>川上村</v>
      </c>
      <c r="S43" s="127">
        <f t="shared" si="380"/>
        <v>1</v>
      </c>
      <c r="T43" s="30">
        <f t="shared" si="380"/>
        <v>34</v>
      </c>
      <c r="U43" s="30">
        <f t="shared" ref="U43:X43" si="384">U88</f>
        <v>1</v>
      </c>
      <c r="V43" s="30">
        <f t="shared" si="384"/>
        <v>161</v>
      </c>
      <c r="W43" s="30">
        <f t="shared" si="384"/>
        <v>3</v>
      </c>
      <c r="X43" s="30">
        <f t="shared" si="384"/>
        <v>97</v>
      </c>
      <c r="Y43" s="30">
        <f t="shared" ref="Y43:AB43" si="385">Y88</f>
        <v>0</v>
      </c>
      <c r="Z43" s="30">
        <f t="shared" si="385"/>
        <v>116</v>
      </c>
      <c r="AA43" s="30">
        <f t="shared" si="385"/>
        <v>0</v>
      </c>
      <c r="AB43" s="30">
        <f t="shared" si="385"/>
        <v>125</v>
      </c>
      <c r="AC43" s="30">
        <f t="shared" ref="AC43:AD43" si="386">AC88</f>
        <v>0</v>
      </c>
      <c r="AD43" s="30">
        <f t="shared" si="386"/>
        <v>1</v>
      </c>
      <c r="AE43" s="30">
        <f t="shared" ref="AE43:AF43" si="387">AE88</f>
        <v>0</v>
      </c>
      <c r="AF43" s="128">
        <f t="shared" si="387"/>
        <v>0</v>
      </c>
      <c r="AG43" s="8" t="s">
        <v>40</v>
      </c>
      <c r="AH43" s="132" t="str">
        <f t="shared" si="6"/>
        <v>川上村</v>
      </c>
      <c r="AI43" s="127">
        <f t="shared" ref="AI43" si="388">AI88</f>
        <v>0</v>
      </c>
      <c r="AJ43" s="148"/>
      <c r="AK43" s="148"/>
      <c r="AL43" s="148"/>
      <c r="AM43" s="30">
        <f t="shared" ref="AM43" si="389">AM88</f>
        <v>0</v>
      </c>
      <c r="AN43" s="148"/>
      <c r="AO43" s="148"/>
      <c r="AP43" s="148"/>
      <c r="AQ43" s="30">
        <f t="shared" si="380"/>
        <v>0</v>
      </c>
      <c r="AR43" s="30">
        <f t="shared" si="380"/>
        <v>0</v>
      </c>
      <c r="AS43" s="30">
        <f t="shared" si="380"/>
        <v>11</v>
      </c>
      <c r="AT43" s="30">
        <f t="shared" si="380"/>
        <v>25</v>
      </c>
      <c r="AU43" s="128">
        <f t="shared" si="380"/>
        <v>741</v>
      </c>
      <c r="AV43" s="8" t="s">
        <v>40</v>
      </c>
      <c r="AX43" s="26">
        <f t="shared" si="9"/>
        <v>0</v>
      </c>
      <c r="AZ43" s="401"/>
      <c r="BA43" s="43" t="s">
        <v>97</v>
      </c>
      <c r="BB43" s="31">
        <f t="shared" si="26"/>
        <v>741</v>
      </c>
      <c r="BC43" s="32">
        <f t="shared" si="10"/>
        <v>92</v>
      </c>
      <c r="BD43" s="32">
        <f t="shared" si="11"/>
        <v>14</v>
      </c>
      <c r="BE43" s="32">
        <f t="shared" si="12"/>
        <v>0</v>
      </c>
      <c r="BF43" s="32">
        <f t="shared" si="13"/>
        <v>339</v>
      </c>
      <c r="BG43" s="32">
        <f t="shared" si="14"/>
        <v>260</v>
      </c>
      <c r="BH43" s="32">
        <f t="shared" si="27"/>
        <v>11</v>
      </c>
      <c r="BI43" s="33">
        <f t="shared" si="28"/>
        <v>25</v>
      </c>
      <c r="BK43" s="25" t="str">
        <f t="shared" si="39"/>
        <v>○</v>
      </c>
    </row>
    <row r="44" spans="2:63" s="25" customFormat="1" ht="14.1" customHeight="1" thickBot="1">
      <c r="B44" s="9" t="s">
        <v>41</v>
      </c>
      <c r="C44" s="176">
        <f t="shared" ref="C44:AU44" si="390">C89</f>
        <v>105</v>
      </c>
      <c r="D44" s="24">
        <f t="shared" ref="D44" si="391">D89</f>
        <v>0</v>
      </c>
      <c r="E44" s="82">
        <f t="shared" ref="E44" si="392">E89</f>
        <v>0</v>
      </c>
      <c r="F44" s="24">
        <f t="shared" si="390"/>
        <v>5</v>
      </c>
      <c r="G44" s="24">
        <f t="shared" si="390"/>
        <v>18</v>
      </c>
      <c r="H44" s="61">
        <f t="shared" si="390"/>
        <v>5</v>
      </c>
      <c r="I44" s="24">
        <f t="shared" si="390"/>
        <v>18</v>
      </c>
      <c r="J44" s="24">
        <f t="shared" si="390"/>
        <v>0</v>
      </c>
      <c r="K44" s="24">
        <f t="shared" si="390"/>
        <v>0</v>
      </c>
      <c r="L44" s="24">
        <f t="shared" ref="L44:O44" si="393">L89</f>
        <v>0</v>
      </c>
      <c r="M44" s="24">
        <f t="shared" si="393"/>
        <v>0</v>
      </c>
      <c r="N44" s="24">
        <f t="shared" si="393"/>
        <v>0</v>
      </c>
      <c r="O44" s="24">
        <f t="shared" si="393"/>
        <v>0</v>
      </c>
      <c r="P44" s="24">
        <f t="shared" si="390"/>
        <v>0</v>
      </c>
      <c r="Q44" s="126">
        <f t="shared" si="390"/>
        <v>95</v>
      </c>
      <c r="R44" s="131" t="str">
        <f t="shared" si="19"/>
        <v>東吉野村</v>
      </c>
      <c r="S44" s="125">
        <f t="shared" si="390"/>
        <v>0</v>
      </c>
      <c r="T44" s="24">
        <f t="shared" si="390"/>
        <v>40</v>
      </c>
      <c r="U44" s="24">
        <f t="shared" ref="U44:X44" si="394">U89</f>
        <v>0</v>
      </c>
      <c r="V44" s="24">
        <f t="shared" si="394"/>
        <v>188</v>
      </c>
      <c r="W44" s="24">
        <f t="shared" si="394"/>
        <v>0</v>
      </c>
      <c r="X44" s="24">
        <f t="shared" si="394"/>
        <v>105</v>
      </c>
      <c r="Y44" s="24">
        <f t="shared" ref="Y44:AB44" si="395">Y89</f>
        <v>0</v>
      </c>
      <c r="Z44" s="24">
        <f t="shared" si="395"/>
        <v>175</v>
      </c>
      <c r="AA44" s="24">
        <f t="shared" si="395"/>
        <v>0</v>
      </c>
      <c r="AB44" s="24">
        <f t="shared" si="395"/>
        <v>173</v>
      </c>
      <c r="AC44" s="24">
        <f t="shared" ref="AC44:AD44" si="396">AC89</f>
        <v>0</v>
      </c>
      <c r="AD44" s="24">
        <f t="shared" si="396"/>
        <v>0</v>
      </c>
      <c r="AE44" s="24">
        <f t="shared" ref="AE44:AF44" si="397">AE89</f>
        <v>0</v>
      </c>
      <c r="AF44" s="126">
        <f t="shared" si="397"/>
        <v>0</v>
      </c>
      <c r="AG44" s="9" t="s">
        <v>41</v>
      </c>
      <c r="AH44" s="131" t="str">
        <f t="shared" si="6"/>
        <v>東吉野村</v>
      </c>
      <c r="AI44" s="125">
        <f t="shared" ref="AI44" si="398">AI89</f>
        <v>0</v>
      </c>
      <c r="AJ44" s="149"/>
      <c r="AK44" s="149"/>
      <c r="AL44" s="149"/>
      <c r="AM44" s="24">
        <f t="shared" ref="AM44" si="399">AM89</f>
        <v>0</v>
      </c>
      <c r="AN44" s="151"/>
      <c r="AO44" s="151"/>
      <c r="AP44" s="151"/>
      <c r="AQ44" s="24">
        <f t="shared" si="390"/>
        <v>1</v>
      </c>
      <c r="AR44" s="24">
        <f t="shared" si="390"/>
        <v>0</v>
      </c>
      <c r="AS44" s="24">
        <f t="shared" si="390"/>
        <v>21</v>
      </c>
      <c r="AT44" s="82">
        <f t="shared" si="390"/>
        <v>23</v>
      </c>
      <c r="AU44" s="126">
        <f t="shared" si="390"/>
        <v>972</v>
      </c>
      <c r="AV44" s="9" t="s">
        <v>41</v>
      </c>
      <c r="AX44" s="26">
        <f t="shared" si="9"/>
        <v>0</v>
      </c>
      <c r="AZ44" s="402"/>
      <c r="BA44" s="44" t="s">
        <v>98</v>
      </c>
      <c r="BB44" s="34">
        <f t="shared" si="26"/>
        <v>972</v>
      </c>
      <c r="BC44" s="35">
        <f t="shared" si="10"/>
        <v>133</v>
      </c>
      <c r="BD44" s="35">
        <f t="shared" si="11"/>
        <v>18</v>
      </c>
      <c r="BE44" s="35">
        <f t="shared" si="12"/>
        <v>0</v>
      </c>
      <c r="BF44" s="35">
        <f t="shared" si="13"/>
        <v>458</v>
      </c>
      <c r="BG44" s="35">
        <f t="shared" si="14"/>
        <v>318</v>
      </c>
      <c r="BH44" s="35">
        <f t="shared" si="27"/>
        <v>22</v>
      </c>
      <c r="BI44" s="36">
        <f t="shared" si="28"/>
        <v>23</v>
      </c>
      <c r="BK44" s="25" t="str">
        <f t="shared" si="39"/>
        <v>○</v>
      </c>
    </row>
    <row r="45" spans="2:63" s="25" customFormat="1" ht="14.1" customHeight="1" thickBot="1">
      <c r="B45" s="142" t="s">
        <v>2</v>
      </c>
      <c r="C45" s="178">
        <f>SUM(C6:C17)</f>
        <v>65807</v>
      </c>
      <c r="D45" s="46">
        <f>SUM(D6:D17)</f>
        <v>0</v>
      </c>
      <c r="E45" s="45">
        <f>SUM(E6:E17)</f>
        <v>332</v>
      </c>
      <c r="F45" s="46">
        <f t="shared" ref="F45:AU45" si="400">SUM(F6:F17)</f>
        <v>3216</v>
      </c>
      <c r="G45" s="46">
        <f t="shared" si="400"/>
        <v>15681</v>
      </c>
      <c r="H45" s="47">
        <f t="shared" si="400"/>
        <v>1075</v>
      </c>
      <c r="I45" s="46">
        <f t="shared" si="400"/>
        <v>12856</v>
      </c>
      <c r="J45" s="46">
        <f t="shared" si="400"/>
        <v>1</v>
      </c>
      <c r="K45" s="46">
        <f t="shared" ref="K45" si="401">SUM(K6:K17)</f>
        <v>0</v>
      </c>
      <c r="L45" s="46">
        <f t="shared" ref="L45:O45" si="402">SUM(L6:L17)</f>
        <v>11</v>
      </c>
      <c r="M45" s="46">
        <f t="shared" si="402"/>
        <v>0</v>
      </c>
      <c r="N45" s="46">
        <f t="shared" si="402"/>
        <v>0</v>
      </c>
      <c r="O45" s="46">
        <f t="shared" si="402"/>
        <v>0</v>
      </c>
      <c r="P45" s="46">
        <f t="shared" si="400"/>
        <v>33</v>
      </c>
      <c r="Q45" s="130">
        <f t="shared" si="400"/>
        <v>36548</v>
      </c>
      <c r="R45" s="143" t="str">
        <f t="shared" si="19"/>
        <v>市計</v>
      </c>
      <c r="S45" s="129">
        <f t="shared" si="400"/>
        <v>325</v>
      </c>
      <c r="T45" s="46">
        <f t="shared" si="400"/>
        <v>6469</v>
      </c>
      <c r="U45" s="46">
        <f t="shared" ref="U45:X45" si="403">SUM(U6:U17)</f>
        <v>117</v>
      </c>
      <c r="V45" s="46">
        <f t="shared" si="403"/>
        <v>115441</v>
      </c>
      <c r="W45" s="46">
        <f t="shared" si="403"/>
        <v>1312</v>
      </c>
      <c r="X45" s="46">
        <f t="shared" si="403"/>
        <v>25594</v>
      </c>
      <c r="Y45" s="46">
        <f t="shared" ref="Y45:AB45" si="404">SUM(Y6:Y17)</f>
        <v>54</v>
      </c>
      <c r="Z45" s="46">
        <f t="shared" si="404"/>
        <v>47308</v>
      </c>
      <c r="AA45" s="46">
        <f t="shared" si="404"/>
        <v>581</v>
      </c>
      <c r="AB45" s="46">
        <f t="shared" si="404"/>
        <v>22596</v>
      </c>
      <c r="AC45" s="46">
        <f t="shared" ref="AC45:AD45" si="405">SUM(AC6:AC17)</f>
        <v>0</v>
      </c>
      <c r="AD45" s="46">
        <f t="shared" si="405"/>
        <v>188</v>
      </c>
      <c r="AE45" s="46">
        <f t="shared" ref="AE45:AF45" si="406">SUM(AE6:AE17)</f>
        <v>14</v>
      </c>
      <c r="AF45" s="130">
        <f t="shared" si="406"/>
        <v>51</v>
      </c>
      <c r="AG45" s="142" t="s">
        <v>2</v>
      </c>
      <c r="AH45" s="143" t="str">
        <f t="shared" si="6"/>
        <v>市計</v>
      </c>
      <c r="AI45" s="129">
        <f t="shared" ref="AI45" si="407">SUM(AI6:AI17)</f>
        <v>0</v>
      </c>
      <c r="AJ45" s="150"/>
      <c r="AK45" s="150"/>
      <c r="AL45" s="150"/>
      <c r="AM45" s="46">
        <f t="shared" ref="AM45" si="408">SUM(AM6:AM17)</f>
        <v>3</v>
      </c>
      <c r="AN45" s="150"/>
      <c r="AO45" s="150"/>
      <c r="AP45" s="150"/>
      <c r="AQ45" s="46">
        <f t="shared" si="400"/>
        <v>0</v>
      </c>
      <c r="AR45" s="46">
        <f t="shared" si="400"/>
        <v>2854</v>
      </c>
      <c r="AS45" s="46">
        <f t="shared" si="400"/>
        <v>1069</v>
      </c>
      <c r="AT45" s="45">
        <f t="shared" si="400"/>
        <v>12947</v>
      </c>
      <c r="AU45" s="130">
        <f t="shared" si="400"/>
        <v>372483</v>
      </c>
      <c r="AV45" s="4" t="s">
        <v>2</v>
      </c>
      <c r="AX45" s="26">
        <f t="shared" si="9"/>
        <v>0</v>
      </c>
      <c r="AZ45" s="394" t="s">
        <v>99</v>
      </c>
      <c r="BA45" s="395"/>
      <c r="BB45" s="48">
        <f>AU45</f>
        <v>372483</v>
      </c>
      <c r="BC45" s="49">
        <f t="shared" si="10"/>
        <v>86111</v>
      </c>
      <c r="BD45" s="49">
        <f t="shared" si="11"/>
        <v>12856</v>
      </c>
      <c r="BE45" s="49">
        <f t="shared" si="12"/>
        <v>12</v>
      </c>
      <c r="BF45" s="49">
        <f t="shared" si="13"/>
        <v>199692</v>
      </c>
      <c r="BG45" s="49">
        <f t="shared" si="14"/>
        <v>56942</v>
      </c>
      <c r="BH45" s="49">
        <f>SUM(AQ45:AS45)</f>
        <v>3923</v>
      </c>
      <c r="BI45" s="50">
        <f>AT45</f>
        <v>12947</v>
      </c>
      <c r="BK45" s="25" t="str">
        <f t="shared" si="39"/>
        <v>○</v>
      </c>
    </row>
    <row r="46" spans="2:63" s="25" customFormat="1" ht="14.1" customHeight="1" thickBot="1">
      <c r="B46" s="3" t="s">
        <v>1</v>
      </c>
      <c r="C46" s="178">
        <f>SUM(C18:C44)</f>
        <v>20714</v>
      </c>
      <c r="D46" s="46">
        <f>SUM(D18:D44)</f>
        <v>0</v>
      </c>
      <c r="E46" s="45">
        <f>SUM(E18:E44)</f>
        <v>74</v>
      </c>
      <c r="F46" s="46">
        <f t="shared" ref="F46:AU46" si="409">SUM(F18:F44)</f>
        <v>996</v>
      </c>
      <c r="G46" s="46">
        <f t="shared" si="409"/>
        <v>4751</v>
      </c>
      <c r="H46" s="47">
        <f t="shared" si="409"/>
        <v>324</v>
      </c>
      <c r="I46" s="46">
        <f t="shared" si="409"/>
        <v>3511</v>
      </c>
      <c r="J46" s="46">
        <f t="shared" si="409"/>
        <v>0</v>
      </c>
      <c r="K46" s="46">
        <f t="shared" ref="K46" si="410">SUM(K18:K44)</f>
        <v>0</v>
      </c>
      <c r="L46" s="46">
        <f t="shared" ref="L46:O46" si="411">SUM(L18:L44)</f>
        <v>6</v>
      </c>
      <c r="M46" s="46">
        <f t="shared" si="411"/>
        <v>0</v>
      </c>
      <c r="N46" s="46">
        <f t="shared" si="411"/>
        <v>0</v>
      </c>
      <c r="O46" s="46">
        <f t="shared" si="411"/>
        <v>0</v>
      </c>
      <c r="P46" s="46">
        <f t="shared" si="409"/>
        <v>14</v>
      </c>
      <c r="Q46" s="130">
        <f t="shared" si="409"/>
        <v>11233</v>
      </c>
      <c r="R46" s="121" t="str">
        <f t="shared" si="19"/>
        <v>町村計</v>
      </c>
      <c r="S46" s="129">
        <f t="shared" si="409"/>
        <v>68</v>
      </c>
      <c r="T46" s="46">
        <f t="shared" si="409"/>
        <v>2462</v>
      </c>
      <c r="U46" s="46">
        <f t="shared" ref="U46:X46" si="412">SUM(U18:U44)</f>
        <v>31</v>
      </c>
      <c r="V46" s="46">
        <f t="shared" si="412"/>
        <v>34475</v>
      </c>
      <c r="W46" s="46">
        <f t="shared" si="412"/>
        <v>316</v>
      </c>
      <c r="X46" s="46">
        <f t="shared" si="412"/>
        <v>8691</v>
      </c>
      <c r="Y46" s="46">
        <f t="shared" ref="Y46:AB46" si="413">SUM(Y18:Y44)</f>
        <v>24</v>
      </c>
      <c r="Z46" s="46">
        <f t="shared" si="413"/>
        <v>14211</v>
      </c>
      <c r="AA46" s="46">
        <f t="shared" si="413"/>
        <v>147</v>
      </c>
      <c r="AB46" s="46">
        <f t="shared" si="413"/>
        <v>8221</v>
      </c>
      <c r="AC46" s="46">
        <f t="shared" ref="AC46:AD46" si="414">SUM(AC18:AC44)</f>
        <v>1</v>
      </c>
      <c r="AD46" s="46">
        <f t="shared" si="414"/>
        <v>42</v>
      </c>
      <c r="AE46" s="46">
        <f t="shared" ref="AE46:AF46" si="415">SUM(AE18:AE44)</f>
        <v>12</v>
      </c>
      <c r="AF46" s="130">
        <f t="shared" si="415"/>
        <v>11</v>
      </c>
      <c r="AG46" s="3" t="s">
        <v>1</v>
      </c>
      <c r="AH46" s="3" t="str">
        <f t="shared" si="6"/>
        <v>町村計</v>
      </c>
      <c r="AI46" s="46">
        <f t="shared" ref="AI46" si="416">SUM(AI18:AI44)</f>
        <v>0</v>
      </c>
      <c r="AJ46" s="150"/>
      <c r="AK46" s="150"/>
      <c r="AL46" s="150"/>
      <c r="AM46" s="46">
        <f t="shared" ref="AM46" si="417">SUM(AM18:AM44)</f>
        <v>0</v>
      </c>
      <c r="AN46" s="150"/>
      <c r="AO46" s="150"/>
      <c r="AP46" s="150"/>
      <c r="AQ46" s="46">
        <f t="shared" si="409"/>
        <v>1</v>
      </c>
      <c r="AR46" s="46">
        <f t="shared" si="409"/>
        <v>681</v>
      </c>
      <c r="AS46" s="46">
        <f t="shared" si="409"/>
        <v>510</v>
      </c>
      <c r="AT46" s="45">
        <f t="shared" si="409"/>
        <v>3702</v>
      </c>
      <c r="AU46" s="130">
        <f t="shared" si="409"/>
        <v>115229</v>
      </c>
      <c r="AV46" s="3" t="s">
        <v>1</v>
      </c>
      <c r="AX46" s="26">
        <f t="shared" si="9"/>
        <v>0</v>
      </c>
      <c r="AZ46" s="396" t="s">
        <v>100</v>
      </c>
      <c r="BA46" s="397"/>
      <c r="BB46" s="51">
        <f t="shared" si="26"/>
        <v>115229</v>
      </c>
      <c r="BC46" s="52">
        <f t="shared" si="10"/>
        <v>26859</v>
      </c>
      <c r="BD46" s="52">
        <f t="shared" si="11"/>
        <v>3511</v>
      </c>
      <c r="BE46" s="52">
        <f t="shared" si="12"/>
        <v>6</v>
      </c>
      <c r="BF46" s="52">
        <f t="shared" si="13"/>
        <v>60031</v>
      </c>
      <c r="BG46" s="52">
        <f t="shared" si="14"/>
        <v>19928</v>
      </c>
      <c r="BH46" s="52">
        <f t="shared" si="27"/>
        <v>1192</v>
      </c>
      <c r="BI46" s="53">
        <f t="shared" si="28"/>
        <v>3702</v>
      </c>
      <c r="BK46" s="25" t="str">
        <f t="shared" si="39"/>
        <v>○</v>
      </c>
    </row>
    <row r="47" spans="2:63" s="25" customFormat="1" ht="14.1" customHeight="1" thickBot="1">
      <c r="B47" s="3" t="s">
        <v>0</v>
      </c>
      <c r="C47" s="178">
        <f>SUM(C45:C46)</f>
        <v>86521</v>
      </c>
      <c r="D47" s="46">
        <f>SUM(D45:D46)</f>
        <v>0</v>
      </c>
      <c r="E47" s="45">
        <f>SUM(E45:E46)</f>
        <v>406</v>
      </c>
      <c r="F47" s="46">
        <f t="shared" ref="F47:AU47" si="418">SUM(F45:F46)</f>
        <v>4212</v>
      </c>
      <c r="G47" s="46">
        <f t="shared" si="418"/>
        <v>20432</v>
      </c>
      <c r="H47" s="47">
        <f t="shared" si="418"/>
        <v>1399</v>
      </c>
      <c r="I47" s="46">
        <f t="shared" si="418"/>
        <v>16367</v>
      </c>
      <c r="J47" s="46">
        <f t="shared" si="418"/>
        <v>1</v>
      </c>
      <c r="K47" s="46">
        <f t="shared" ref="K47" si="419">SUM(K45:K46)</f>
        <v>0</v>
      </c>
      <c r="L47" s="46">
        <f t="shared" ref="L47:O47" si="420">SUM(L45:L46)</f>
        <v>17</v>
      </c>
      <c r="M47" s="46">
        <f t="shared" si="420"/>
        <v>0</v>
      </c>
      <c r="N47" s="46">
        <f t="shared" si="420"/>
        <v>0</v>
      </c>
      <c r="O47" s="46">
        <f t="shared" si="420"/>
        <v>0</v>
      </c>
      <c r="P47" s="46">
        <f t="shared" si="418"/>
        <v>47</v>
      </c>
      <c r="Q47" s="130">
        <f t="shared" si="418"/>
        <v>47781</v>
      </c>
      <c r="R47" s="121" t="str">
        <f t="shared" si="19"/>
        <v>合計</v>
      </c>
      <c r="S47" s="129">
        <f t="shared" si="418"/>
        <v>393</v>
      </c>
      <c r="T47" s="46">
        <f t="shared" si="418"/>
        <v>8931</v>
      </c>
      <c r="U47" s="46">
        <f t="shared" ref="U47:X47" si="421">SUM(U45:U46)</f>
        <v>148</v>
      </c>
      <c r="V47" s="46">
        <f t="shared" si="421"/>
        <v>149916</v>
      </c>
      <c r="W47" s="46">
        <f t="shared" si="421"/>
        <v>1628</v>
      </c>
      <c r="X47" s="46">
        <f t="shared" si="421"/>
        <v>34285</v>
      </c>
      <c r="Y47" s="46">
        <f t="shared" ref="Y47:AB47" si="422">SUM(Y45:Y46)</f>
        <v>78</v>
      </c>
      <c r="Z47" s="46">
        <f t="shared" si="422"/>
        <v>61519</v>
      </c>
      <c r="AA47" s="46">
        <f t="shared" si="422"/>
        <v>728</v>
      </c>
      <c r="AB47" s="46">
        <f t="shared" si="422"/>
        <v>30817</v>
      </c>
      <c r="AC47" s="46">
        <f t="shared" ref="AC47:AD47" si="423">SUM(AC45:AC46)</f>
        <v>1</v>
      </c>
      <c r="AD47" s="46">
        <f t="shared" si="423"/>
        <v>230</v>
      </c>
      <c r="AE47" s="46">
        <f t="shared" ref="AE47:AF47" si="424">SUM(AE45:AE46)</f>
        <v>26</v>
      </c>
      <c r="AF47" s="130">
        <f t="shared" si="424"/>
        <v>62</v>
      </c>
      <c r="AG47" s="3" t="s">
        <v>0</v>
      </c>
      <c r="AH47" s="3" t="str">
        <f t="shared" si="6"/>
        <v>合計</v>
      </c>
      <c r="AI47" s="46">
        <f t="shared" ref="AI47" si="425">SUM(AI45:AI46)</f>
        <v>0</v>
      </c>
      <c r="AJ47" s="150"/>
      <c r="AK47" s="150"/>
      <c r="AL47" s="150"/>
      <c r="AM47" s="46">
        <f t="shared" ref="AM47" si="426">SUM(AM45:AM46)</f>
        <v>3</v>
      </c>
      <c r="AN47" s="150"/>
      <c r="AO47" s="150"/>
      <c r="AP47" s="150"/>
      <c r="AQ47" s="46">
        <f t="shared" si="418"/>
        <v>1</v>
      </c>
      <c r="AR47" s="46">
        <f t="shared" si="418"/>
        <v>3535</v>
      </c>
      <c r="AS47" s="46">
        <f t="shared" si="418"/>
        <v>1579</v>
      </c>
      <c r="AT47" s="45">
        <f t="shared" si="418"/>
        <v>16649</v>
      </c>
      <c r="AU47" s="130">
        <f t="shared" si="418"/>
        <v>487712</v>
      </c>
      <c r="AV47" s="3" t="s">
        <v>0</v>
      </c>
      <c r="AX47" s="26">
        <f t="shared" si="9"/>
        <v>0</v>
      </c>
      <c r="AZ47" s="398" t="s">
        <v>101</v>
      </c>
      <c r="BA47" s="399"/>
      <c r="BB47" s="54">
        <f t="shared" si="26"/>
        <v>487712</v>
      </c>
      <c r="BC47" s="55">
        <f t="shared" si="10"/>
        <v>112970</v>
      </c>
      <c r="BD47" s="55">
        <f t="shared" si="11"/>
        <v>16367</v>
      </c>
      <c r="BE47" s="55">
        <f t="shared" si="12"/>
        <v>18</v>
      </c>
      <c r="BF47" s="55">
        <f t="shared" si="13"/>
        <v>259723</v>
      </c>
      <c r="BG47" s="55">
        <f t="shared" si="14"/>
        <v>76870</v>
      </c>
      <c r="BH47" s="55">
        <f t="shared" si="27"/>
        <v>5115</v>
      </c>
      <c r="BI47" s="56">
        <f t="shared" si="28"/>
        <v>16649</v>
      </c>
      <c r="BK47" s="25" t="str">
        <f t="shared" si="39"/>
        <v>○</v>
      </c>
    </row>
    <row r="48" spans="2:63" s="57" customFormat="1" ht="13.2">
      <c r="B48" s="11"/>
      <c r="Q48" s="2" t="s">
        <v>270</v>
      </c>
      <c r="AF48" s="2" t="str">
        <f>Q48</f>
        <v>【出典：令和７年度課税状況等調（令和７年４月１日現在）】</v>
      </c>
      <c r="AG48" s="11"/>
      <c r="AU48" s="2" t="str">
        <f>Q48</f>
        <v>【出典：令和７年度課税状況等調（令和７年４月１日現在）】</v>
      </c>
    </row>
    <row r="49" spans="2:51" ht="13.2" hidden="1"/>
    <row r="50" spans="2:51" s="59" customFormat="1" ht="39" hidden="1" customHeight="1">
      <c r="B50" s="152" t="s">
        <v>178</v>
      </c>
      <c r="C50" s="153" t="s">
        <v>208</v>
      </c>
      <c r="D50" s="153" t="s">
        <v>209</v>
      </c>
      <c r="E50" s="153" t="s">
        <v>210</v>
      </c>
      <c r="F50" s="153" t="s">
        <v>211</v>
      </c>
      <c r="G50" s="153" t="s">
        <v>236</v>
      </c>
      <c r="H50" s="153" t="s">
        <v>280</v>
      </c>
      <c r="I50" s="153" t="s">
        <v>212</v>
      </c>
      <c r="J50" s="153" t="s">
        <v>213</v>
      </c>
      <c r="K50" s="153" t="s">
        <v>214</v>
      </c>
      <c r="L50" s="153" t="s">
        <v>215</v>
      </c>
      <c r="M50" s="153" t="s">
        <v>216</v>
      </c>
      <c r="N50" s="153" t="s">
        <v>237</v>
      </c>
      <c r="O50" s="153" t="s">
        <v>281</v>
      </c>
      <c r="P50" s="153" t="s">
        <v>217</v>
      </c>
      <c r="Q50" s="153" t="s">
        <v>218</v>
      </c>
      <c r="R50" s="153"/>
      <c r="S50" s="153" t="s">
        <v>238</v>
      </c>
      <c r="T50" s="153" t="s">
        <v>282</v>
      </c>
      <c r="U50" s="153" t="s">
        <v>219</v>
      </c>
      <c r="V50" s="153" t="s">
        <v>220</v>
      </c>
      <c r="W50" s="153" t="s">
        <v>239</v>
      </c>
      <c r="X50" s="153" t="s">
        <v>283</v>
      </c>
      <c r="Y50" s="153" t="s">
        <v>221</v>
      </c>
      <c r="Z50" s="153" t="s">
        <v>222</v>
      </c>
      <c r="AA50" s="153" t="s">
        <v>240</v>
      </c>
      <c r="AB50" s="153" t="s">
        <v>284</v>
      </c>
      <c r="AC50" s="153" t="s">
        <v>223</v>
      </c>
      <c r="AD50" s="153" t="s">
        <v>224</v>
      </c>
      <c r="AE50" s="153" t="s">
        <v>241</v>
      </c>
      <c r="AF50" s="153" t="s">
        <v>285</v>
      </c>
      <c r="AG50" s="152" t="s">
        <v>178</v>
      </c>
      <c r="AH50" s="153"/>
      <c r="AI50" s="153" t="s">
        <v>225</v>
      </c>
      <c r="AJ50" s="153" t="s">
        <v>226</v>
      </c>
      <c r="AK50" s="153" t="s">
        <v>242</v>
      </c>
      <c r="AL50" s="153" t="s">
        <v>286</v>
      </c>
      <c r="AM50" s="153" t="s">
        <v>227</v>
      </c>
      <c r="AN50" s="153" t="s">
        <v>228</v>
      </c>
      <c r="AO50" s="153" t="s">
        <v>243</v>
      </c>
      <c r="AP50" s="153" t="s">
        <v>287</v>
      </c>
      <c r="AQ50" s="153" t="s">
        <v>229</v>
      </c>
      <c r="AR50" s="153" t="s">
        <v>244</v>
      </c>
      <c r="AS50" s="153" t="s">
        <v>288</v>
      </c>
      <c r="AT50" s="153" t="s">
        <v>289</v>
      </c>
      <c r="AU50" s="153" t="s">
        <v>290</v>
      </c>
      <c r="AV50" s="152"/>
    </row>
    <row r="51" spans="2:51" ht="13.2" hidden="1">
      <c r="B51" s="7" t="s">
        <v>4</v>
      </c>
      <c r="C51" s="144">
        <v>18889</v>
      </c>
      <c r="D51" s="144">
        <v>0</v>
      </c>
      <c r="E51" s="144">
        <v>106</v>
      </c>
      <c r="F51" s="144">
        <v>885</v>
      </c>
      <c r="G51" s="144">
        <v>5093</v>
      </c>
      <c r="H51" s="144">
        <v>365</v>
      </c>
      <c r="I51" s="144">
        <v>4019</v>
      </c>
      <c r="J51" s="144">
        <v>0</v>
      </c>
      <c r="K51" s="144">
        <v>0</v>
      </c>
      <c r="L51" s="144">
        <v>0</v>
      </c>
      <c r="M51" s="144">
        <v>0</v>
      </c>
      <c r="N51" s="144">
        <v>0</v>
      </c>
      <c r="O51" s="144">
        <v>0</v>
      </c>
      <c r="P51" s="144">
        <v>9</v>
      </c>
      <c r="Q51" s="144">
        <v>8984</v>
      </c>
      <c r="R51" s="144"/>
      <c r="S51" s="144">
        <v>108</v>
      </c>
      <c r="T51" s="144">
        <v>1561</v>
      </c>
      <c r="U51" s="144">
        <v>27</v>
      </c>
      <c r="V51" s="144">
        <v>31839</v>
      </c>
      <c r="W51" s="144">
        <v>381</v>
      </c>
      <c r="X51" s="144">
        <v>6730</v>
      </c>
      <c r="Y51" s="144">
        <v>13</v>
      </c>
      <c r="Z51" s="144">
        <v>11627</v>
      </c>
      <c r="AA51" s="144">
        <v>178</v>
      </c>
      <c r="AB51" s="144">
        <v>5221</v>
      </c>
      <c r="AC51" s="144">
        <v>0</v>
      </c>
      <c r="AD51" s="144">
        <v>66</v>
      </c>
      <c r="AE51" s="144">
        <v>2</v>
      </c>
      <c r="AF51" s="144">
        <v>13</v>
      </c>
      <c r="AG51" s="7" t="s">
        <v>4</v>
      </c>
      <c r="AH51" s="144"/>
      <c r="AI51" s="144">
        <v>0</v>
      </c>
      <c r="AJ51" s="144">
        <v>0</v>
      </c>
      <c r="AK51" s="144">
        <v>0</v>
      </c>
      <c r="AL51" s="144">
        <v>0</v>
      </c>
      <c r="AM51" s="144">
        <v>1</v>
      </c>
      <c r="AN51" s="144">
        <v>0</v>
      </c>
      <c r="AO51" s="144">
        <v>0</v>
      </c>
      <c r="AP51" s="144">
        <v>0</v>
      </c>
      <c r="AQ51" s="144">
        <v>0</v>
      </c>
      <c r="AR51" s="144">
        <v>320</v>
      </c>
      <c r="AS51" s="144">
        <v>159</v>
      </c>
      <c r="AT51" s="144">
        <v>3733</v>
      </c>
      <c r="AU51" s="144">
        <v>100329</v>
      </c>
      <c r="AV51" s="108"/>
      <c r="AW51" s="108"/>
      <c r="AX51" s="108"/>
      <c r="AY51" s="108"/>
    </row>
    <row r="52" spans="2:51" ht="13.2" hidden="1">
      <c r="B52" s="8" t="s">
        <v>5</v>
      </c>
      <c r="C52" s="144">
        <v>4334</v>
      </c>
      <c r="D52" s="144">
        <v>0</v>
      </c>
      <c r="E52" s="144">
        <v>23</v>
      </c>
      <c r="F52" s="144">
        <v>177</v>
      </c>
      <c r="G52" s="144">
        <v>912</v>
      </c>
      <c r="H52" s="144">
        <v>66</v>
      </c>
      <c r="I52" s="144">
        <v>814</v>
      </c>
      <c r="J52" s="144">
        <v>1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6</v>
      </c>
      <c r="Q52" s="144">
        <v>2612</v>
      </c>
      <c r="R52" s="144"/>
      <c r="S52" s="144">
        <v>23</v>
      </c>
      <c r="T52" s="144">
        <v>380</v>
      </c>
      <c r="U52" s="144">
        <v>5</v>
      </c>
      <c r="V52" s="144">
        <v>7425</v>
      </c>
      <c r="W52" s="144">
        <v>66</v>
      </c>
      <c r="X52" s="144">
        <v>1531</v>
      </c>
      <c r="Y52" s="144">
        <v>5</v>
      </c>
      <c r="Z52" s="144">
        <v>3454</v>
      </c>
      <c r="AA52" s="144">
        <v>33</v>
      </c>
      <c r="AB52" s="144">
        <v>1107</v>
      </c>
      <c r="AC52" s="144">
        <v>0</v>
      </c>
      <c r="AD52" s="144">
        <v>12</v>
      </c>
      <c r="AE52" s="144">
        <v>3</v>
      </c>
      <c r="AF52" s="144">
        <v>5</v>
      </c>
      <c r="AG52" s="8" t="s">
        <v>5</v>
      </c>
      <c r="AH52" s="144"/>
      <c r="AI52" s="144">
        <v>0</v>
      </c>
      <c r="AJ52" s="144">
        <v>0</v>
      </c>
      <c r="AK52" s="144">
        <v>0</v>
      </c>
      <c r="AL52" s="144">
        <v>0</v>
      </c>
      <c r="AM52" s="144">
        <v>1</v>
      </c>
      <c r="AN52" s="144">
        <v>0</v>
      </c>
      <c r="AO52" s="144">
        <v>0</v>
      </c>
      <c r="AP52" s="144">
        <v>0</v>
      </c>
      <c r="AQ52" s="144">
        <v>0</v>
      </c>
      <c r="AR52" s="144">
        <v>54</v>
      </c>
      <c r="AS52" s="144">
        <v>55</v>
      </c>
      <c r="AT52" s="144">
        <v>811</v>
      </c>
      <c r="AU52" s="144">
        <v>23915</v>
      </c>
    </row>
    <row r="53" spans="2:51" ht="13.2" hidden="1">
      <c r="B53" s="8" t="s">
        <v>6</v>
      </c>
      <c r="C53" s="144">
        <v>6565</v>
      </c>
      <c r="D53" s="144">
        <v>0</v>
      </c>
      <c r="E53" s="144">
        <v>26</v>
      </c>
      <c r="F53" s="144">
        <v>275</v>
      </c>
      <c r="G53" s="144">
        <v>1530</v>
      </c>
      <c r="H53" s="144">
        <v>87</v>
      </c>
      <c r="I53" s="144">
        <v>1068</v>
      </c>
      <c r="J53" s="144">
        <v>0</v>
      </c>
      <c r="K53" s="144">
        <v>0</v>
      </c>
      <c r="L53" s="144">
        <v>1</v>
      </c>
      <c r="M53" s="144">
        <v>0</v>
      </c>
      <c r="N53" s="144">
        <v>0</v>
      </c>
      <c r="O53" s="144">
        <v>0</v>
      </c>
      <c r="P53" s="144">
        <v>2</v>
      </c>
      <c r="Q53" s="144">
        <v>3215</v>
      </c>
      <c r="R53" s="144"/>
      <c r="S53" s="144">
        <v>50</v>
      </c>
      <c r="T53" s="144">
        <v>493</v>
      </c>
      <c r="U53" s="144">
        <v>18</v>
      </c>
      <c r="V53" s="144">
        <v>10568</v>
      </c>
      <c r="W53" s="144">
        <v>186</v>
      </c>
      <c r="X53" s="144">
        <v>2436</v>
      </c>
      <c r="Y53" s="144">
        <v>7</v>
      </c>
      <c r="Z53" s="144">
        <v>4142</v>
      </c>
      <c r="AA53" s="144">
        <v>68</v>
      </c>
      <c r="AB53" s="144">
        <v>1654</v>
      </c>
      <c r="AC53" s="144">
        <v>0</v>
      </c>
      <c r="AD53" s="144">
        <v>33</v>
      </c>
      <c r="AE53" s="144">
        <v>0</v>
      </c>
      <c r="AF53" s="144">
        <v>4</v>
      </c>
      <c r="AG53" s="8" t="s">
        <v>6</v>
      </c>
      <c r="AH53" s="144"/>
      <c r="AI53" s="144">
        <v>0</v>
      </c>
      <c r="AJ53" s="144">
        <v>0</v>
      </c>
      <c r="AK53" s="144">
        <v>0</v>
      </c>
      <c r="AL53" s="144">
        <v>0</v>
      </c>
      <c r="AM53" s="144">
        <v>0</v>
      </c>
      <c r="AN53" s="144">
        <v>0</v>
      </c>
      <c r="AO53" s="144">
        <v>0</v>
      </c>
      <c r="AP53" s="144">
        <v>0</v>
      </c>
      <c r="AQ53" s="144">
        <v>0</v>
      </c>
      <c r="AR53" s="144">
        <v>81</v>
      </c>
      <c r="AS53" s="144">
        <v>268</v>
      </c>
      <c r="AT53" s="144">
        <v>991</v>
      </c>
      <c r="AU53" s="144">
        <v>33768</v>
      </c>
    </row>
    <row r="54" spans="2:51" ht="13.2" hidden="1">
      <c r="B54" s="8" t="s">
        <v>7</v>
      </c>
      <c r="C54" s="144">
        <v>4948</v>
      </c>
      <c r="D54" s="144">
        <v>0</v>
      </c>
      <c r="E54" s="144">
        <v>15</v>
      </c>
      <c r="F54" s="144">
        <v>213</v>
      </c>
      <c r="G54" s="144">
        <v>819</v>
      </c>
      <c r="H54" s="144">
        <v>101</v>
      </c>
      <c r="I54" s="144">
        <v>766</v>
      </c>
      <c r="J54" s="144">
        <v>0</v>
      </c>
      <c r="K54" s="144">
        <v>0</v>
      </c>
      <c r="L54" s="144">
        <v>3</v>
      </c>
      <c r="M54" s="144">
        <v>0</v>
      </c>
      <c r="N54" s="144">
        <v>0</v>
      </c>
      <c r="O54" s="144">
        <v>0</v>
      </c>
      <c r="P54" s="144">
        <v>2</v>
      </c>
      <c r="Q54" s="144">
        <v>3009</v>
      </c>
      <c r="R54" s="144"/>
      <c r="S54" s="144">
        <v>27</v>
      </c>
      <c r="T54" s="144">
        <v>559</v>
      </c>
      <c r="U54" s="144">
        <v>5</v>
      </c>
      <c r="V54" s="144">
        <v>8421</v>
      </c>
      <c r="W54" s="144">
        <v>135</v>
      </c>
      <c r="X54" s="144">
        <v>2224</v>
      </c>
      <c r="Y54" s="144">
        <v>3</v>
      </c>
      <c r="Z54" s="144">
        <v>4163</v>
      </c>
      <c r="AA54" s="144">
        <v>46</v>
      </c>
      <c r="AB54" s="144">
        <v>2133</v>
      </c>
      <c r="AC54" s="144">
        <v>0</v>
      </c>
      <c r="AD54" s="144">
        <v>8</v>
      </c>
      <c r="AE54" s="144">
        <v>1</v>
      </c>
      <c r="AF54" s="144">
        <v>1</v>
      </c>
      <c r="AG54" s="8" t="s">
        <v>7</v>
      </c>
      <c r="AH54" s="144"/>
      <c r="AI54" s="144">
        <v>0</v>
      </c>
      <c r="AJ54" s="144">
        <v>0</v>
      </c>
      <c r="AK54" s="144">
        <v>0</v>
      </c>
      <c r="AL54" s="144">
        <v>0</v>
      </c>
      <c r="AM54" s="144">
        <v>0</v>
      </c>
      <c r="AN54" s="144">
        <v>0</v>
      </c>
      <c r="AO54" s="144">
        <v>0</v>
      </c>
      <c r="AP54" s="144">
        <v>0</v>
      </c>
      <c r="AQ54" s="144">
        <v>0</v>
      </c>
      <c r="AR54" s="144">
        <v>136</v>
      </c>
      <c r="AS54" s="144">
        <v>79</v>
      </c>
      <c r="AT54" s="144">
        <v>826</v>
      </c>
      <c r="AU54" s="144">
        <v>28643</v>
      </c>
    </row>
    <row r="55" spans="2:51" ht="13.2" hidden="1">
      <c r="B55" s="8" t="s">
        <v>8</v>
      </c>
      <c r="C55" s="144">
        <v>7061</v>
      </c>
      <c r="D55" s="144">
        <v>0</v>
      </c>
      <c r="E55" s="144">
        <v>47</v>
      </c>
      <c r="F55" s="144">
        <v>342</v>
      </c>
      <c r="G55" s="144">
        <v>1456</v>
      </c>
      <c r="H55" s="144">
        <v>108</v>
      </c>
      <c r="I55" s="144">
        <v>1433</v>
      </c>
      <c r="J55" s="144">
        <v>0</v>
      </c>
      <c r="K55" s="144">
        <v>0</v>
      </c>
      <c r="L55" s="144">
        <v>2</v>
      </c>
      <c r="M55" s="144">
        <v>0</v>
      </c>
      <c r="N55" s="144">
        <v>0</v>
      </c>
      <c r="O55" s="144">
        <v>0</v>
      </c>
      <c r="P55" s="144">
        <v>3</v>
      </c>
      <c r="Q55" s="144">
        <v>4794</v>
      </c>
      <c r="R55" s="144"/>
      <c r="S55" s="144">
        <v>22</v>
      </c>
      <c r="T55" s="144">
        <v>598</v>
      </c>
      <c r="U55" s="144">
        <v>10</v>
      </c>
      <c r="V55" s="144">
        <v>14660</v>
      </c>
      <c r="W55" s="144">
        <v>113</v>
      </c>
      <c r="X55" s="144">
        <v>2608</v>
      </c>
      <c r="Y55" s="144">
        <v>4</v>
      </c>
      <c r="Z55" s="144">
        <v>5991</v>
      </c>
      <c r="AA55" s="144">
        <v>77</v>
      </c>
      <c r="AB55" s="144">
        <v>2042</v>
      </c>
      <c r="AC55" s="144">
        <v>0</v>
      </c>
      <c r="AD55" s="144">
        <v>18</v>
      </c>
      <c r="AE55" s="144">
        <v>0</v>
      </c>
      <c r="AF55" s="144">
        <v>3</v>
      </c>
      <c r="AG55" s="8" t="s">
        <v>8</v>
      </c>
      <c r="AH55" s="144"/>
      <c r="AI55" s="144">
        <v>0</v>
      </c>
      <c r="AJ55" s="144">
        <v>0</v>
      </c>
      <c r="AK55" s="144">
        <v>0</v>
      </c>
      <c r="AL55" s="144">
        <v>0</v>
      </c>
      <c r="AM55" s="144">
        <v>1</v>
      </c>
      <c r="AN55" s="144">
        <v>0</v>
      </c>
      <c r="AO55" s="144">
        <v>0</v>
      </c>
      <c r="AP55" s="144">
        <v>0</v>
      </c>
      <c r="AQ55" s="144">
        <v>0</v>
      </c>
      <c r="AR55" s="144">
        <v>72</v>
      </c>
      <c r="AS55" s="144">
        <v>95</v>
      </c>
      <c r="AT55" s="144">
        <v>1530</v>
      </c>
      <c r="AU55" s="144">
        <v>43090</v>
      </c>
    </row>
    <row r="56" spans="2:51" ht="13.2" hidden="1">
      <c r="B56" s="8" t="s">
        <v>9</v>
      </c>
      <c r="C56" s="144">
        <v>3856</v>
      </c>
      <c r="D56" s="144">
        <v>0</v>
      </c>
      <c r="E56" s="144">
        <v>20</v>
      </c>
      <c r="F56" s="144">
        <v>237</v>
      </c>
      <c r="G56" s="144">
        <v>801</v>
      </c>
      <c r="H56" s="144">
        <v>46</v>
      </c>
      <c r="I56" s="144">
        <v>711</v>
      </c>
      <c r="J56" s="144">
        <v>0</v>
      </c>
      <c r="K56" s="144">
        <v>0</v>
      </c>
      <c r="L56" s="144">
        <v>0</v>
      </c>
      <c r="M56" s="144">
        <v>0</v>
      </c>
      <c r="N56" s="144">
        <v>0</v>
      </c>
      <c r="O56" s="144">
        <v>0</v>
      </c>
      <c r="P56" s="144">
        <v>1</v>
      </c>
      <c r="Q56" s="144">
        <v>2848</v>
      </c>
      <c r="R56" s="144"/>
      <c r="S56" s="144">
        <v>12</v>
      </c>
      <c r="T56" s="144">
        <v>507</v>
      </c>
      <c r="U56" s="144">
        <v>11</v>
      </c>
      <c r="V56" s="144">
        <v>7510</v>
      </c>
      <c r="W56" s="144">
        <v>72</v>
      </c>
      <c r="X56" s="144">
        <v>1773</v>
      </c>
      <c r="Y56" s="144">
        <v>5</v>
      </c>
      <c r="Z56" s="144">
        <v>3724</v>
      </c>
      <c r="AA56" s="144">
        <v>47</v>
      </c>
      <c r="AB56" s="144">
        <v>1770</v>
      </c>
      <c r="AC56" s="144">
        <v>0</v>
      </c>
      <c r="AD56" s="144">
        <v>8</v>
      </c>
      <c r="AE56" s="144">
        <v>0</v>
      </c>
      <c r="AF56" s="144">
        <v>4</v>
      </c>
      <c r="AG56" s="8" t="s">
        <v>9</v>
      </c>
      <c r="AH56" s="144"/>
      <c r="AI56" s="144">
        <v>0</v>
      </c>
      <c r="AJ56" s="144">
        <v>0</v>
      </c>
      <c r="AK56" s="144">
        <v>0</v>
      </c>
      <c r="AL56" s="144">
        <v>0</v>
      </c>
      <c r="AM56" s="144">
        <v>0</v>
      </c>
      <c r="AN56" s="144">
        <v>0</v>
      </c>
      <c r="AO56" s="144">
        <v>0</v>
      </c>
      <c r="AP56" s="144">
        <v>0</v>
      </c>
      <c r="AQ56" s="144">
        <v>0</v>
      </c>
      <c r="AR56" s="144">
        <v>86</v>
      </c>
      <c r="AS56" s="144">
        <v>54</v>
      </c>
      <c r="AT56" s="144">
        <v>886</v>
      </c>
      <c r="AU56" s="144">
        <v>24989</v>
      </c>
    </row>
    <row r="57" spans="2:51" ht="13.2" hidden="1">
      <c r="B57" s="8" t="s">
        <v>10</v>
      </c>
      <c r="C57" s="144">
        <v>3144</v>
      </c>
      <c r="D57" s="144">
        <v>0</v>
      </c>
      <c r="E57" s="144">
        <v>13</v>
      </c>
      <c r="F57" s="144">
        <v>249</v>
      </c>
      <c r="G57" s="144">
        <v>424</v>
      </c>
      <c r="H57" s="144">
        <v>50</v>
      </c>
      <c r="I57" s="144">
        <v>536</v>
      </c>
      <c r="J57" s="144">
        <v>0</v>
      </c>
      <c r="K57" s="144">
        <v>0</v>
      </c>
      <c r="L57" s="144">
        <v>0</v>
      </c>
      <c r="M57" s="144">
        <v>0</v>
      </c>
      <c r="N57" s="144">
        <v>0</v>
      </c>
      <c r="O57" s="144">
        <v>0</v>
      </c>
      <c r="P57" s="144">
        <v>0</v>
      </c>
      <c r="Q57" s="144">
        <v>1646</v>
      </c>
      <c r="R57" s="144"/>
      <c r="S57" s="144">
        <v>9</v>
      </c>
      <c r="T57" s="144">
        <v>580</v>
      </c>
      <c r="U57" s="144">
        <v>3</v>
      </c>
      <c r="V57" s="144">
        <v>4304</v>
      </c>
      <c r="W57" s="144">
        <v>41</v>
      </c>
      <c r="X57" s="144">
        <v>1926</v>
      </c>
      <c r="Y57" s="144">
        <v>2</v>
      </c>
      <c r="Z57" s="144">
        <v>2490</v>
      </c>
      <c r="AA57" s="144">
        <v>16</v>
      </c>
      <c r="AB57" s="144">
        <v>2523</v>
      </c>
      <c r="AC57" s="144">
        <v>0</v>
      </c>
      <c r="AD57" s="144">
        <v>2</v>
      </c>
      <c r="AE57" s="144">
        <v>0</v>
      </c>
      <c r="AF57" s="144">
        <v>1</v>
      </c>
      <c r="AG57" s="8" t="s">
        <v>10</v>
      </c>
      <c r="AH57" s="144"/>
      <c r="AI57" s="144">
        <v>0</v>
      </c>
      <c r="AJ57" s="144">
        <v>0</v>
      </c>
      <c r="AK57" s="144">
        <v>0</v>
      </c>
      <c r="AL57" s="144">
        <v>0</v>
      </c>
      <c r="AM57" s="144">
        <v>0</v>
      </c>
      <c r="AN57" s="144">
        <v>0</v>
      </c>
      <c r="AO57" s="144">
        <v>0</v>
      </c>
      <c r="AP57" s="144">
        <v>0</v>
      </c>
      <c r="AQ57" s="144">
        <v>0</v>
      </c>
      <c r="AR57" s="144">
        <v>191</v>
      </c>
      <c r="AS57" s="144">
        <v>63</v>
      </c>
      <c r="AT57" s="144">
        <v>556</v>
      </c>
      <c r="AU57" s="144">
        <v>18769</v>
      </c>
    </row>
    <row r="58" spans="2:51" ht="13.2" hidden="1">
      <c r="B58" s="8" t="s">
        <v>11</v>
      </c>
      <c r="C58" s="144">
        <v>2186</v>
      </c>
      <c r="D58" s="144">
        <v>0</v>
      </c>
      <c r="E58" s="144">
        <v>9</v>
      </c>
      <c r="F58" s="144">
        <v>111</v>
      </c>
      <c r="G58" s="144">
        <v>335</v>
      </c>
      <c r="H58" s="144">
        <v>43</v>
      </c>
      <c r="I58" s="144">
        <v>348</v>
      </c>
      <c r="J58" s="144">
        <v>0</v>
      </c>
      <c r="K58" s="144">
        <v>0</v>
      </c>
      <c r="L58" s="144">
        <v>2</v>
      </c>
      <c r="M58" s="144">
        <v>0</v>
      </c>
      <c r="N58" s="144">
        <v>0</v>
      </c>
      <c r="O58" s="144">
        <v>0</v>
      </c>
      <c r="P58" s="144">
        <v>2</v>
      </c>
      <c r="Q58" s="144">
        <v>1299</v>
      </c>
      <c r="R58" s="144"/>
      <c r="S58" s="144">
        <v>8</v>
      </c>
      <c r="T58" s="144">
        <v>332</v>
      </c>
      <c r="U58" s="144">
        <v>3</v>
      </c>
      <c r="V58" s="144">
        <v>3375</v>
      </c>
      <c r="W58" s="144">
        <v>50</v>
      </c>
      <c r="X58" s="144">
        <v>1061</v>
      </c>
      <c r="Y58" s="144">
        <v>4</v>
      </c>
      <c r="Z58" s="144">
        <v>1937</v>
      </c>
      <c r="AA58" s="144">
        <v>12</v>
      </c>
      <c r="AB58" s="144">
        <v>1203</v>
      </c>
      <c r="AC58" s="144">
        <v>0</v>
      </c>
      <c r="AD58" s="144">
        <v>5</v>
      </c>
      <c r="AE58" s="144">
        <v>0</v>
      </c>
      <c r="AF58" s="144">
        <v>1</v>
      </c>
      <c r="AG58" s="8" t="s">
        <v>11</v>
      </c>
      <c r="AH58" s="144"/>
      <c r="AI58" s="144">
        <v>0</v>
      </c>
      <c r="AJ58" s="144">
        <v>0</v>
      </c>
      <c r="AK58" s="144">
        <v>0</v>
      </c>
      <c r="AL58" s="144">
        <v>0</v>
      </c>
      <c r="AM58" s="144">
        <v>0</v>
      </c>
      <c r="AN58" s="144">
        <v>0</v>
      </c>
      <c r="AO58" s="144">
        <v>0</v>
      </c>
      <c r="AP58" s="144">
        <v>0</v>
      </c>
      <c r="AQ58" s="144">
        <v>0</v>
      </c>
      <c r="AR58" s="144">
        <v>81</v>
      </c>
      <c r="AS58" s="144">
        <v>55</v>
      </c>
      <c r="AT58" s="144">
        <v>326</v>
      </c>
      <c r="AU58" s="144">
        <v>12788</v>
      </c>
    </row>
    <row r="59" spans="2:51" ht="13.2" hidden="1">
      <c r="B59" s="8" t="s">
        <v>12</v>
      </c>
      <c r="C59" s="144">
        <v>5561</v>
      </c>
      <c r="D59" s="144">
        <v>0</v>
      </c>
      <c r="E59" s="144">
        <v>26</v>
      </c>
      <c r="F59" s="144">
        <v>278</v>
      </c>
      <c r="G59" s="144">
        <v>2050</v>
      </c>
      <c r="H59" s="144">
        <v>70</v>
      </c>
      <c r="I59" s="144">
        <v>1365</v>
      </c>
      <c r="J59" s="144">
        <v>0</v>
      </c>
      <c r="K59" s="144">
        <v>0</v>
      </c>
      <c r="L59" s="144">
        <v>1</v>
      </c>
      <c r="M59" s="144">
        <v>0</v>
      </c>
      <c r="N59" s="144">
        <v>0</v>
      </c>
      <c r="O59" s="144">
        <v>0</v>
      </c>
      <c r="P59" s="144">
        <v>3</v>
      </c>
      <c r="Q59" s="144">
        <v>2232</v>
      </c>
      <c r="R59" s="144"/>
      <c r="S59" s="144">
        <v>17</v>
      </c>
      <c r="T59" s="144">
        <v>341</v>
      </c>
      <c r="U59" s="144">
        <v>17</v>
      </c>
      <c r="V59" s="144">
        <v>8612</v>
      </c>
      <c r="W59" s="144">
        <v>129</v>
      </c>
      <c r="X59" s="144">
        <v>1447</v>
      </c>
      <c r="Y59" s="144">
        <v>3</v>
      </c>
      <c r="Z59" s="144">
        <v>2741</v>
      </c>
      <c r="AA59" s="144">
        <v>34</v>
      </c>
      <c r="AB59" s="144">
        <v>1070</v>
      </c>
      <c r="AC59" s="144">
        <v>0</v>
      </c>
      <c r="AD59" s="144">
        <v>22</v>
      </c>
      <c r="AE59" s="144">
        <v>0</v>
      </c>
      <c r="AF59" s="144">
        <v>2</v>
      </c>
      <c r="AG59" s="8" t="s">
        <v>12</v>
      </c>
      <c r="AH59" s="144"/>
      <c r="AI59" s="144">
        <v>0</v>
      </c>
      <c r="AJ59" s="144">
        <v>0</v>
      </c>
      <c r="AK59" s="144">
        <v>0</v>
      </c>
      <c r="AL59" s="144">
        <v>0</v>
      </c>
      <c r="AM59" s="144">
        <v>0</v>
      </c>
      <c r="AN59" s="144">
        <v>0</v>
      </c>
      <c r="AO59" s="144">
        <v>0</v>
      </c>
      <c r="AP59" s="144">
        <v>0</v>
      </c>
      <c r="AQ59" s="144">
        <v>0</v>
      </c>
      <c r="AR59" s="144">
        <v>57</v>
      </c>
      <c r="AS59" s="144">
        <v>50</v>
      </c>
      <c r="AT59" s="144">
        <v>1287</v>
      </c>
      <c r="AU59" s="144">
        <v>27415</v>
      </c>
    </row>
    <row r="60" spans="2:51" ht="13.2" hidden="1">
      <c r="B60" s="8" t="s">
        <v>13</v>
      </c>
      <c r="C60" s="144">
        <v>4484</v>
      </c>
      <c r="D60" s="144">
        <v>0</v>
      </c>
      <c r="E60" s="144">
        <v>23</v>
      </c>
      <c r="F60" s="144">
        <v>178</v>
      </c>
      <c r="G60" s="144">
        <v>1362</v>
      </c>
      <c r="H60" s="144">
        <v>62</v>
      </c>
      <c r="I60" s="144">
        <v>957</v>
      </c>
      <c r="J60" s="144">
        <v>0</v>
      </c>
      <c r="K60" s="144">
        <v>0</v>
      </c>
      <c r="L60" s="144">
        <v>1</v>
      </c>
      <c r="M60" s="144">
        <v>0</v>
      </c>
      <c r="N60" s="144">
        <v>0</v>
      </c>
      <c r="O60" s="144">
        <v>0</v>
      </c>
      <c r="P60" s="144">
        <v>2</v>
      </c>
      <c r="Q60" s="144">
        <v>2728</v>
      </c>
      <c r="R60" s="144"/>
      <c r="S60" s="144">
        <v>33</v>
      </c>
      <c r="T60" s="144">
        <v>306</v>
      </c>
      <c r="U60" s="144">
        <v>6</v>
      </c>
      <c r="V60" s="144">
        <v>9724</v>
      </c>
      <c r="W60" s="144">
        <v>80</v>
      </c>
      <c r="X60" s="144">
        <v>1389</v>
      </c>
      <c r="Y60" s="144">
        <v>2</v>
      </c>
      <c r="Z60" s="144">
        <v>2830</v>
      </c>
      <c r="AA60" s="144">
        <v>37</v>
      </c>
      <c r="AB60" s="144">
        <v>823</v>
      </c>
      <c r="AC60" s="144">
        <v>0</v>
      </c>
      <c r="AD60" s="144">
        <v>4</v>
      </c>
      <c r="AE60" s="144">
        <v>8</v>
      </c>
      <c r="AF60" s="144">
        <v>11</v>
      </c>
      <c r="AG60" s="8" t="s">
        <v>13</v>
      </c>
      <c r="AH60" s="144"/>
      <c r="AI60" s="144">
        <v>0</v>
      </c>
      <c r="AJ60" s="144">
        <v>0</v>
      </c>
      <c r="AK60" s="144">
        <v>0</v>
      </c>
      <c r="AL60" s="144">
        <v>0</v>
      </c>
      <c r="AM60" s="144">
        <v>0</v>
      </c>
      <c r="AN60" s="144">
        <v>0</v>
      </c>
      <c r="AO60" s="144">
        <v>0</v>
      </c>
      <c r="AP60" s="144">
        <v>0</v>
      </c>
      <c r="AQ60" s="144">
        <v>0</v>
      </c>
      <c r="AR60" s="144">
        <v>90</v>
      </c>
      <c r="AS60" s="144">
        <v>71</v>
      </c>
      <c r="AT60" s="144">
        <v>947</v>
      </c>
      <c r="AU60" s="144">
        <v>26158</v>
      </c>
    </row>
    <row r="61" spans="2:51" ht="13.2" hidden="1">
      <c r="B61" s="8" t="s">
        <v>179</v>
      </c>
      <c r="C61" s="144">
        <v>2821</v>
      </c>
      <c r="D61" s="144">
        <v>0</v>
      </c>
      <c r="E61" s="144">
        <v>11</v>
      </c>
      <c r="F61" s="144">
        <v>146</v>
      </c>
      <c r="G61" s="144">
        <v>533</v>
      </c>
      <c r="H61" s="144">
        <v>41</v>
      </c>
      <c r="I61" s="144">
        <v>478</v>
      </c>
      <c r="J61" s="144">
        <v>0</v>
      </c>
      <c r="K61" s="144">
        <v>0</v>
      </c>
      <c r="L61" s="144">
        <v>0</v>
      </c>
      <c r="M61" s="144">
        <v>0</v>
      </c>
      <c r="N61" s="144">
        <v>0</v>
      </c>
      <c r="O61" s="144">
        <v>0</v>
      </c>
      <c r="P61" s="144">
        <v>1</v>
      </c>
      <c r="Q61" s="144">
        <v>1770</v>
      </c>
      <c r="R61" s="144"/>
      <c r="S61" s="144">
        <v>3</v>
      </c>
      <c r="T61" s="144">
        <v>319</v>
      </c>
      <c r="U61" s="144">
        <v>8</v>
      </c>
      <c r="V61" s="144">
        <v>5373</v>
      </c>
      <c r="W61" s="144">
        <v>28</v>
      </c>
      <c r="X61" s="144">
        <v>1144</v>
      </c>
      <c r="Y61" s="144">
        <v>2</v>
      </c>
      <c r="Z61" s="144">
        <v>2048</v>
      </c>
      <c r="AA61" s="144">
        <v>16</v>
      </c>
      <c r="AB61" s="144">
        <v>1064</v>
      </c>
      <c r="AC61" s="144">
        <v>0</v>
      </c>
      <c r="AD61" s="144">
        <v>8</v>
      </c>
      <c r="AE61" s="144">
        <v>0</v>
      </c>
      <c r="AF61" s="144">
        <v>6</v>
      </c>
      <c r="AG61" s="8" t="s">
        <v>179</v>
      </c>
      <c r="AH61" s="144"/>
      <c r="AI61" s="144">
        <v>0</v>
      </c>
      <c r="AJ61" s="144">
        <v>0</v>
      </c>
      <c r="AK61" s="144">
        <v>0</v>
      </c>
      <c r="AL61" s="144">
        <v>0</v>
      </c>
      <c r="AM61" s="144">
        <v>0</v>
      </c>
      <c r="AN61" s="144">
        <v>0</v>
      </c>
      <c r="AO61" s="144">
        <v>0</v>
      </c>
      <c r="AP61" s="144">
        <v>0</v>
      </c>
      <c r="AQ61" s="144">
        <v>0</v>
      </c>
      <c r="AR61" s="144">
        <v>397</v>
      </c>
      <c r="AS61" s="144">
        <v>76</v>
      </c>
      <c r="AT61" s="144">
        <v>538</v>
      </c>
      <c r="AU61" s="144">
        <v>16831</v>
      </c>
    </row>
    <row r="62" spans="2:51" ht="13.2" hidden="1">
      <c r="B62" s="8" t="s">
        <v>14</v>
      </c>
      <c r="C62" s="144">
        <v>1958</v>
      </c>
      <c r="D62" s="144">
        <v>0</v>
      </c>
      <c r="E62" s="144">
        <v>13</v>
      </c>
      <c r="F62" s="144">
        <v>125</v>
      </c>
      <c r="G62" s="144">
        <v>366</v>
      </c>
      <c r="H62" s="144">
        <v>36</v>
      </c>
      <c r="I62" s="144">
        <v>361</v>
      </c>
      <c r="J62" s="144">
        <v>0</v>
      </c>
      <c r="K62" s="144">
        <v>0</v>
      </c>
      <c r="L62" s="144">
        <v>1</v>
      </c>
      <c r="M62" s="144">
        <v>0</v>
      </c>
      <c r="N62" s="144">
        <v>0</v>
      </c>
      <c r="O62" s="144">
        <v>0</v>
      </c>
      <c r="P62" s="144">
        <v>2</v>
      </c>
      <c r="Q62" s="144">
        <v>1411</v>
      </c>
      <c r="R62" s="144"/>
      <c r="S62" s="144">
        <v>13</v>
      </c>
      <c r="T62" s="144">
        <v>493</v>
      </c>
      <c r="U62" s="144">
        <v>4</v>
      </c>
      <c r="V62" s="144">
        <v>3630</v>
      </c>
      <c r="W62" s="144">
        <v>31</v>
      </c>
      <c r="X62" s="144">
        <v>1325</v>
      </c>
      <c r="Y62" s="144">
        <v>4</v>
      </c>
      <c r="Z62" s="144">
        <v>2161</v>
      </c>
      <c r="AA62" s="144">
        <v>17</v>
      </c>
      <c r="AB62" s="144">
        <v>1986</v>
      </c>
      <c r="AC62" s="144">
        <v>0</v>
      </c>
      <c r="AD62" s="144">
        <v>2</v>
      </c>
      <c r="AE62" s="144">
        <v>0</v>
      </c>
      <c r="AF62" s="144">
        <v>0</v>
      </c>
      <c r="AG62" s="8" t="s">
        <v>14</v>
      </c>
      <c r="AH62" s="144"/>
      <c r="AI62" s="144">
        <v>0</v>
      </c>
      <c r="AJ62" s="144">
        <v>0</v>
      </c>
      <c r="AK62" s="144">
        <v>0</v>
      </c>
      <c r="AL62" s="144">
        <v>0</v>
      </c>
      <c r="AM62" s="144">
        <v>0</v>
      </c>
      <c r="AN62" s="144">
        <v>0</v>
      </c>
      <c r="AO62" s="144">
        <v>0</v>
      </c>
      <c r="AP62" s="144">
        <v>0</v>
      </c>
      <c r="AQ62" s="144">
        <v>0</v>
      </c>
      <c r="AR62" s="144">
        <v>1289</v>
      </c>
      <c r="AS62" s="144">
        <v>44</v>
      </c>
      <c r="AT62" s="144">
        <v>516</v>
      </c>
      <c r="AU62" s="144">
        <v>15788</v>
      </c>
    </row>
    <row r="63" spans="2:51" ht="13.2" hidden="1">
      <c r="B63" s="8" t="s">
        <v>15</v>
      </c>
      <c r="C63" s="144">
        <v>188</v>
      </c>
      <c r="D63" s="144">
        <v>0</v>
      </c>
      <c r="E63" s="144">
        <v>0</v>
      </c>
      <c r="F63" s="144">
        <v>7</v>
      </c>
      <c r="G63" s="144">
        <v>31</v>
      </c>
      <c r="H63" s="144">
        <v>3</v>
      </c>
      <c r="I63" s="144">
        <v>53</v>
      </c>
      <c r="J63" s="144">
        <v>0</v>
      </c>
      <c r="K63" s="144">
        <v>0</v>
      </c>
      <c r="L63" s="144">
        <v>1</v>
      </c>
      <c r="M63" s="144">
        <v>0</v>
      </c>
      <c r="N63" s="144">
        <v>0</v>
      </c>
      <c r="O63" s="144">
        <v>0</v>
      </c>
      <c r="P63" s="144">
        <v>0</v>
      </c>
      <c r="Q63" s="144">
        <v>183</v>
      </c>
      <c r="R63" s="144"/>
      <c r="S63" s="144">
        <v>0</v>
      </c>
      <c r="T63" s="144">
        <v>147</v>
      </c>
      <c r="U63" s="144">
        <v>2</v>
      </c>
      <c r="V63" s="144">
        <v>440</v>
      </c>
      <c r="W63" s="144">
        <v>3</v>
      </c>
      <c r="X63" s="144">
        <v>403</v>
      </c>
      <c r="Y63" s="144">
        <v>0</v>
      </c>
      <c r="Z63" s="144">
        <v>261</v>
      </c>
      <c r="AA63" s="144">
        <v>2</v>
      </c>
      <c r="AB63" s="144">
        <v>575</v>
      </c>
      <c r="AC63" s="144">
        <v>0</v>
      </c>
      <c r="AD63" s="144">
        <v>0</v>
      </c>
      <c r="AE63" s="144">
        <v>0</v>
      </c>
      <c r="AF63" s="144">
        <v>0</v>
      </c>
      <c r="AG63" s="8" t="s">
        <v>15</v>
      </c>
      <c r="AH63" s="144"/>
      <c r="AI63" s="144">
        <v>0</v>
      </c>
      <c r="AJ63" s="144">
        <v>0</v>
      </c>
      <c r="AK63" s="144">
        <v>0</v>
      </c>
      <c r="AL63" s="144">
        <v>0</v>
      </c>
      <c r="AM63" s="144">
        <v>0</v>
      </c>
      <c r="AN63" s="144">
        <v>0</v>
      </c>
      <c r="AO63" s="144">
        <v>0</v>
      </c>
      <c r="AP63" s="144">
        <v>0</v>
      </c>
      <c r="AQ63" s="144">
        <v>0</v>
      </c>
      <c r="AR63" s="144">
        <v>80</v>
      </c>
      <c r="AS63" s="144">
        <v>10</v>
      </c>
      <c r="AT63" s="144">
        <v>43</v>
      </c>
      <c r="AU63" s="144">
        <v>2432</v>
      </c>
    </row>
    <row r="64" spans="2:51" ht="13.2" hidden="1">
      <c r="B64" s="8" t="s">
        <v>16</v>
      </c>
      <c r="C64" s="144">
        <v>1454</v>
      </c>
      <c r="D64" s="144">
        <v>0</v>
      </c>
      <c r="E64" s="144">
        <v>6</v>
      </c>
      <c r="F64" s="144">
        <v>78</v>
      </c>
      <c r="G64" s="144">
        <v>350</v>
      </c>
      <c r="H64" s="144">
        <v>32</v>
      </c>
      <c r="I64" s="144">
        <v>241</v>
      </c>
      <c r="J64" s="144">
        <v>0</v>
      </c>
      <c r="K64" s="144">
        <v>0</v>
      </c>
      <c r="L64" s="144">
        <v>0</v>
      </c>
      <c r="M64" s="144">
        <v>0</v>
      </c>
      <c r="N64" s="144">
        <v>0</v>
      </c>
      <c r="O64" s="144">
        <v>0</v>
      </c>
      <c r="P64" s="144">
        <v>0</v>
      </c>
      <c r="Q64" s="144">
        <v>658</v>
      </c>
      <c r="R64" s="144"/>
      <c r="S64" s="144">
        <v>3</v>
      </c>
      <c r="T64" s="144">
        <v>157</v>
      </c>
      <c r="U64" s="144">
        <v>0</v>
      </c>
      <c r="V64" s="144">
        <v>2139</v>
      </c>
      <c r="W64" s="144">
        <v>14</v>
      </c>
      <c r="X64" s="144">
        <v>550</v>
      </c>
      <c r="Y64" s="144">
        <v>0</v>
      </c>
      <c r="Z64" s="144">
        <v>695</v>
      </c>
      <c r="AA64" s="144">
        <v>8</v>
      </c>
      <c r="AB64" s="144">
        <v>401</v>
      </c>
      <c r="AC64" s="144">
        <v>0</v>
      </c>
      <c r="AD64" s="144">
        <v>1</v>
      </c>
      <c r="AE64" s="144">
        <v>0</v>
      </c>
      <c r="AF64" s="144">
        <v>0</v>
      </c>
      <c r="AG64" s="8" t="s">
        <v>16</v>
      </c>
      <c r="AH64" s="144"/>
      <c r="AI64" s="144">
        <v>0</v>
      </c>
      <c r="AJ64" s="144">
        <v>0</v>
      </c>
      <c r="AK64" s="144">
        <v>0</v>
      </c>
      <c r="AL64" s="144">
        <v>0</v>
      </c>
      <c r="AM64" s="144">
        <v>0</v>
      </c>
      <c r="AN64" s="144">
        <v>0</v>
      </c>
      <c r="AO64" s="144">
        <v>0</v>
      </c>
      <c r="AP64" s="144">
        <v>0</v>
      </c>
      <c r="AQ64" s="144">
        <v>0</v>
      </c>
      <c r="AR64" s="144">
        <v>13</v>
      </c>
      <c r="AS64" s="144">
        <v>29</v>
      </c>
      <c r="AT64" s="144">
        <v>199</v>
      </c>
      <c r="AU64" s="144">
        <v>7028</v>
      </c>
    </row>
    <row r="65" spans="2:47" ht="13.2" hidden="1">
      <c r="B65" s="8" t="s">
        <v>17</v>
      </c>
      <c r="C65" s="144">
        <v>2091</v>
      </c>
      <c r="D65" s="144">
        <v>0</v>
      </c>
      <c r="E65" s="144">
        <v>7</v>
      </c>
      <c r="F65" s="144">
        <v>73</v>
      </c>
      <c r="G65" s="144">
        <v>561</v>
      </c>
      <c r="H65" s="144">
        <v>9</v>
      </c>
      <c r="I65" s="144">
        <v>297</v>
      </c>
      <c r="J65" s="144">
        <v>0</v>
      </c>
      <c r="K65" s="144">
        <v>0</v>
      </c>
      <c r="L65" s="144">
        <v>0</v>
      </c>
      <c r="M65" s="144">
        <v>0</v>
      </c>
      <c r="N65" s="144">
        <v>0</v>
      </c>
      <c r="O65" s="144">
        <v>0</v>
      </c>
      <c r="P65" s="144">
        <v>0</v>
      </c>
      <c r="Q65" s="144">
        <v>756</v>
      </c>
      <c r="R65" s="144"/>
      <c r="S65" s="144">
        <v>3</v>
      </c>
      <c r="T65" s="144">
        <v>66</v>
      </c>
      <c r="U65" s="144">
        <v>6</v>
      </c>
      <c r="V65" s="144">
        <v>2332</v>
      </c>
      <c r="W65" s="144">
        <v>17</v>
      </c>
      <c r="X65" s="144">
        <v>298</v>
      </c>
      <c r="Y65" s="144">
        <v>4</v>
      </c>
      <c r="Z65" s="144">
        <v>894</v>
      </c>
      <c r="AA65" s="144">
        <v>15</v>
      </c>
      <c r="AB65" s="144">
        <v>235</v>
      </c>
      <c r="AC65" s="144">
        <v>1</v>
      </c>
      <c r="AD65" s="144">
        <v>4</v>
      </c>
      <c r="AE65" s="144">
        <v>0</v>
      </c>
      <c r="AF65" s="144">
        <v>2</v>
      </c>
      <c r="AG65" s="8" t="s">
        <v>17</v>
      </c>
      <c r="AH65" s="144"/>
      <c r="AI65" s="144">
        <v>0</v>
      </c>
      <c r="AJ65" s="144">
        <v>0</v>
      </c>
      <c r="AK65" s="144">
        <v>0</v>
      </c>
      <c r="AL65" s="144">
        <v>0</v>
      </c>
      <c r="AM65" s="144">
        <v>0</v>
      </c>
      <c r="AN65" s="144">
        <v>0</v>
      </c>
      <c r="AO65" s="144">
        <v>0</v>
      </c>
      <c r="AP65" s="144">
        <v>0</v>
      </c>
      <c r="AQ65" s="144">
        <v>0</v>
      </c>
      <c r="AR65" s="144">
        <v>6</v>
      </c>
      <c r="AS65" s="144">
        <v>5</v>
      </c>
      <c r="AT65" s="144">
        <v>291</v>
      </c>
      <c r="AU65" s="144">
        <v>7973</v>
      </c>
    </row>
    <row r="66" spans="2:47" ht="13.2" hidden="1">
      <c r="B66" s="8" t="s">
        <v>18</v>
      </c>
      <c r="C66" s="144">
        <v>1737</v>
      </c>
      <c r="D66" s="144">
        <v>0</v>
      </c>
      <c r="E66" s="144">
        <v>3</v>
      </c>
      <c r="F66" s="144">
        <v>88</v>
      </c>
      <c r="G66" s="144">
        <v>497</v>
      </c>
      <c r="H66" s="144">
        <v>34</v>
      </c>
      <c r="I66" s="144">
        <v>314</v>
      </c>
      <c r="J66" s="144">
        <v>0</v>
      </c>
      <c r="K66" s="144">
        <v>0</v>
      </c>
      <c r="L66" s="144">
        <v>0</v>
      </c>
      <c r="M66" s="144">
        <v>0</v>
      </c>
      <c r="N66" s="144">
        <v>0</v>
      </c>
      <c r="O66" s="144">
        <v>0</v>
      </c>
      <c r="P66" s="144">
        <v>1</v>
      </c>
      <c r="Q66" s="144">
        <v>872</v>
      </c>
      <c r="R66" s="144"/>
      <c r="S66" s="144">
        <v>4</v>
      </c>
      <c r="T66" s="144">
        <v>131</v>
      </c>
      <c r="U66" s="144">
        <v>0</v>
      </c>
      <c r="V66" s="144">
        <v>3072</v>
      </c>
      <c r="W66" s="144">
        <v>43</v>
      </c>
      <c r="X66" s="144">
        <v>565</v>
      </c>
      <c r="Y66" s="144">
        <v>1</v>
      </c>
      <c r="Z66" s="144">
        <v>1174</v>
      </c>
      <c r="AA66" s="144">
        <v>12</v>
      </c>
      <c r="AB66" s="144">
        <v>417</v>
      </c>
      <c r="AC66" s="144">
        <v>0</v>
      </c>
      <c r="AD66" s="144">
        <v>1</v>
      </c>
      <c r="AE66" s="144">
        <v>1</v>
      </c>
      <c r="AF66" s="144">
        <v>1</v>
      </c>
      <c r="AG66" s="8" t="s">
        <v>18</v>
      </c>
      <c r="AH66" s="144"/>
      <c r="AI66" s="144">
        <v>0</v>
      </c>
      <c r="AJ66" s="144">
        <v>0</v>
      </c>
      <c r="AK66" s="144">
        <v>0</v>
      </c>
      <c r="AL66" s="144">
        <v>0</v>
      </c>
      <c r="AM66" s="144">
        <v>0</v>
      </c>
      <c r="AN66" s="144">
        <v>0</v>
      </c>
      <c r="AO66" s="144">
        <v>0</v>
      </c>
      <c r="AP66" s="144">
        <v>0</v>
      </c>
      <c r="AQ66" s="144">
        <v>0</v>
      </c>
      <c r="AR66" s="144">
        <v>31</v>
      </c>
      <c r="AS66" s="144">
        <v>29</v>
      </c>
      <c r="AT66" s="144">
        <v>325</v>
      </c>
      <c r="AU66" s="144">
        <v>9353</v>
      </c>
    </row>
    <row r="67" spans="2:47" ht="13.2" hidden="1">
      <c r="B67" s="8" t="s">
        <v>19</v>
      </c>
      <c r="C67" s="144">
        <v>604</v>
      </c>
      <c r="D67" s="144">
        <v>0</v>
      </c>
      <c r="E67" s="144">
        <v>2</v>
      </c>
      <c r="F67" s="144">
        <v>26</v>
      </c>
      <c r="G67" s="144">
        <v>120</v>
      </c>
      <c r="H67" s="144">
        <v>11</v>
      </c>
      <c r="I67" s="144">
        <v>94</v>
      </c>
      <c r="J67" s="144">
        <v>0</v>
      </c>
      <c r="K67" s="144">
        <v>0</v>
      </c>
      <c r="L67" s="144">
        <v>0</v>
      </c>
      <c r="M67" s="144">
        <v>0</v>
      </c>
      <c r="N67" s="144">
        <v>0</v>
      </c>
      <c r="O67" s="144">
        <v>0</v>
      </c>
      <c r="P67" s="144">
        <v>1</v>
      </c>
      <c r="Q67" s="144">
        <v>312</v>
      </c>
      <c r="R67" s="144"/>
      <c r="S67" s="144">
        <v>1</v>
      </c>
      <c r="T67" s="144">
        <v>55</v>
      </c>
      <c r="U67" s="144">
        <v>0</v>
      </c>
      <c r="V67" s="144">
        <v>876</v>
      </c>
      <c r="W67" s="144">
        <v>11</v>
      </c>
      <c r="X67" s="144">
        <v>158</v>
      </c>
      <c r="Y67" s="144">
        <v>1</v>
      </c>
      <c r="Z67" s="144">
        <v>439</v>
      </c>
      <c r="AA67" s="144">
        <v>3</v>
      </c>
      <c r="AB67" s="144">
        <v>186</v>
      </c>
      <c r="AC67" s="144">
        <v>0</v>
      </c>
      <c r="AD67" s="144">
        <v>1</v>
      </c>
      <c r="AE67" s="144">
        <v>0</v>
      </c>
      <c r="AF67" s="144">
        <v>0</v>
      </c>
      <c r="AG67" s="8" t="s">
        <v>19</v>
      </c>
      <c r="AH67" s="144"/>
      <c r="AI67" s="144">
        <v>0</v>
      </c>
      <c r="AJ67" s="144">
        <v>0</v>
      </c>
      <c r="AK67" s="144">
        <v>0</v>
      </c>
      <c r="AL67" s="144">
        <v>0</v>
      </c>
      <c r="AM67" s="144">
        <v>0</v>
      </c>
      <c r="AN67" s="144">
        <v>0</v>
      </c>
      <c r="AO67" s="144">
        <v>0</v>
      </c>
      <c r="AP67" s="144">
        <v>0</v>
      </c>
      <c r="AQ67" s="144">
        <v>0</v>
      </c>
      <c r="AR67" s="144">
        <v>6</v>
      </c>
      <c r="AS67" s="144">
        <v>8</v>
      </c>
      <c r="AT67" s="144">
        <v>80</v>
      </c>
      <c r="AU67" s="144">
        <v>2995</v>
      </c>
    </row>
    <row r="68" spans="2:47" ht="13.2" hidden="1">
      <c r="B68" s="8" t="s">
        <v>20</v>
      </c>
      <c r="C68" s="144">
        <v>626</v>
      </c>
      <c r="D68" s="144">
        <v>0</v>
      </c>
      <c r="E68" s="144">
        <v>3</v>
      </c>
      <c r="F68" s="144">
        <v>24</v>
      </c>
      <c r="G68" s="144">
        <v>97</v>
      </c>
      <c r="H68" s="144">
        <v>19</v>
      </c>
      <c r="I68" s="144">
        <v>85</v>
      </c>
      <c r="J68" s="144">
        <v>0</v>
      </c>
      <c r="K68" s="144">
        <v>0</v>
      </c>
      <c r="L68" s="144">
        <v>0</v>
      </c>
      <c r="M68" s="144">
        <v>0</v>
      </c>
      <c r="N68" s="144">
        <v>0</v>
      </c>
      <c r="O68" s="144">
        <v>0</v>
      </c>
      <c r="P68" s="144">
        <v>1</v>
      </c>
      <c r="Q68" s="144">
        <v>381</v>
      </c>
      <c r="R68" s="144"/>
      <c r="S68" s="144">
        <v>2</v>
      </c>
      <c r="T68" s="144">
        <v>52</v>
      </c>
      <c r="U68" s="144">
        <v>2</v>
      </c>
      <c r="V68" s="144">
        <v>1064</v>
      </c>
      <c r="W68" s="144">
        <v>12</v>
      </c>
      <c r="X68" s="144">
        <v>248</v>
      </c>
      <c r="Y68" s="144">
        <v>1</v>
      </c>
      <c r="Z68" s="144">
        <v>451</v>
      </c>
      <c r="AA68" s="144">
        <v>10</v>
      </c>
      <c r="AB68" s="144">
        <v>227</v>
      </c>
      <c r="AC68" s="144">
        <v>0</v>
      </c>
      <c r="AD68" s="144">
        <v>1</v>
      </c>
      <c r="AE68" s="144">
        <v>0</v>
      </c>
      <c r="AF68" s="144">
        <v>1</v>
      </c>
      <c r="AG68" s="8" t="s">
        <v>20</v>
      </c>
      <c r="AH68" s="144"/>
      <c r="AI68" s="144">
        <v>0</v>
      </c>
      <c r="AJ68" s="144">
        <v>0</v>
      </c>
      <c r="AK68" s="144">
        <v>0</v>
      </c>
      <c r="AL68" s="144">
        <v>0</v>
      </c>
      <c r="AM68" s="144">
        <v>0</v>
      </c>
      <c r="AN68" s="144">
        <v>0</v>
      </c>
      <c r="AO68" s="144">
        <v>0</v>
      </c>
      <c r="AP68" s="144">
        <v>0</v>
      </c>
      <c r="AQ68" s="144">
        <v>0</v>
      </c>
      <c r="AR68" s="144">
        <v>12</v>
      </c>
      <c r="AS68" s="144">
        <v>13</v>
      </c>
      <c r="AT68" s="144">
        <v>105</v>
      </c>
      <c r="AU68" s="144">
        <v>3437</v>
      </c>
    </row>
    <row r="69" spans="2:47" ht="13.2" hidden="1">
      <c r="B69" s="8" t="s">
        <v>21</v>
      </c>
      <c r="C69" s="144">
        <v>445</v>
      </c>
      <c r="D69" s="144">
        <v>0</v>
      </c>
      <c r="E69" s="144">
        <v>0</v>
      </c>
      <c r="F69" s="144">
        <v>33</v>
      </c>
      <c r="G69" s="144">
        <v>73</v>
      </c>
      <c r="H69" s="144">
        <v>21</v>
      </c>
      <c r="I69" s="144">
        <v>79</v>
      </c>
      <c r="J69" s="144">
        <v>0</v>
      </c>
      <c r="K69" s="144">
        <v>0</v>
      </c>
      <c r="L69" s="144">
        <v>0</v>
      </c>
      <c r="M69" s="144">
        <v>0</v>
      </c>
      <c r="N69" s="144">
        <v>0</v>
      </c>
      <c r="O69" s="144">
        <v>0</v>
      </c>
      <c r="P69" s="144">
        <v>0</v>
      </c>
      <c r="Q69" s="144">
        <v>323</v>
      </c>
      <c r="R69" s="144"/>
      <c r="S69" s="144">
        <v>5</v>
      </c>
      <c r="T69" s="144">
        <v>50</v>
      </c>
      <c r="U69" s="144">
        <v>0</v>
      </c>
      <c r="V69" s="144">
        <v>934</v>
      </c>
      <c r="W69" s="144">
        <v>16</v>
      </c>
      <c r="X69" s="144">
        <v>202</v>
      </c>
      <c r="Y69" s="144">
        <v>0</v>
      </c>
      <c r="Z69" s="144">
        <v>374</v>
      </c>
      <c r="AA69" s="144">
        <v>3</v>
      </c>
      <c r="AB69" s="144">
        <v>192</v>
      </c>
      <c r="AC69" s="144">
        <v>0</v>
      </c>
      <c r="AD69" s="144">
        <v>2</v>
      </c>
      <c r="AE69" s="144">
        <v>0</v>
      </c>
      <c r="AF69" s="144">
        <v>0</v>
      </c>
      <c r="AG69" s="8" t="s">
        <v>21</v>
      </c>
      <c r="AH69" s="144"/>
      <c r="AI69" s="144">
        <v>0</v>
      </c>
      <c r="AJ69" s="144">
        <v>0</v>
      </c>
      <c r="AK69" s="144">
        <v>0</v>
      </c>
      <c r="AL69" s="144">
        <v>0</v>
      </c>
      <c r="AM69" s="144">
        <v>0</v>
      </c>
      <c r="AN69" s="144">
        <v>0</v>
      </c>
      <c r="AO69" s="144">
        <v>0</v>
      </c>
      <c r="AP69" s="144">
        <v>0</v>
      </c>
      <c r="AQ69" s="144">
        <v>0</v>
      </c>
      <c r="AR69" s="144">
        <v>24</v>
      </c>
      <c r="AS69" s="144">
        <v>12</v>
      </c>
      <c r="AT69" s="144">
        <v>92</v>
      </c>
      <c r="AU69" s="144">
        <v>2880</v>
      </c>
    </row>
    <row r="70" spans="2:47" ht="13.2" hidden="1">
      <c r="B70" s="8" t="s">
        <v>22</v>
      </c>
      <c r="C70" s="144">
        <v>1836</v>
      </c>
      <c r="D70" s="144">
        <v>0</v>
      </c>
      <c r="E70" s="144">
        <v>8</v>
      </c>
      <c r="F70" s="144">
        <v>112</v>
      </c>
      <c r="G70" s="144">
        <v>440</v>
      </c>
      <c r="H70" s="144">
        <v>37</v>
      </c>
      <c r="I70" s="144">
        <v>429</v>
      </c>
      <c r="J70" s="144">
        <v>0</v>
      </c>
      <c r="K70" s="144">
        <v>0</v>
      </c>
      <c r="L70" s="144">
        <v>2</v>
      </c>
      <c r="M70" s="144">
        <v>0</v>
      </c>
      <c r="N70" s="144">
        <v>0</v>
      </c>
      <c r="O70" s="144">
        <v>0</v>
      </c>
      <c r="P70" s="144">
        <v>2</v>
      </c>
      <c r="Q70" s="144">
        <v>1464</v>
      </c>
      <c r="R70" s="144"/>
      <c r="S70" s="144">
        <v>4</v>
      </c>
      <c r="T70" s="144">
        <v>296</v>
      </c>
      <c r="U70" s="144">
        <v>3</v>
      </c>
      <c r="V70" s="144">
        <v>4677</v>
      </c>
      <c r="W70" s="144">
        <v>78</v>
      </c>
      <c r="X70" s="144">
        <v>1140</v>
      </c>
      <c r="Y70" s="144">
        <v>4</v>
      </c>
      <c r="Z70" s="144">
        <v>1939</v>
      </c>
      <c r="AA70" s="144">
        <v>23</v>
      </c>
      <c r="AB70" s="144">
        <v>968</v>
      </c>
      <c r="AC70" s="144">
        <v>0</v>
      </c>
      <c r="AD70" s="144">
        <v>6</v>
      </c>
      <c r="AE70" s="144">
        <v>4</v>
      </c>
      <c r="AF70" s="144">
        <v>2</v>
      </c>
      <c r="AG70" s="8" t="s">
        <v>22</v>
      </c>
      <c r="AH70" s="144"/>
      <c r="AI70" s="144">
        <v>0</v>
      </c>
      <c r="AJ70" s="144">
        <v>0</v>
      </c>
      <c r="AK70" s="144">
        <v>0</v>
      </c>
      <c r="AL70" s="144">
        <v>0</v>
      </c>
      <c r="AM70" s="144">
        <v>0</v>
      </c>
      <c r="AN70" s="144">
        <v>0</v>
      </c>
      <c r="AO70" s="144">
        <v>0</v>
      </c>
      <c r="AP70" s="144">
        <v>0</v>
      </c>
      <c r="AQ70" s="144">
        <v>0</v>
      </c>
      <c r="AR70" s="144">
        <v>57</v>
      </c>
      <c r="AS70" s="144">
        <v>86</v>
      </c>
      <c r="AT70" s="144">
        <v>495</v>
      </c>
      <c r="AU70" s="144">
        <v>14112</v>
      </c>
    </row>
    <row r="71" spans="2:47" ht="13.2" hidden="1">
      <c r="B71" s="8" t="s">
        <v>23</v>
      </c>
      <c r="C71" s="144">
        <v>68</v>
      </c>
      <c r="D71" s="144">
        <v>0</v>
      </c>
      <c r="E71" s="144">
        <v>0</v>
      </c>
      <c r="F71" s="144">
        <v>7</v>
      </c>
      <c r="G71" s="144">
        <v>15</v>
      </c>
      <c r="H71" s="144">
        <v>2</v>
      </c>
      <c r="I71" s="144">
        <v>19</v>
      </c>
      <c r="J71" s="144">
        <v>0</v>
      </c>
      <c r="K71" s="144">
        <v>0</v>
      </c>
      <c r="L71" s="144">
        <v>0</v>
      </c>
      <c r="M71" s="144">
        <v>0</v>
      </c>
      <c r="N71" s="144">
        <v>0</v>
      </c>
      <c r="O71" s="144">
        <v>0</v>
      </c>
      <c r="P71" s="144">
        <v>0</v>
      </c>
      <c r="Q71" s="144">
        <v>76</v>
      </c>
      <c r="R71" s="144"/>
      <c r="S71" s="144">
        <v>2</v>
      </c>
      <c r="T71" s="144">
        <v>61</v>
      </c>
      <c r="U71" s="144">
        <v>0</v>
      </c>
      <c r="V71" s="144">
        <v>185</v>
      </c>
      <c r="W71" s="144">
        <v>4</v>
      </c>
      <c r="X71" s="144">
        <v>152</v>
      </c>
      <c r="Y71" s="144">
        <v>0</v>
      </c>
      <c r="Z71" s="144">
        <v>123</v>
      </c>
      <c r="AA71" s="144">
        <v>3</v>
      </c>
      <c r="AB71" s="144">
        <v>173</v>
      </c>
      <c r="AC71" s="144">
        <v>0</v>
      </c>
      <c r="AD71" s="144">
        <v>0</v>
      </c>
      <c r="AE71" s="144">
        <v>0</v>
      </c>
      <c r="AF71" s="144">
        <v>0</v>
      </c>
      <c r="AG71" s="8" t="s">
        <v>23</v>
      </c>
      <c r="AH71" s="144"/>
      <c r="AI71" s="144">
        <v>0</v>
      </c>
      <c r="AJ71" s="144">
        <v>0</v>
      </c>
      <c r="AK71" s="144">
        <v>0</v>
      </c>
      <c r="AL71" s="144">
        <v>0</v>
      </c>
      <c r="AM71" s="144">
        <v>0</v>
      </c>
      <c r="AN71" s="144">
        <v>0</v>
      </c>
      <c r="AO71" s="144">
        <v>0</v>
      </c>
      <c r="AP71" s="144">
        <v>0</v>
      </c>
      <c r="AQ71" s="144">
        <v>0</v>
      </c>
      <c r="AR71" s="144">
        <v>78</v>
      </c>
      <c r="AS71" s="144">
        <v>8</v>
      </c>
      <c r="AT71" s="144">
        <v>20</v>
      </c>
      <c r="AU71" s="144">
        <v>996</v>
      </c>
    </row>
    <row r="72" spans="2:47" ht="13.2" hidden="1">
      <c r="B72" s="8" t="s">
        <v>24</v>
      </c>
      <c r="C72" s="144">
        <v>74</v>
      </c>
      <c r="D72" s="144">
        <v>0</v>
      </c>
      <c r="E72" s="144">
        <v>0</v>
      </c>
      <c r="F72" s="144">
        <v>1</v>
      </c>
      <c r="G72" s="144">
        <v>12</v>
      </c>
      <c r="H72" s="144">
        <v>0</v>
      </c>
      <c r="I72" s="144">
        <v>13</v>
      </c>
      <c r="J72" s="144">
        <v>0</v>
      </c>
      <c r="K72" s="144">
        <v>0</v>
      </c>
      <c r="L72" s="144">
        <v>0</v>
      </c>
      <c r="M72" s="144">
        <v>0</v>
      </c>
      <c r="N72" s="144">
        <v>0</v>
      </c>
      <c r="O72" s="144">
        <v>0</v>
      </c>
      <c r="P72" s="144">
        <v>0</v>
      </c>
      <c r="Q72" s="144">
        <v>83</v>
      </c>
      <c r="R72" s="144"/>
      <c r="S72" s="144">
        <v>1</v>
      </c>
      <c r="T72" s="144">
        <v>60</v>
      </c>
      <c r="U72" s="144">
        <v>0</v>
      </c>
      <c r="V72" s="144">
        <v>209</v>
      </c>
      <c r="W72" s="144">
        <v>1</v>
      </c>
      <c r="X72" s="144">
        <v>157</v>
      </c>
      <c r="Y72" s="144">
        <v>0</v>
      </c>
      <c r="Z72" s="144">
        <v>100</v>
      </c>
      <c r="AA72" s="144">
        <v>0</v>
      </c>
      <c r="AB72" s="144">
        <v>198</v>
      </c>
      <c r="AC72" s="144">
        <v>0</v>
      </c>
      <c r="AD72" s="144">
        <v>0</v>
      </c>
      <c r="AE72" s="144">
        <v>0</v>
      </c>
      <c r="AF72" s="144">
        <v>0</v>
      </c>
      <c r="AG72" s="8" t="s">
        <v>24</v>
      </c>
      <c r="AH72" s="144"/>
      <c r="AI72" s="144">
        <v>0</v>
      </c>
      <c r="AJ72" s="144">
        <v>0</v>
      </c>
      <c r="AK72" s="144">
        <v>0</v>
      </c>
      <c r="AL72" s="144">
        <v>0</v>
      </c>
      <c r="AM72" s="144">
        <v>0</v>
      </c>
      <c r="AN72" s="144">
        <v>0</v>
      </c>
      <c r="AO72" s="144">
        <v>0</v>
      </c>
      <c r="AP72" s="144">
        <v>0</v>
      </c>
      <c r="AQ72" s="144">
        <v>0</v>
      </c>
      <c r="AR72" s="144">
        <v>7</v>
      </c>
      <c r="AS72" s="144">
        <v>3</v>
      </c>
      <c r="AT72" s="144">
        <v>17</v>
      </c>
      <c r="AU72" s="144">
        <v>936</v>
      </c>
    </row>
    <row r="73" spans="2:47" ht="13.2" hidden="1">
      <c r="B73" s="8" t="s">
        <v>25</v>
      </c>
      <c r="C73" s="144">
        <v>657</v>
      </c>
      <c r="D73" s="144">
        <v>0</v>
      </c>
      <c r="E73" s="144">
        <v>0</v>
      </c>
      <c r="F73" s="144">
        <v>45</v>
      </c>
      <c r="G73" s="144">
        <v>79</v>
      </c>
      <c r="H73" s="144">
        <v>5</v>
      </c>
      <c r="I73" s="144">
        <v>109</v>
      </c>
      <c r="J73" s="144">
        <v>0</v>
      </c>
      <c r="K73" s="144">
        <v>0</v>
      </c>
      <c r="L73" s="144">
        <v>0</v>
      </c>
      <c r="M73" s="144">
        <v>0</v>
      </c>
      <c r="N73" s="144">
        <v>0</v>
      </c>
      <c r="O73" s="144">
        <v>0</v>
      </c>
      <c r="P73" s="144">
        <v>0</v>
      </c>
      <c r="Q73" s="144">
        <v>365</v>
      </c>
      <c r="R73" s="144"/>
      <c r="S73" s="144">
        <v>0</v>
      </c>
      <c r="T73" s="144">
        <v>83</v>
      </c>
      <c r="U73" s="144">
        <v>0</v>
      </c>
      <c r="V73" s="144">
        <v>918</v>
      </c>
      <c r="W73" s="144">
        <v>6</v>
      </c>
      <c r="X73" s="144">
        <v>236</v>
      </c>
      <c r="Y73" s="144">
        <v>1</v>
      </c>
      <c r="Z73" s="144">
        <v>460</v>
      </c>
      <c r="AA73" s="144">
        <v>3</v>
      </c>
      <c r="AB73" s="144">
        <v>279</v>
      </c>
      <c r="AC73" s="144">
        <v>0</v>
      </c>
      <c r="AD73" s="144">
        <v>1</v>
      </c>
      <c r="AE73" s="144">
        <v>0</v>
      </c>
      <c r="AF73" s="144">
        <v>0</v>
      </c>
      <c r="AG73" s="8" t="s">
        <v>25</v>
      </c>
      <c r="AH73" s="144"/>
      <c r="AI73" s="144">
        <v>0</v>
      </c>
      <c r="AJ73" s="144">
        <v>0</v>
      </c>
      <c r="AK73" s="144">
        <v>0</v>
      </c>
      <c r="AL73" s="144">
        <v>0</v>
      </c>
      <c r="AM73" s="144">
        <v>0</v>
      </c>
      <c r="AN73" s="144">
        <v>0</v>
      </c>
      <c r="AO73" s="144">
        <v>0</v>
      </c>
      <c r="AP73" s="144">
        <v>0</v>
      </c>
      <c r="AQ73" s="144">
        <v>0</v>
      </c>
      <c r="AR73" s="144">
        <v>19</v>
      </c>
      <c r="AS73" s="144">
        <v>6</v>
      </c>
      <c r="AT73" s="144">
        <v>100</v>
      </c>
      <c r="AU73" s="144">
        <v>3372</v>
      </c>
    </row>
    <row r="74" spans="2:47" ht="13.2" hidden="1">
      <c r="B74" s="8" t="s">
        <v>26</v>
      </c>
      <c r="C74" s="144">
        <v>634</v>
      </c>
      <c r="D74" s="144">
        <v>0</v>
      </c>
      <c r="E74" s="144">
        <v>1</v>
      </c>
      <c r="F74" s="144">
        <v>32</v>
      </c>
      <c r="G74" s="144">
        <v>94</v>
      </c>
      <c r="H74" s="144">
        <v>8</v>
      </c>
      <c r="I74" s="144">
        <v>70</v>
      </c>
      <c r="J74" s="144">
        <v>0</v>
      </c>
      <c r="K74" s="144">
        <v>0</v>
      </c>
      <c r="L74" s="144">
        <v>0</v>
      </c>
      <c r="M74" s="144">
        <v>0</v>
      </c>
      <c r="N74" s="144">
        <v>0</v>
      </c>
      <c r="O74" s="144">
        <v>0</v>
      </c>
      <c r="P74" s="144">
        <v>0</v>
      </c>
      <c r="Q74" s="144">
        <v>247</v>
      </c>
      <c r="R74" s="144"/>
      <c r="S74" s="144">
        <v>0</v>
      </c>
      <c r="T74" s="144">
        <v>82</v>
      </c>
      <c r="U74" s="144">
        <v>0</v>
      </c>
      <c r="V74" s="144">
        <v>758</v>
      </c>
      <c r="W74" s="144">
        <v>4</v>
      </c>
      <c r="X74" s="144">
        <v>293</v>
      </c>
      <c r="Y74" s="144">
        <v>0</v>
      </c>
      <c r="Z74" s="144">
        <v>378</v>
      </c>
      <c r="AA74" s="144">
        <v>1</v>
      </c>
      <c r="AB74" s="144">
        <v>336</v>
      </c>
      <c r="AC74" s="144">
        <v>0</v>
      </c>
      <c r="AD74" s="144">
        <v>1</v>
      </c>
      <c r="AE74" s="144">
        <v>0</v>
      </c>
      <c r="AF74" s="144">
        <v>0</v>
      </c>
      <c r="AG74" s="8" t="s">
        <v>26</v>
      </c>
      <c r="AH74" s="144"/>
      <c r="AI74" s="144">
        <v>0</v>
      </c>
      <c r="AJ74" s="144">
        <v>0</v>
      </c>
      <c r="AK74" s="144">
        <v>0</v>
      </c>
      <c r="AL74" s="144">
        <v>0</v>
      </c>
      <c r="AM74" s="144">
        <v>0</v>
      </c>
      <c r="AN74" s="144">
        <v>0</v>
      </c>
      <c r="AO74" s="144">
        <v>0</v>
      </c>
      <c r="AP74" s="144">
        <v>0</v>
      </c>
      <c r="AQ74" s="144">
        <v>0</v>
      </c>
      <c r="AR74" s="144">
        <v>31</v>
      </c>
      <c r="AS74" s="144">
        <v>12</v>
      </c>
      <c r="AT74" s="144">
        <v>55</v>
      </c>
      <c r="AU74" s="144">
        <v>3037</v>
      </c>
    </row>
    <row r="75" spans="2:47" ht="13.2" hidden="1">
      <c r="B75" s="8" t="s">
        <v>27</v>
      </c>
      <c r="C75" s="144">
        <v>1948</v>
      </c>
      <c r="D75" s="144">
        <v>0</v>
      </c>
      <c r="E75" s="144">
        <v>6</v>
      </c>
      <c r="F75" s="144">
        <v>53</v>
      </c>
      <c r="G75" s="144">
        <v>494</v>
      </c>
      <c r="H75" s="144">
        <v>11</v>
      </c>
      <c r="I75" s="144">
        <v>306</v>
      </c>
      <c r="J75" s="144">
        <v>0</v>
      </c>
      <c r="K75" s="144">
        <v>0</v>
      </c>
      <c r="L75" s="144">
        <v>0</v>
      </c>
      <c r="M75" s="144">
        <v>0</v>
      </c>
      <c r="N75" s="144">
        <v>0</v>
      </c>
      <c r="O75" s="144">
        <v>0</v>
      </c>
      <c r="P75" s="144">
        <v>3</v>
      </c>
      <c r="Q75" s="144">
        <v>818</v>
      </c>
      <c r="R75" s="144"/>
      <c r="S75" s="144">
        <v>6</v>
      </c>
      <c r="T75" s="144">
        <v>81</v>
      </c>
      <c r="U75" s="144">
        <v>6</v>
      </c>
      <c r="V75" s="144">
        <v>2608</v>
      </c>
      <c r="W75" s="144">
        <v>15</v>
      </c>
      <c r="X75" s="144">
        <v>300</v>
      </c>
      <c r="Y75" s="144">
        <v>2</v>
      </c>
      <c r="Z75" s="144">
        <v>910</v>
      </c>
      <c r="AA75" s="144">
        <v>10</v>
      </c>
      <c r="AB75" s="144">
        <v>218</v>
      </c>
      <c r="AC75" s="144">
        <v>0</v>
      </c>
      <c r="AD75" s="144">
        <v>9</v>
      </c>
      <c r="AE75" s="144">
        <v>0</v>
      </c>
      <c r="AF75" s="144">
        <v>0</v>
      </c>
      <c r="AG75" s="8" t="s">
        <v>27</v>
      </c>
      <c r="AH75" s="144"/>
      <c r="AI75" s="144">
        <v>0</v>
      </c>
      <c r="AJ75" s="144">
        <v>0</v>
      </c>
      <c r="AK75" s="144">
        <v>0</v>
      </c>
      <c r="AL75" s="144">
        <v>0</v>
      </c>
      <c r="AM75" s="144">
        <v>0</v>
      </c>
      <c r="AN75" s="144">
        <v>0</v>
      </c>
      <c r="AO75" s="144">
        <v>0</v>
      </c>
      <c r="AP75" s="144">
        <v>0</v>
      </c>
      <c r="AQ75" s="144">
        <v>0</v>
      </c>
      <c r="AR75" s="144">
        <v>46</v>
      </c>
      <c r="AS75" s="144">
        <v>15</v>
      </c>
      <c r="AT75" s="144">
        <v>282</v>
      </c>
      <c r="AU75" s="144">
        <v>8147</v>
      </c>
    </row>
    <row r="76" spans="2:47" ht="13.2" hidden="1">
      <c r="B76" s="8" t="s">
        <v>28</v>
      </c>
      <c r="C76" s="144">
        <v>1635</v>
      </c>
      <c r="D76" s="144">
        <v>0</v>
      </c>
      <c r="E76" s="144">
        <v>7</v>
      </c>
      <c r="F76" s="144">
        <v>35</v>
      </c>
      <c r="G76" s="144">
        <v>491</v>
      </c>
      <c r="H76" s="144">
        <v>10</v>
      </c>
      <c r="I76" s="144">
        <v>217</v>
      </c>
      <c r="J76" s="144">
        <v>0</v>
      </c>
      <c r="K76" s="144">
        <v>0</v>
      </c>
      <c r="L76" s="144">
        <v>0</v>
      </c>
      <c r="M76" s="144">
        <v>0</v>
      </c>
      <c r="N76" s="144">
        <v>0</v>
      </c>
      <c r="O76" s="144">
        <v>0</v>
      </c>
      <c r="P76" s="144">
        <v>1</v>
      </c>
      <c r="Q76" s="144">
        <v>662</v>
      </c>
      <c r="R76" s="144"/>
      <c r="S76" s="144">
        <v>7</v>
      </c>
      <c r="T76" s="144">
        <v>77</v>
      </c>
      <c r="U76" s="144">
        <v>3</v>
      </c>
      <c r="V76" s="144">
        <v>2237</v>
      </c>
      <c r="W76" s="144">
        <v>17</v>
      </c>
      <c r="X76" s="144">
        <v>336</v>
      </c>
      <c r="Y76" s="144">
        <v>1</v>
      </c>
      <c r="Z76" s="144">
        <v>692</v>
      </c>
      <c r="AA76" s="144">
        <v>8</v>
      </c>
      <c r="AB76" s="144">
        <v>176</v>
      </c>
      <c r="AC76" s="144">
        <v>0</v>
      </c>
      <c r="AD76" s="144">
        <v>4</v>
      </c>
      <c r="AE76" s="144">
        <v>4</v>
      </c>
      <c r="AF76" s="144">
        <v>0</v>
      </c>
      <c r="AG76" s="8" t="s">
        <v>28</v>
      </c>
      <c r="AH76" s="144"/>
      <c r="AI76" s="144">
        <v>0</v>
      </c>
      <c r="AJ76" s="144">
        <v>0</v>
      </c>
      <c r="AK76" s="144">
        <v>0</v>
      </c>
      <c r="AL76" s="144">
        <v>0</v>
      </c>
      <c r="AM76" s="144">
        <v>0</v>
      </c>
      <c r="AN76" s="144">
        <v>0</v>
      </c>
      <c r="AO76" s="144">
        <v>0</v>
      </c>
      <c r="AP76" s="144">
        <v>0</v>
      </c>
      <c r="AQ76" s="144">
        <v>0</v>
      </c>
      <c r="AR76" s="144">
        <v>14</v>
      </c>
      <c r="AS76" s="144">
        <v>10</v>
      </c>
      <c r="AT76" s="144">
        <v>242</v>
      </c>
      <c r="AU76" s="144">
        <v>6886</v>
      </c>
    </row>
    <row r="77" spans="2:47" ht="13.2" hidden="1">
      <c r="B77" s="8" t="s">
        <v>29</v>
      </c>
      <c r="C77" s="144">
        <v>2113</v>
      </c>
      <c r="D77" s="144">
        <v>0</v>
      </c>
      <c r="E77" s="144">
        <v>5</v>
      </c>
      <c r="F77" s="144">
        <v>95</v>
      </c>
      <c r="G77" s="144">
        <v>554</v>
      </c>
      <c r="H77" s="144">
        <v>34</v>
      </c>
      <c r="I77" s="144">
        <v>438</v>
      </c>
      <c r="J77" s="144">
        <v>0</v>
      </c>
      <c r="K77" s="144">
        <v>0</v>
      </c>
      <c r="L77" s="144">
        <v>0</v>
      </c>
      <c r="M77" s="144">
        <v>0</v>
      </c>
      <c r="N77" s="144">
        <v>0</v>
      </c>
      <c r="O77" s="144">
        <v>0</v>
      </c>
      <c r="P77" s="144">
        <v>0</v>
      </c>
      <c r="Q77" s="144">
        <v>1347</v>
      </c>
      <c r="R77" s="144"/>
      <c r="S77" s="144">
        <v>5</v>
      </c>
      <c r="T77" s="144">
        <v>244</v>
      </c>
      <c r="U77" s="144">
        <v>4</v>
      </c>
      <c r="V77" s="144">
        <v>4578</v>
      </c>
      <c r="W77" s="144">
        <v>18</v>
      </c>
      <c r="X77" s="144">
        <v>864</v>
      </c>
      <c r="Y77" s="144">
        <v>4</v>
      </c>
      <c r="Z77" s="144">
        <v>1606</v>
      </c>
      <c r="AA77" s="144">
        <v>9</v>
      </c>
      <c r="AB77" s="144">
        <v>718</v>
      </c>
      <c r="AC77" s="144">
        <v>0</v>
      </c>
      <c r="AD77" s="144">
        <v>6</v>
      </c>
      <c r="AE77" s="144">
        <v>0</v>
      </c>
      <c r="AF77" s="144">
        <v>1</v>
      </c>
      <c r="AG77" s="8" t="s">
        <v>29</v>
      </c>
      <c r="AH77" s="144"/>
      <c r="AI77" s="144">
        <v>0</v>
      </c>
      <c r="AJ77" s="144">
        <v>0</v>
      </c>
      <c r="AK77" s="144">
        <v>0</v>
      </c>
      <c r="AL77" s="144">
        <v>0</v>
      </c>
      <c r="AM77" s="144">
        <v>0</v>
      </c>
      <c r="AN77" s="144">
        <v>0</v>
      </c>
      <c r="AO77" s="144">
        <v>0</v>
      </c>
      <c r="AP77" s="144">
        <v>0</v>
      </c>
      <c r="AQ77" s="144">
        <v>0</v>
      </c>
      <c r="AR77" s="144">
        <v>156</v>
      </c>
      <c r="AS77" s="144">
        <v>39</v>
      </c>
      <c r="AT77" s="144">
        <v>499</v>
      </c>
      <c r="AU77" s="144">
        <v>13337</v>
      </c>
    </row>
    <row r="78" spans="2:47" ht="13.2" hidden="1">
      <c r="B78" s="8" t="s">
        <v>30</v>
      </c>
      <c r="C78" s="144">
        <v>1327</v>
      </c>
      <c r="D78" s="144">
        <v>0</v>
      </c>
      <c r="E78" s="144">
        <v>3</v>
      </c>
      <c r="F78" s="144">
        <v>48</v>
      </c>
      <c r="G78" s="144">
        <v>295</v>
      </c>
      <c r="H78" s="144">
        <v>24</v>
      </c>
      <c r="I78" s="144">
        <v>181</v>
      </c>
      <c r="J78" s="144">
        <v>0</v>
      </c>
      <c r="K78" s="144">
        <v>0</v>
      </c>
      <c r="L78" s="144">
        <v>2</v>
      </c>
      <c r="M78" s="144">
        <v>0</v>
      </c>
      <c r="N78" s="144">
        <v>0</v>
      </c>
      <c r="O78" s="144">
        <v>0</v>
      </c>
      <c r="P78" s="144">
        <v>1</v>
      </c>
      <c r="Q78" s="144">
        <v>571</v>
      </c>
      <c r="R78" s="144"/>
      <c r="S78" s="144">
        <v>4</v>
      </c>
      <c r="T78" s="144">
        <v>89</v>
      </c>
      <c r="U78" s="144">
        <v>1</v>
      </c>
      <c r="V78" s="144">
        <v>2067</v>
      </c>
      <c r="W78" s="144">
        <v>14</v>
      </c>
      <c r="X78" s="144">
        <v>375</v>
      </c>
      <c r="Y78" s="144">
        <v>3</v>
      </c>
      <c r="Z78" s="144">
        <v>701</v>
      </c>
      <c r="AA78" s="144">
        <v>24</v>
      </c>
      <c r="AB78" s="144">
        <v>242</v>
      </c>
      <c r="AC78" s="144">
        <v>0</v>
      </c>
      <c r="AD78" s="144">
        <v>1</v>
      </c>
      <c r="AE78" s="144">
        <v>0</v>
      </c>
      <c r="AF78" s="144">
        <v>3</v>
      </c>
      <c r="AG78" s="8" t="s">
        <v>30</v>
      </c>
      <c r="AH78" s="144"/>
      <c r="AI78" s="144">
        <v>0</v>
      </c>
      <c r="AJ78" s="144">
        <v>0</v>
      </c>
      <c r="AK78" s="144">
        <v>0</v>
      </c>
      <c r="AL78" s="144">
        <v>0</v>
      </c>
      <c r="AM78" s="144">
        <v>0</v>
      </c>
      <c r="AN78" s="144">
        <v>0</v>
      </c>
      <c r="AO78" s="144">
        <v>0</v>
      </c>
      <c r="AP78" s="144">
        <v>0</v>
      </c>
      <c r="AQ78" s="144">
        <v>0</v>
      </c>
      <c r="AR78" s="144">
        <v>40</v>
      </c>
      <c r="AS78" s="144">
        <v>7</v>
      </c>
      <c r="AT78" s="144">
        <v>178</v>
      </c>
      <c r="AU78" s="144">
        <v>6201</v>
      </c>
    </row>
    <row r="79" spans="2:47" ht="13.2" hidden="1">
      <c r="B79" s="8" t="s">
        <v>31</v>
      </c>
      <c r="C79" s="144">
        <v>688</v>
      </c>
      <c r="D79" s="144">
        <v>0</v>
      </c>
      <c r="E79" s="144">
        <v>0</v>
      </c>
      <c r="F79" s="144">
        <v>46</v>
      </c>
      <c r="G79" s="144">
        <v>105</v>
      </c>
      <c r="H79" s="144">
        <v>10</v>
      </c>
      <c r="I79" s="144">
        <v>83</v>
      </c>
      <c r="J79" s="144">
        <v>0</v>
      </c>
      <c r="K79" s="144">
        <v>0</v>
      </c>
      <c r="L79" s="144">
        <v>0</v>
      </c>
      <c r="M79" s="144">
        <v>0</v>
      </c>
      <c r="N79" s="144">
        <v>0</v>
      </c>
      <c r="O79" s="144">
        <v>0</v>
      </c>
      <c r="P79" s="144">
        <v>1</v>
      </c>
      <c r="Q79" s="144">
        <v>356</v>
      </c>
      <c r="R79" s="144"/>
      <c r="S79" s="144">
        <v>4</v>
      </c>
      <c r="T79" s="144">
        <v>122</v>
      </c>
      <c r="U79" s="144">
        <v>0</v>
      </c>
      <c r="V79" s="144">
        <v>852</v>
      </c>
      <c r="W79" s="144">
        <v>6</v>
      </c>
      <c r="X79" s="144">
        <v>418</v>
      </c>
      <c r="Y79" s="144">
        <v>1</v>
      </c>
      <c r="Z79" s="144">
        <v>520</v>
      </c>
      <c r="AA79" s="144">
        <v>1</v>
      </c>
      <c r="AB79" s="144">
        <v>533</v>
      </c>
      <c r="AC79" s="144">
        <v>0</v>
      </c>
      <c r="AD79" s="144">
        <v>0</v>
      </c>
      <c r="AE79" s="144">
        <v>0</v>
      </c>
      <c r="AF79" s="144">
        <v>0</v>
      </c>
      <c r="AG79" s="8" t="s">
        <v>31</v>
      </c>
      <c r="AH79" s="144"/>
      <c r="AI79" s="144">
        <v>0</v>
      </c>
      <c r="AJ79" s="144">
        <v>0</v>
      </c>
      <c r="AK79" s="144">
        <v>0</v>
      </c>
      <c r="AL79" s="144">
        <v>0</v>
      </c>
      <c r="AM79" s="144">
        <v>0</v>
      </c>
      <c r="AN79" s="144">
        <v>0</v>
      </c>
      <c r="AO79" s="144">
        <v>0</v>
      </c>
      <c r="AP79" s="144">
        <v>0</v>
      </c>
      <c r="AQ79" s="144">
        <v>0</v>
      </c>
      <c r="AR79" s="144">
        <v>9</v>
      </c>
      <c r="AS79" s="144">
        <v>68</v>
      </c>
      <c r="AT79" s="144">
        <v>99</v>
      </c>
      <c r="AU79" s="144">
        <v>3922</v>
      </c>
    </row>
    <row r="80" spans="2:47" ht="13.2" hidden="1">
      <c r="B80" s="8" t="s">
        <v>32</v>
      </c>
      <c r="C80" s="144">
        <v>1333</v>
      </c>
      <c r="D80" s="144">
        <v>0</v>
      </c>
      <c r="E80" s="144">
        <v>6</v>
      </c>
      <c r="F80" s="144">
        <v>98</v>
      </c>
      <c r="G80" s="144">
        <v>249</v>
      </c>
      <c r="H80" s="144">
        <v>16</v>
      </c>
      <c r="I80" s="144">
        <v>287</v>
      </c>
      <c r="J80" s="144">
        <v>0</v>
      </c>
      <c r="K80" s="144">
        <v>0</v>
      </c>
      <c r="L80" s="144">
        <v>1</v>
      </c>
      <c r="M80" s="144">
        <v>0</v>
      </c>
      <c r="N80" s="144">
        <v>0</v>
      </c>
      <c r="O80" s="144">
        <v>0</v>
      </c>
      <c r="P80" s="144">
        <v>2</v>
      </c>
      <c r="Q80" s="144">
        <v>986</v>
      </c>
      <c r="R80" s="144"/>
      <c r="S80" s="144">
        <v>4</v>
      </c>
      <c r="T80" s="144">
        <v>194</v>
      </c>
      <c r="U80" s="144">
        <v>1</v>
      </c>
      <c r="V80" s="144">
        <v>2654</v>
      </c>
      <c r="W80" s="144">
        <v>16</v>
      </c>
      <c r="X80" s="144">
        <v>743</v>
      </c>
      <c r="Y80" s="144">
        <v>0</v>
      </c>
      <c r="Z80" s="144">
        <v>1366</v>
      </c>
      <c r="AA80" s="144">
        <v>4</v>
      </c>
      <c r="AB80" s="144">
        <v>718</v>
      </c>
      <c r="AC80" s="144">
        <v>0</v>
      </c>
      <c r="AD80" s="144">
        <v>1</v>
      </c>
      <c r="AE80" s="144">
        <v>0</v>
      </c>
      <c r="AF80" s="144">
        <v>1</v>
      </c>
      <c r="AG80" s="8" t="s">
        <v>32</v>
      </c>
      <c r="AH80" s="144"/>
      <c r="AI80" s="144">
        <v>0</v>
      </c>
      <c r="AJ80" s="144">
        <v>0</v>
      </c>
      <c r="AK80" s="144">
        <v>0</v>
      </c>
      <c r="AL80" s="144">
        <v>0</v>
      </c>
      <c r="AM80" s="144">
        <v>0</v>
      </c>
      <c r="AN80" s="144">
        <v>0</v>
      </c>
      <c r="AO80" s="144">
        <v>0</v>
      </c>
      <c r="AP80" s="144">
        <v>0</v>
      </c>
      <c r="AQ80" s="144">
        <v>0</v>
      </c>
      <c r="AR80" s="144">
        <v>28</v>
      </c>
      <c r="AS80" s="144">
        <v>30</v>
      </c>
      <c r="AT80" s="144">
        <v>346</v>
      </c>
      <c r="AU80" s="144">
        <v>9084</v>
      </c>
    </row>
    <row r="81" spans="2:47" ht="13.2" hidden="1">
      <c r="B81" s="8" t="s">
        <v>33</v>
      </c>
      <c r="C81" s="144">
        <v>528</v>
      </c>
      <c r="D81" s="144">
        <v>0</v>
      </c>
      <c r="E81" s="144">
        <v>0</v>
      </c>
      <c r="F81" s="144">
        <v>34</v>
      </c>
      <c r="G81" s="144">
        <v>102</v>
      </c>
      <c r="H81" s="144">
        <v>11</v>
      </c>
      <c r="I81" s="144">
        <v>83</v>
      </c>
      <c r="J81" s="144">
        <v>0</v>
      </c>
      <c r="K81" s="144">
        <v>0</v>
      </c>
      <c r="L81" s="144">
        <v>0</v>
      </c>
      <c r="M81" s="144">
        <v>0</v>
      </c>
      <c r="N81" s="144">
        <v>0</v>
      </c>
      <c r="O81" s="144">
        <v>0</v>
      </c>
      <c r="P81" s="144">
        <v>0</v>
      </c>
      <c r="Q81" s="144">
        <v>271</v>
      </c>
      <c r="R81" s="144"/>
      <c r="S81" s="144">
        <v>3</v>
      </c>
      <c r="T81" s="144">
        <v>109</v>
      </c>
      <c r="U81" s="144">
        <v>1</v>
      </c>
      <c r="V81" s="144">
        <v>697</v>
      </c>
      <c r="W81" s="144">
        <v>3</v>
      </c>
      <c r="X81" s="144">
        <v>328</v>
      </c>
      <c r="Y81" s="144">
        <v>1</v>
      </c>
      <c r="Z81" s="144">
        <v>336</v>
      </c>
      <c r="AA81" s="144">
        <v>4</v>
      </c>
      <c r="AB81" s="144">
        <v>382</v>
      </c>
      <c r="AC81" s="144">
        <v>0</v>
      </c>
      <c r="AD81" s="144">
        <v>2</v>
      </c>
      <c r="AE81" s="144">
        <v>3</v>
      </c>
      <c r="AF81" s="144">
        <v>0</v>
      </c>
      <c r="AG81" s="8" t="s">
        <v>33</v>
      </c>
      <c r="AH81" s="144"/>
      <c r="AI81" s="144">
        <v>0</v>
      </c>
      <c r="AJ81" s="144">
        <v>0</v>
      </c>
      <c r="AK81" s="144">
        <v>0</v>
      </c>
      <c r="AL81" s="144">
        <v>0</v>
      </c>
      <c r="AM81" s="144">
        <v>0</v>
      </c>
      <c r="AN81" s="144">
        <v>0</v>
      </c>
      <c r="AO81" s="144">
        <v>0</v>
      </c>
      <c r="AP81" s="144">
        <v>0</v>
      </c>
      <c r="AQ81" s="144">
        <v>0</v>
      </c>
      <c r="AR81" s="144">
        <v>19</v>
      </c>
      <c r="AS81" s="144">
        <v>35</v>
      </c>
      <c r="AT81" s="144">
        <v>95</v>
      </c>
      <c r="AU81" s="144">
        <v>3047</v>
      </c>
    </row>
    <row r="82" spans="2:47" ht="13.2" hidden="1">
      <c r="B82" s="8" t="s">
        <v>34</v>
      </c>
      <c r="C82" s="144">
        <v>60</v>
      </c>
      <c r="D82" s="144">
        <v>0</v>
      </c>
      <c r="E82" s="144">
        <v>10</v>
      </c>
      <c r="F82" s="144">
        <v>9</v>
      </c>
      <c r="G82" s="144">
        <v>0</v>
      </c>
      <c r="H82" s="144">
        <v>1</v>
      </c>
      <c r="I82" s="144">
        <v>9</v>
      </c>
      <c r="J82" s="144">
        <v>0</v>
      </c>
      <c r="K82" s="144">
        <v>0</v>
      </c>
      <c r="L82" s="144">
        <v>0</v>
      </c>
      <c r="M82" s="144">
        <v>0</v>
      </c>
      <c r="N82" s="144">
        <v>0</v>
      </c>
      <c r="O82" s="144">
        <v>0</v>
      </c>
      <c r="P82" s="144">
        <v>0</v>
      </c>
      <c r="Q82" s="144">
        <v>46</v>
      </c>
      <c r="R82" s="144"/>
      <c r="S82" s="144">
        <v>1</v>
      </c>
      <c r="T82" s="144">
        <v>20</v>
      </c>
      <c r="U82" s="144">
        <v>0</v>
      </c>
      <c r="V82" s="144">
        <v>100</v>
      </c>
      <c r="W82" s="144">
        <v>3</v>
      </c>
      <c r="X82" s="144">
        <v>66</v>
      </c>
      <c r="Y82" s="144">
        <v>0</v>
      </c>
      <c r="Z82" s="144">
        <v>58</v>
      </c>
      <c r="AA82" s="144">
        <v>1</v>
      </c>
      <c r="AB82" s="144">
        <v>77</v>
      </c>
      <c r="AC82" s="144">
        <v>0</v>
      </c>
      <c r="AD82" s="144">
        <v>0</v>
      </c>
      <c r="AE82" s="144">
        <v>0</v>
      </c>
      <c r="AF82" s="144">
        <v>0</v>
      </c>
      <c r="AG82" s="8" t="s">
        <v>34</v>
      </c>
      <c r="AH82" s="144"/>
      <c r="AI82" s="144">
        <v>0</v>
      </c>
      <c r="AJ82" s="144">
        <v>0</v>
      </c>
      <c r="AK82" s="144">
        <v>0</v>
      </c>
      <c r="AL82" s="144">
        <v>0</v>
      </c>
      <c r="AM82" s="144">
        <v>0</v>
      </c>
      <c r="AN82" s="144">
        <v>0</v>
      </c>
      <c r="AO82" s="144">
        <v>0</v>
      </c>
      <c r="AP82" s="144">
        <v>0</v>
      </c>
      <c r="AQ82" s="144">
        <v>0</v>
      </c>
      <c r="AR82" s="144">
        <v>1</v>
      </c>
      <c r="AS82" s="144">
        <v>8</v>
      </c>
      <c r="AT82" s="144">
        <v>12</v>
      </c>
      <c r="AU82" s="144">
        <v>482</v>
      </c>
    </row>
    <row r="83" spans="2:47" ht="13.2" hidden="1">
      <c r="B83" s="8" t="s">
        <v>35</v>
      </c>
      <c r="C83" s="144">
        <v>184</v>
      </c>
      <c r="D83" s="144">
        <v>0</v>
      </c>
      <c r="E83" s="144">
        <v>0</v>
      </c>
      <c r="F83" s="144">
        <v>11</v>
      </c>
      <c r="G83" s="144">
        <v>16</v>
      </c>
      <c r="H83" s="144">
        <v>7</v>
      </c>
      <c r="I83" s="144">
        <v>14</v>
      </c>
      <c r="J83" s="144">
        <v>0</v>
      </c>
      <c r="K83" s="144">
        <v>0</v>
      </c>
      <c r="L83" s="144">
        <v>0</v>
      </c>
      <c r="M83" s="144">
        <v>0</v>
      </c>
      <c r="N83" s="144">
        <v>0</v>
      </c>
      <c r="O83" s="144">
        <v>0</v>
      </c>
      <c r="P83" s="144">
        <v>1</v>
      </c>
      <c r="Q83" s="144">
        <v>57</v>
      </c>
      <c r="R83" s="144"/>
      <c r="S83" s="144">
        <v>4</v>
      </c>
      <c r="T83" s="144">
        <v>43</v>
      </c>
      <c r="U83" s="144">
        <v>0</v>
      </c>
      <c r="V83" s="144">
        <v>151</v>
      </c>
      <c r="W83" s="144">
        <v>2</v>
      </c>
      <c r="X83" s="144">
        <v>137</v>
      </c>
      <c r="Y83" s="144">
        <v>0</v>
      </c>
      <c r="Z83" s="144">
        <v>95</v>
      </c>
      <c r="AA83" s="144">
        <v>1</v>
      </c>
      <c r="AB83" s="144">
        <v>141</v>
      </c>
      <c r="AC83" s="144">
        <v>0</v>
      </c>
      <c r="AD83" s="144">
        <v>0</v>
      </c>
      <c r="AE83" s="144">
        <v>0</v>
      </c>
      <c r="AF83" s="144">
        <v>0</v>
      </c>
      <c r="AG83" s="8" t="s">
        <v>35</v>
      </c>
      <c r="AH83" s="144"/>
      <c r="AI83" s="144">
        <v>0</v>
      </c>
      <c r="AJ83" s="144">
        <v>0</v>
      </c>
      <c r="AK83" s="144">
        <v>0</v>
      </c>
      <c r="AL83" s="144">
        <v>0</v>
      </c>
      <c r="AM83" s="144">
        <v>0</v>
      </c>
      <c r="AN83" s="144">
        <v>0</v>
      </c>
      <c r="AO83" s="144">
        <v>0</v>
      </c>
      <c r="AP83" s="144">
        <v>0</v>
      </c>
      <c r="AQ83" s="144">
        <v>0</v>
      </c>
      <c r="AR83" s="144">
        <v>1</v>
      </c>
      <c r="AS83" s="144">
        <v>6</v>
      </c>
      <c r="AT83" s="144">
        <v>11</v>
      </c>
      <c r="AU83" s="144">
        <v>882</v>
      </c>
    </row>
    <row r="84" spans="2:47" ht="13.2" hidden="1">
      <c r="B84" s="8" t="s">
        <v>36</v>
      </c>
      <c r="C84" s="144">
        <v>27</v>
      </c>
      <c r="D84" s="144">
        <v>0</v>
      </c>
      <c r="E84" s="144">
        <v>0</v>
      </c>
      <c r="F84" s="144">
        <v>7</v>
      </c>
      <c r="G84" s="144">
        <v>0</v>
      </c>
      <c r="H84" s="144">
        <v>2</v>
      </c>
      <c r="I84" s="144">
        <v>1</v>
      </c>
      <c r="J84" s="144">
        <v>0</v>
      </c>
      <c r="K84" s="144">
        <v>0</v>
      </c>
      <c r="L84" s="144">
        <v>0</v>
      </c>
      <c r="M84" s="144">
        <v>0</v>
      </c>
      <c r="N84" s="144">
        <v>0</v>
      </c>
      <c r="O84" s="144">
        <v>0</v>
      </c>
      <c r="P84" s="144">
        <v>0</v>
      </c>
      <c r="Q84" s="144">
        <v>10</v>
      </c>
      <c r="R84" s="144"/>
      <c r="S84" s="144">
        <v>0</v>
      </c>
      <c r="T84" s="144">
        <v>7</v>
      </c>
      <c r="U84" s="144">
        <v>0</v>
      </c>
      <c r="V84" s="144">
        <v>55</v>
      </c>
      <c r="W84" s="144">
        <v>3</v>
      </c>
      <c r="X84" s="144">
        <v>44</v>
      </c>
      <c r="Y84" s="144">
        <v>0</v>
      </c>
      <c r="Z84" s="144">
        <v>21</v>
      </c>
      <c r="AA84" s="144">
        <v>0</v>
      </c>
      <c r="AB84" s="144">
        <v>45</v>
      </c>
      <c r="AC84" s="144">
        <v>0</v>
      </c>
      <c r="AD84" s="144">
        <v>0</v>
      </c>
      <c r="AE84" s="144">
        <v>0</v>
      </c>
      <c r="AF84" s="144">
        <v>0</v>
      </c>
      <c r="AG84" s="8" t="s">
        <v>36</v>
      </c>
      <c r="AH84" s="144"/>
      <c r="AI84" s="144">
        <v>0</v>
      </c>
      <c r="AJ84" s="144">
        <v>0</v>
      </c>
      <c r="AK84" s="144">
        <v>0</v>
      </c>
      <c r="AL84" s="144">
        <v>0</v>
      </c>
      <c r="AM84" s="144">
        <v>0</v>
      </c>
      <c r="AN84" s="144">
        <v>0</v>
      </c>
      <c r="AO84" s="144">
        <v>0</v>
      </c>
      <c r="AP84" s="144">
        <v>0</v>
      </c>
      <c r="AQ84" s="144">
        <v>0</v>
      </c>
      <c r="AR84" s="144">
        <v>2</v>
      </c>
      <c r="AS84" s="144">
        <v>3</v>
      </c>
      <c r="AT84" s="144">
        <v>3</v>
      </c>
      <c r="AU84" s="144">
        <v>230</v>
      </c>
    </row>
    <row r="85" spans="2:47" ht="13.2" hidden="1">
      <c r="B85" s="8" t="s">
        <v>37</v>
      </c>
      <c r="C85" s="144">
        <v>191</v>
      </c>
      <c r="D85" s="144">
        <v>0</v>
      </c>
      <c r="E85" s="144">
        <v>0</v>
      </c>
      <c r="F85" s="144">
        <v>9</v>
      </c>
      <c r="G85" s="144">
        <v>42</v>
      </c>
      <c r="H85" s="144">
        <v>6</v>
      </c>
      <c r="I85" s="144">
        <v>35</v>
      </c>
      <c r="J85" s="144">
        <v>0</v>
      </c>
      <c r="K85" s="144">
        <v>0</v>
      </c>
      <c r="L85" s="144">
        <v>0</v>
      </c>
      <c r="M85" s="144">
        <v>0</v>
      </c>
      <c r="N85" s="144">
        <v>0</v>
      </c>
      <c r="O85" s="144">
        <v>0</v>
      </c>
      <c r="P85" s="144">
        <v>0</v>
      </c>
      <c r="Q85" s="144">
        <v>157</v>
      </c>
      <c r="R85" s="144"/>
      <c r="S85" s="144">
        <v>3</v>
      </c>
      <c r="T85" s="144">
        <v>104</v>
      </c>
      <c r="U85" s="144">
        <v>1</v>
      </c>
      <c r="V85" s="144">
        <v>369</v>
      </c>
      <c r="W85" s="144">
        <v>4</v>
      </c>
      <c r="X85" s="144">
        <v>332</v>
      </c>
      <c r="Y85" s="144">
        <v>0</v>
      </c>
      <c r="Z85" s="144">
        <v>242</v>
      </c>
      <c r="AA85" s="144">
        <v>2</v>
      </c>
      <c r="AB85" s="144">
        <v>353</v>
      </c>
      <c r="AC85" s="144">
        <v>0</v>
      </c>
      <c r="AD85" s="144">
        <v>0</v>
      </c>
      <c r="AE85" s="144">
        <v>0</v>
      </c>
      <c r="AF85" s="144">
        <v>0</v>
      </c>
      <c r="AG85" s="8" t="s">
        <v>37</v>
      </c>
      <c r="AH85" s="144"/>
      <c r="AI85" s="144">
        <v>0</v>
      </c>
      <c r="AJ85" s="144">
        <v>0</v>
      </c>
      <c r="AK85" s="144">
        <v>0</v>
      </c>
      <c r="AL85" s="144">
        <v>0</v>
      </c>
      <c r="AM85" s="144">
        <v>0</v>
      </c>
      <c r="AN85" s="144">
        <v>0</v>
      </c>
      <c r="AO85" s="144">
        <v>0</v>
      </c>
      <c r="AP85" s="144">
        <v>0</v>
      </c>
      <c r="AQ85" s="144">
        <v>0</v>
      </c>
      <c r="AR85" s="144">
        <v>1</v>
      </c>
      <c r="AS85" s="144">
        <v>27</v>
      </c>
      <c r="AT85" s="144">
        <v>32</v>
      </c>
      <c r="AU85" s="144">
        <v>1910</v>
      </c>
    </row>
    <row r="86" spans="2:47" ht="13.2" hidden="1">
      <c r="B86" s="8" t="s">
        <v>38</v>
      </c>
      <c r="C86" s="144">
        <v>75</v>
      </c>
      <c r="D86" s="144">
        <v>0</v>
      </c>
      <c r="E86" s="144">
        <v>1</v>
      </c>
      <c r="F86" s="144">
        <v>3</v>
      </c>
      <c r="G86" s="144">
        <v>12</v>
      </c>
      <c r="H86" s="144">
        <v>3</v>
      </c>
      <c r="I86" s="144">
        <v>17</v>
      </c>
      <c r="J86" s="144">
        <v>0</v>
      </c>
      <c r="K86" s="144">
        <v>0</v>
      </c>
      <c r="L86" s="144">
        <v>0</v>
      </c>
      <c r="M86" s="144">
        <v>0</v>
      </c>
      <c r="N86" s="144">
        <v>0</v>
      </c>
      <c r="O86" s="144">
        <v>0</v>
      </c>
      <c r="P86" s="144">
        <v>0</v>
      </c>
      <c r="Q86" s="144">
        <v>51</v>
      </c>
      <c r="R86" s="144"/>
      <c r="S86" s="144">
        <v>1</v>
      </c>
      <c r="T86" s="144">
        <v>36</v>
      </c>
      <c r="U86" s="144">
        <v>0</v>
      </c>
      <c r="V86" s="144">
        <v>101</v>
      </c>
      <c r="W86" s="144">
        <v>1</v>
      </c>
      <c r="X86" s="144">
        <v>87</v>
      </c>
      <c r="Y86" s="144">
        <v>0</v>
      </c>
      <c r="Z86" s="144">
        <v>62</v>
      </c>
      <c r="AA86" s="144">
        <v>0</v>
      </c>
      <c r="AB86" s="144">
        <v>90</v>
      </c>
      <c r="AC86" s="144">
        <v>0</v>
      </c>
      <c r="AD86" s="144">
        <v>0</v>
      </c>
      <c r="AE86" s="144">
        <v>0</v>
      </c>
      <c r="AF86" s="144">
        <v>0</v>
      </c>
      <c r="AG86" s="8" t="s">
        <v>38</v>
      </c>
      <c r="AH86" s="144"/>
      <c r="AI86" s="144">
        <v>0</v>
      </c>
      <c r="AJ86" s="144">
        <v>0</v>
      </c>
      <c r="AK86" s="144">
        <v>0</v>
      </c>
      <c r="AL86" s="144">
        <v>0</v>
      </c>
      <c r="AM86" s="144">
        <v>0</v>
      </c>
      <c r="AN86" s="144">
        <v>0</v>
      </c>
      <c r="AO86" s="144">
        <v>0</v>
      </c>
      <c r="AP86" s="144">
        <v>0</v>
      </c>
      <c r="AQ86" s="144">
        <v>0</v>
      </c>
      <c r="AR86" s="144">
        <v>0</v>
      </c>
      <c r="AS86" s="144">
        <v>7</v>
      </c>
      <c r="AT86" s="144">
        <v>30</v>
      </c>
      <c r="AU86" s="144">
        <v>577</v>
      </c>
    </row>
    <row r="87" spans="2:47" ht="13.2" hidden="1">
      <c r="B87" s="8" t="s">
        <v>39</v>
      </c>
      <c r="C87" s="144">
        <v>17</v>
      </c>
      <c r="D87" s="144">
        <v>0</v>
      </c>
      <c r="E87" s="144">
        <v>0</v>
      </c>
      <c r="F87" s="144">
        <v>1</v>
      </c>
      <c r="G87" s="144">
        <v>4</v>
      </c>
      <c r="H87" s="144">
        <v>2</v>
      </c>
      <c r="I87" s="144">
        <v>5</v>
      </c>
      <c r="J87" s="144">
        <v>0</v>
      </c>
      <c r="K87" s="144">
        <v>0</v>
      </c>
      <c r="L87" s="144">
        <v>0</v>
      </c>
      <c r="M87" s="144">
        <v>0</v>
      </c>
      <c r="N87" s="144">
        <v>0</v>
      </c>
      <c r="O87" s="144">
        <v>0</v>
      </c>
      <c r="P87" s="144">
        <v>0</v>
      </c>
      <c r="Q87" s="144">
        <v>26</v>
      </c>
      <c r="R87" s="144"/>
      <c r="S87" s="144">
        <v>0</v>
      </c>
      <c r="T87" s="144">
        <v>22</v>
      </c>
      <c r="U87" s="144">
        <v>0</v>
      </c>
      <c r="V87" s="144">
        <v>53</v>
      </c>
      <c r="W87" s="144">
        <v>2</v>
      </c>
      <c r="X87" s="144">
        <v>57</v>
      </c>
      <c r="Y87" s="144">
        <v>0</v>
      </c>
      <c r="Z87" s="144">
        <v>23</v>
      </c>
      <c r="AA87" s="144">
        <v>0</v>
      </c>
      <c r="AB87" s="144">
        <v>43</v>
      </c>
      <c r="AC87" s="144">
        <v>0</v>
      </c>
      <c r="AD87" s="144">
        <v>0</v>
      </c>
      <c r="AE87" s="144">
        <v>0</v>
      </c>
      <c r="AF87" s="144">
        <v>0</v>
      </c>
      <c r="AG87" s="8" t="s">
        <v>39</v>
      </c>
      <c r="AH87" s="144"/>
      <c r="AI87" s="144">
        <v>0</v>
      </c>
      <c r="AJ87" s="144">
        <v>0</v>
      </c>
      <c r="AK87" s="144">
        <v>0</v>
      </c>
      <c r="AL87" s="144">
        <v>0</v>
      </c>
      <c r="AM87" s="144">
        <v>0</v>
      </c>
      <c r="AN87" s="144">
        <v>0</v>
      </c>
      <c r="AO87" s="144">
        <v>0</v>
      </c>
      <c r="AP87" s="144">
        <v>0</v>
      </c>
      <c r="AQ87" s="144">
        <v>0</v>
      </c>
      <c r="AR87" s="144">
        <v>0</v>
      </c>
      <c r="AS87" s="144">
        <v>2</v>
      </c>
      <c r="AT87" s="144">
        <v>3</v>
      </c>
      <c r="AU87" s="144">
        <v>260</v>
      </c>
    </row>
    <row r="88" spans="2:47" ht="13.2" hidden="1">
      <c r="B88" s="8" t="s">
        <v>40</v>
      </c>
      <c r="C88" s="144">
        <v>69</v>
      </c>
      <c r="D88" s="144">
        <v>0</v>
      </c>
      <c r="E88" s="144">
        <v>6</v>
      </c>
      <c r="F88" s="144">
        <v>16</v>
      </c>
      <c r="G88" s="144">
        <v>0</v>
      </c>
      <c r="H88" s="144">
        <v>1</v>
      </c>
      <c r="I88" s="144">
        <v>14</v>
      </c>
      <c r="J88" s="144">
        <v>0</v>
      </c>
      <c r="K88" s="144">
        <v>0</v>
      </c>
      <c r="L88" s="144">
        <v>0</v>
      </c>
      <c r="M88" s="144">
        <v>0</v>
      </c>
      <c r="N88" s="144">
        <v>0</v>
      </c>
      <c r="O88" s="144">
        <v>0</v>
      </c>
      <c r="P88" s="144">
        <v>0</v>
      </c>
      <c r="Q88" s="144">
        <v>60</v>
      </c>
      <c r="R88" s="144"/>
      <c r="S88" s="144">
        <v>1</v>
      </c>
      <c r="T88" s="144">
        <v>34</v>
      </c>
      <c r="U88" s="144">
        <v>1</v>
      </c>
      <c r="V88" s="144">
        <v>161</v>
      </c>
      <c r="W88" s="144">
        <v>3</v>
      </c>
      <c r="X88" s="144">
        <v>97</v>
      </c>
      <c r="Y88" s="144">
        <v>0</v>
      </c>
      <c r="Z88" s="144">
        <v>116</v>
      </c>
      <c r="AA88" s="144">
        <v>0</v>
      </c>
      <c r="AB88" s="144">
        <v>125</v>
      </c>
      <c r="AC88" s="144">
        <v>0</v>
      </c>
      <c r="AD88" s="144">
        <v>1</v>
      </c>
      <c r="AE88" s="144">
        <v>0</v>
      </c>
      <c r="AF88" s="144">
        <v>0</v>
      </c>
      <c r="AG88" s="8" t="s">
        <v>40</v>
      </c>
      <c r="AH88" s="144"/>
      <c r="AI88" s="144">
        <v>0</v>
      </c>
      <c r="AJ88" s="144">
        <v>0</v>
      </c>
      <c r="AK88" s="144">
        <v>0</v>
      </c>
      <c r="AL88" s="144">
        <v>0</v>
      </c>
      <c r="AM88" s="144">
        <v>0</v>
      </c>
      <c r="AN88" s="144">
        <v>0</v>
      </c>
      <c r="AO88" s="144">
        <v>0</v>
      </c>
      <c r="AP88" s="144">
        <v>0</v>
      </c>
      <c r="AQ88" s="144">
        <v>0</v>
      </c>
      <c r="AR88" s="144">
        <v>0</v>
      </c>
      <c r="AS88" s="144">
        <v>11</v>
      </c>
      <c r="AT88" s="144">
        <v>25</v>
      </c>
      <c r="AU88" s="144">
        <v>741</v>
      </c>
    </row>
    <row r="89" spans="2:47" ht="13.2" hidden="1">
      <c r="B89" s="9" t="s">
        <v>41</v>
      </c>
      <c r="C89" s="144">
        <v>105</v>
      </c>
      <c r="D89" s="144">
        <v>0</v>
      </c>
      <c r="E89" s="144">
        <v>0</v>
      </c>
      <c r="F89" s="144">
        <v>5</v>
      </c>
      <c r="G89" s="144">
        <v>18</v>
      </c>
      <c r="H89" s="144">
        <v>5</v>
      </c>
      <c r="I89" s="144">
        <v>18</v>
      </c>
      <c r="J89" s="144">
        <v>0</v>
      </c>
      <c r="K89" s="144">
        <v>0</v>
      </c>
      <c r="L89" s="144">
        <v>0</v>
      </c>
      <c r="M89" s="144">
        <v>0</v>
      </c>
      <c r="N89" s="144">
        <v>0</v>
      </c>
      <c r="O89" s="144">
        <v>0</v>
      </c>
      <c r="P89" s="144">
        <v>0</v>
      </c>
      <c r="Q89" s="144">
        <v>95</v>
      </c>
      <c r="R89" s="144"/>
      <c r="S89" s="144">
        <v>0</v>
      </c>
      <c r="T89" s="144">
        <v>40</v>
      </c>
      <c r="U89" s="144">
        <v>0</v>
      </c>
      <c r="V89" s="144">
        <v>188</v>
      </c>
      <c r="W89" s="144">
        <v>0</v>
      </c>
      <c r="X89" s="144">
        <v>105</v>
      </c>
      <c r="Y89" s="144">
        <v>0</v>
      </c>
      <c r="Z89" s="144">
        <v>175</v>
      </c>
      <c r="AA89" s="144">
        <v>0</v>
      </c>
      <c r="AB89" s="144">
        <v>173</v>
      </c>
      <c r="AC89" s="144">
        <v>0</v>
      </c>
      <c r="AD89" s="144">
        <v>0</v>
      </c>
      <c r="AE89" s="144">
        <v>0</v>
      </c>
      <c r="AF89" s="144">
        <v>0</v>
      </c>
      <c r="AG89" s="9" t="s">
        <v>41</v>
      </c>
      <c r="AH89" s="144"/>
      <c r="AI89" s="144">
        <v>0</v>
      </c>
      <c r="AJ89" s="144">
        <v>0</v>
      </c>
      <c r="AK89" s="144">
        <v>0</v>
      </c>
      <c r="AL89" s="144">
        <v>0</v>
      </c>
      <c r="AM89" s="144">
        <v>0</v>
      </c>
      <c r="AN89" s="144">
        <v>0</v>
      </c>
      <c r="AO89" s="144">
        <v>0</v>
      </c>
      <c r="AP89" s="144">
        <v>0</v>
      </c>
      <c r="AQ89" s="144">
        <v>1</v>
      </c>
      <c r="AR89" s="144">
        <v>0</v>
      </c>
      <c r="AS89" s="144">
        <v>21</v>
      </c>
      <c r="AT89" s="144">
        <v>23</v>
      </c>
      <c r="AU89" s="144">
        <v>972</v>
      </c>
    </row>
    <row r="90" spans="2:47" ht="13.2" hidden="1">
      <c r="C90" s="18">
        <f t="shared" ref="C90:AU90" si="427">SUM(C51:C89)</f>
        <v>86521</v>
      </c>
      <c r="D90" s="18">
        <f t="shared" ref="D90" si="428">SUM(D51:D89)</f>
        <v>0</v>
      </c>
      <c r="F90" s="18">
        <f t="shared" si="427"/>
        <v>4212</v>
      </c>
      <c r="G90" s="18">
        <f t="shared" si="427"/>
        <v>20432</v>
      </c>
      <c r="H90" s="18">
        <f t="shared" si="427"/>
        <v>1399</v>
      </c>
      <c r="I90" s="18">
        <f t="shared" si="427"/>
        <v>16367</v>
      </c>
      <c r="J90" s="18">
        <f t="shared" si="427"/>
        <v>1</v>
      </c>
      <c r="K90" s="18">
        <f t="shared" si="427"/>
        <v>0</v>
      </c>
      <c r="L90" s="18">
        <f>SUM(L51:L89)</f>
        <v>17</v>
      </c>
      <c r="M90" s="18">
        <f t="shared" ref="M90:O90" si="429">SUM(M51:M89)</f>
        <v>0</v>
      </c>
      <c r="N90" s="18">
        <f t="shared" si="429"/>
        <v>0</v>
      </c>
      <c r="O90" s="18">
        <f t="shared" si="429"/>
        <v>0</v>
      </c>
      <c r="P90" s="18">
        <f t="shared" si="427"/>
        <v>47</v>
      </c>
      <c r="Q90" s="18">
        <f t="shared" si="427"/>
        <v>47781</v>
      </c>
      <c r="S90" s="18">
        <f t="shared" si="427"/>
        <v>393</v>
      </c>
      <c r="T90" s="18">
        <f t="shared" si="427"/>
        <v>8931</v>
      </c>
      <c r="U90" s="18">
        <f t="shared" ref="U90:X90" si="430">SUM(U51:U89)</f>
        <v>148</v>
      </c>
      <c r="V90" s="18">
        <f t="shared" si="430"/>
        <v>149916</v>
      </c>
      <c r="W90" s="18">
        <f t="shared" si="430"/>
        <v>1628</v>
      </c>
      <c r="X90" s="18">
        <f t="shared" si="430"/>
        <v>34285</v>
      </c>
      <c r="Y90" s="18">
        <f t="shared" ref="Y90:AB90" si="431">SUM(Y51:Y89)</f>
        <v>78</v>
      </c>
      <c r="Z90" s="18">
        <f t="shared" si="431"/>
        <v>61519</v>
      </c>
      <c r="AA90" s="18">
        <f t="shared" si="431"/>
        <v>728</v>
      </c>
      <c r="AB90" s="18">
        <f t="shared" si="431"/>
        <v>30817</v>
      </c>
      <c r="AC90" s="18">
        <f t="shared" ref="AC90:AD90" si="432">SUM(AC51:AC89)</f>
        <v>1</v>
      </c>
      <c r="AD90" s="18">
        <f t="shared" si="432"/>
        <v>230</v>
      </c>
      <c r="AE90" s="18">
        <f t="shared" ref="AE90:AF90" si="433">SUM(AE51:AE89)</f>
        <v>26</v>
      </c>
      <c r="AF90" s="18">
        <f t="shared" si="433"/>
        <v>62</v>
      </c>
      <c r="AI90" s="18">
        <f t="shared" ref="AI90:AJ90" si="434">SUM(AI51:AI89)</f>
        <v>0</v>
      </c>
      <c r="AJ90" s="18">
        <f t="shared" si="434"/>
        <v>0</v>
      </c>
      <c r="AK90" s="18">
        <f t="shared" ref="AK90:AN90" si="435">SUM(AK51:AK89)</f>
        <v>0</v>
      </c>
      <c r="AL90" s="18">
        <f t="shared" si="435"/>
        <v>0</v>
      </c>
      <c r="AM90" s="18">
        <f t="shared" si="435"/>
        <v>3</v>
      </c>
      <c r="AN90" s="18">
        <f t="shared" si="435"/>
        <v>0</v>
      </c>
      <c r="AO90" s="18">
        <f t="shared" ref="AO90:AP90" si="436">SUM(AO51:AO89)</f>
        <v>0</v>
      </c>
      <c r="AP90" s="18">
        <f t="shared" si="436"/>
        <v>0</v>
      </c>
      <c r="AQ90" s="18">
        <f t="shared" si="427"/>
        <v>1</v>
      </c>
      <c r="AR90" s="18">
        <f t="shared" si="427"/>
        <v>3535</v>
      </c>
      <c r="AS90" s="18">
        <f t="shared" si="427"/>
        <v>1579</v>
      </c>
      <c r="AT90" s="18">
        <f t="shared" si="427"/>
        <v>16649</v>
      </c>
      <c r="AU90" s="18">
        <f t="shared" si="427"/>
        <v>487712</v>
      </c>
    </row>
    <row r="91" spans="2:47" ht="13.2"/>
    <row r="92" spans="2:47" ht="13.2"/>
    <row r="93" spans="2:47" ht="13.2"/>
    <row r="94" spans="2:47" ht="13.2"/>
    <row r="95" spans="2:47" ht="13.2"/>
    <row r="96" spans="2:47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</sheetData>
  <mergeCells count="61">
    <mergeCell ref="E4:E5"/>
    <mergeCell ref="AI4:AJ4"/>
    <mergeCell ref="AE4:AF4"/>
    <mergeCell ref="P4:Q4"/>
    <mergeCell ref="AH3:AH5"/>
    <mergeCell ref="R3:R5"/>
    <mergeCell ref="Y4:Z4"/>
    <mergeCell ref="AA4:AB4"/>
    <mergeCell ref="AC4:AD4"/>
    <mergeCell ref="S3:AF3"/>
    <mergeCell ref="AI3:AS3"/>
    <mergeCell ref="AZ45:BA45"/>
    <mergeCell ref="AZ46:BA46"/>
    <mergeCell ref="AZ47:BA47"/>
    <mergeCell ref="AZ34:AZ44"/>
    <mergeCell ref="AZ28:AZ29"/>
    <mergeCell ref="AZ30:AZ33"/>
    <mergeCell ref="AZ23:AZ25"/>
    <mergeCell ref="AZ26:AZ27"/>
    <mergeCell ref="AZ17:BA17"/>
    <mergeCell ref="AZ19:AZ22"/>
    <mergeCell ref="AZ15:BA15"/>
    <mergeCell ref="AZ16:BA16"/>
    <mergeCell ref="AZ13:BA13"/>
    <mergeCell ref="AZ14:BA14"/>
    <mergeCell ref="AZ11:BA11"/>
    <mergeCell ref="AZ12:BA12"/>
    <mergeCell ref="AZ9:BA9"/>
    <mergeCell ref="AZ10:BA10"/>
    <mergeCell ref="AZ7:BA7"/>
    <mergeCell ref="AZ8:BA8"/>
    <mergeCell ref="S4:T4"/>
    <mergeCell ref="AQ4:AQ5"/>
    <mergeCell ref="AR4:AR5"/>
    <mergeCell ref="AS4:AS5"/>
    <mergeCell ref="AZ5:BA5"/>
    <mergeCell ref="AZ6:BA6"/>
    <mergeCell ref="AU3:AU5"/>
    <mergeCell ref="AV3:AV5"/>
    <mergeCell ref="U4:V4"/>
    <mergeCell ref="W4:X4"/>
    <mergeCell ref="AK4:AL4"/>
    <mergeCell ref="AM4:AN4"/>
    <mergeCell ref="AO4:AP4"/>
    <mergeCell ref="AG3:AG5"/>
    <mergeCell ref="D4:D5"/>
    <mergeCell ref="B3:B5"/>
    <mergeCell ref="C3:H3"/>
    <mergeCell ref="AT3:AT5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I3:Q3"/>
  </mergeCells>
  <phoneticPr fontId="8"/>
  <printOptions horizontalCentered="1"/>
  <pageMargins left="0.59055118110236227" right="0.59055118110236227" top="0.59055118110236227" bottom="0.59055118110236227" header="0.19685039370078741" footer="0.19685039370078741"/>
  <pageSetup paperSize="9" scale="78" fitToWidth="0" orientation="landscape" r:id="rId1"/>
  <headerFooter alignWithMargins="0"/>
  <colBreaks count="1" manualBreakCount="1">
    <brk id="17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A61D-20EB-4374-B00F-B332BB3C1EB7}">
  <sheetPr>
    <tabColor rgb="FFFF0000"/>
    <pageSetUpPr fitToPage="1"/>
  </sheetPr>
  <dimension ref="A1:Q54"/>
  <sheetViews>
    <sheetView showZeros="0" view="pageBreakPreview" zoomScale="89" zoomScaleNormal="75" zoomScaleSheetLayoutView="89" workbookViewId="0">
      <pane xSplit="1" ySplit="6" topLeftCell="B22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7.25" customHeight="1"/>
  <cols>
    <col min="1" max="3" width="12.6640625" style="192" customWidth="1"/>
    <col min="4" max="4" width="9.6640625" style="192" customWidth="1"/>
    <col min="5" max="6" width="10.6640625" style="192" customWidth="1"/>
    <col min="7" max="8" width="12.6640625" style="192" customWidth="1"/>
    <col min="9" max="9" width="9.6640625" style="192" customWidth="1"/>
    <col min="10" max="11" width="10.6640625" style="192" customWidth="1"/>
    <col min="12" max="13" width="12.6640625" style="192" customWidth="1"/>
    <col min="14" max="14" width="9.6640625" style="192" customWidth="1"/>
    <col min="15" max="16" width="10.6640625" style="192" customWidth="1"/>
    <col min="17" max="17" width="12.6640625" style="192" customWidth="1"/>
    <col min="18" max="253" width="8.88671875" style="192"/>
    <col min="254" max="254" width="12.21875" style="192" bestFit="1" customWidth="1"/>
    <col min="255" max="256" width="10.6640625" style="192" customWidth="1"/>
    <col min="257" max="259" width="9.6640625" style="192" customWidth="1"/>
    <col min="260" max="260" width="10.6640625" style="192" customWidth="1"/>
    <col min="261" max="265" width="9.6640625" style="192" customWidth="1"/>
    <col min="266" max="266" width="10.6640625" style="192" customWidth="1"/>
    <col min="267" max="268" width="10.88671875" style="192" customWidth="1"/>
    <col min="269" max="271" width="9.6640625" style="192" customWidth="1"/>
    <col min="272" max="272" width="10.6640625" style="192" customWidth="1"/>
    <col min="273" max="273" width="12.21875" style="192" bestFit="1" customWidth="1"/>
    <col min="274" max="509" width="8.88671875" style="192"/>
    <col min="510" max="510" width="12.21875" style="192" bestFit="1" customWidth="1"/>
    <col min="511" max="512" width="10.6640625" style="192" customWidth="1"/>
    <col min="513" max="515" width="9.6640625" style="192" customWidth="1"/>
    <col min="516" max="516" width="10.6640625" style="192" customWidth="1"/>
    <col min="517" max="521" width="9.6640625" style="192" customWidth="1"/>
    <col min="522" max="522" width="10.6640625" style="192" customWidth="1"/>
    <col min="523" max="524" width="10.88671875" style="192" customWidth="1"/>
    <col min="525" max="527" width="9.6640625" style="192" customWidth="1"/>
    <col min="528" max="528" width="10.6640625" style="192" customWidth="1"/>
    <col min="529" max="529" width="12.21875" style="192" bestFit="1" customWidth="1"/>
    <col min="530" max="765" width="8.88671875" style="192"/>
    <col min="766" max="766" width="12.21875" style="192" bestFit="1" customWidth="1"/>
    <col min="767" max="768" width="10.6640625" style="192" customWidth="1"/>
    <col min="769" max="771" width="9.6640625" style="192" customWidth="1"/>
    <col min="772" max="772" width="10.6640625" style="192" customWidth="1"/>
    <col min="773" max="777" width="9.6640625" style="192" customWidth="1"/>
    <col min="778" max="778" width="10.6640625" style="192" customWidth="1"/>
    <col min="779" max="780" width="10.88671875" style="192" customWidth="1"/>
    <col min="781" max="783" width="9.6640625" style="192" customWidth="1"/>
    <col min="784" max="784" width="10.6640625" style="192" customWidth="1"/>
    <col min="785" max="785" width="12.21875" style="192" bestFit="1" customWidth="1"/>
    <col min="786" max="1021" width="8.88671875" style="192"/>
    <col min="1022" max="1022" width="12.21875" style="192" bestFit="1" customWidth="1"/>
    <col min="1023" max="1024" width="10.6640625" style="192" customWidth="1"/>
    <col min="1025" max="1027" width="9.6640625" style="192" customWidth="1"/>
    <col min="1028" max="1028" width="10.6640625" style="192" customWidth="1"/>
    <col min="1029" max="1033" width="9.6640625" style="192" customWidth="1"/>
    <col min="1034" max="1034" width="10.6640625" style="192" customWidth="1"/>
    <col min="1035" max="1036" width="10.88671875" style="192" customWidth="1"/>
    <col min="1037" max="1039" width="9.6640625" style="192" customWidth="1"/>
    <col min="1040" max="1040" width="10.6640625" style="192" customWidth="1"/>
    <col min="1041" max="1041" width="12.21875" style="192" bestFit="1" customWidth="1"/>
    <col min="1042" max="1277" width="8.88671875" style="192"/>
    <col min="1278" max="1278" width="12.21875" style="192" bestFit="1" customWidth="1"/>
    <col min="1279" max="1280" width="10.6640625" style="192" customWidth="1"/>
    <col min="1281" max="1283" width="9.6640625" style="192" customWidth="1"/>
    <col min="1284" max="1284" width="10.6640625" style="192" customWidth="1"/>
    <col min="1285" max="1289" width="9.6640625" style="192" customWidth="1"/>
    <col min="1290" max="1290" width="10.6640625" style="192" customWidth="1"/>
    <col min="1291" max="1292" width="10.88671875" style="192" customWidth="1"/>
    <col min="1293" max="1295" width="9.6640625" style="192" customWidth="1"/>
    <col min="1296" max="1296" width="10.6640625" style="192" customWidth="1"/>
    <col min="1297" max="1297" width="12.21875" style="192" bestFit="1" customWidth="1"/>
    <col min="1298" max="1533" width="8.88671875" style="192"/>
    <col min="1534" max="1534" width="12.21875" style="192" bestFit="1" customWidth="1"/>
    <col min="1535" max="1536" width="10.6640625" style="192" customWidth="1"/>
    <col min="1537" max="1539" width="9.6640625" style="192" customWidth="1"/>
    <col min="1540" max="1540" width="10.6640625" style="192" customWidth="1"/>
    <col min="1541" max="1545" width="9.6640625" style="192" customWidth="1"/>
    <col min="1546" max="1546" width="10.6640625" style="192" customWidth="1"/>
    <col min="1547" max="1548" width="10.88671875" style="192" customWidth="1"/>
    <col min="1549" max="1551" width="9.6640625" style="192" customWidth="1"/>
    <col min="1552" max="1552" width="10.6640625" style="192" customWidth="1"/>
    <col min="1553" max="1553" width="12.21875" style="192" bestFit="1" customWidth="1"/>
    <col min="1554" max="1789" width="8.88671875" style="192"/>
    <col min="1790" max="1790" width="12.21875" style="192" bestFit="1" customWidth="1"/>
    <col min="1791" max="1792" width="10.6640625" style="192" customWidth="1"/>
    <col min="1793" max="1795" width="9.6640625" style="192" customWidth="1"/>
    <col min="1796" max="1796" width="10.6640625" style="192" customWidth="1"/>
    <col min="1797" max="1801" width="9.6640625" style="192" customWidth="1"/>
    <col min="1802" max="1802" width="10.6640625" style="192" customWidth="1"/>
    <col min="1803" max="1804" width="10.88671875" style="192" customWidth="1"/>
    <col min="1805" max="1807" width="9.6640625" style="192" customWidth="1"/>
    <col min="1808" max="1808" width="10.6640625" style="192" customWidth="1"/>
    <col min="1809" max="1809" width="12.21875" style="192" bestFit="1" customWidth="1"/>
    <col min="1810" max="2045" width="8.88671875" style="192"/>
    <col min="2046" max="2046" width="12.21875" style="192" bestFit="1" customWidth="1"/>
    <col min="2047" max="2048" width="10.6640625" style="192" customWidth="1"/>
    <col min="2049" max="2051" width="9.6640625" style="192" customWidth="1"/>
    <col min="2052" max="2052" width="10.6640625" style="192" customWidth="1"/>
    <col min="2053" max="2057" width="9.6640625" style="192" customWidth="1"/>
    <col min="2058" max="2058" width="10.6640625" style="192" customWidth="1"/>
    <col min="2059" max="2060" width="10.88671875" style="192" customWidth="1"/>
    <col min="2061" max="2063" width="9.6640625" style="192" customWidth="1"/>
    <col min="2064" max="2064" width="10.6640625" style="192" customWidth="1"/>
    <col min="2065" max="2065" width="12.21875" style="192" bestFit="1" customWidth="1"/>
    <col min="2066" max="2301" width="8.88671875" style="192"/>
    <col min="2302" max="2302" width="12.21875" style="192" bestFit="1" customWidth="1"/>
    <col min="2303" max="2304" width="10.6640625" style="192" customWidth="1"/>
    <col min="2305" max="2307" width="9.6640625" style="192" customWidth="1"/>
    <col min="2308" max="2308" width="10.6640625" style="192" customWidth="1"/>
    <col min="2309" max="2313" width="9.6640625" style="192" customWidth="1"/>
    <col min="2314" max="2314" width="10.6640625" style="192" customWidth="1"/>
    <col min="2315" max="2316" width="10.88671875" style="192" customWidth="1"/>
    <col min="2317" max="2319" width="9.6640625" style="192" customWidth="1"/>
    <col min="2320" max="2320" width="10.6640625" style="192" customWidth="1"/>
    <col min="2321" max="2321" width="12.21875" style="192" bestFit="1" customWidth="1"/>
    <col min="2322" max="2557" width="8.88671875" style="192"/>
    <col min="2558" max="2558" width="12.21875" style="192" bestFit="1" customWidth="1"/>
    <col min="2559" max="2560" width="10.6640625" style="192" customWidth="1"/>
    <col min="2561" max="2563" width="9.6640625" style="192" customWidth="1"/>
    <col min="2564" max="2564" width="10.6640625" style="192" customWidth="1"/>
    <col min="2565" max="2569" width="9.6640625" style="192" customWidth="1"/>
    <col min="2570" max="2570" width="10.6640625" style="192" customWidth="1"/>
    <col min="2571" max="2572" width="10.88671875" style="192" customWidth="1"/>
    <col min="2573" max="2575" width="9.6640625" style="192" customWidth="1"/>
    <col min="2576" max="2576" width="10.6640625" style="192" customWidth="1"/>
    <col min="2577" max="2577" width="12.21875" style="192" bestFit="1" customWidth="1"/>
    <col min="2578" max="2813" width="8.88671875" style="192"/>
    <col min="2814" max="2814" width="12.21875" style="192" bestFit="1" customWidth="1"/>
    <col min="2815" max="2816" width="10.6640625" style="192" customWidth="1"/>
    <col min="2817" max="2819" width="9.6640625" style="192" customWidth="1"/>
    <col min="2820" max="2820" width="10.6640625" style="192" customWidth="1"/>
    <col min="2821" max="2825" width="9.6640625" style="192" customWidth="1"/>
    <col min="2826" max="2826" width="10.6640625" style="192" customWidth="1"/>
    <col min="2827" max="2828" width="10.88671875" style="192" customWidth="1"/>
    <col min="2829" max="2831" width="9.6640625" style="192" customWidth="1"/>
    <col min="2832" max="2832" width="10.6640625" style="192" customWidth="1"/>
    <col min="2833" max="2833" width="12.21875" style="192" bestFit="1" customWidth="1"/>
    <col min="2834" max="3069" width="8.88671875" style="192"/>
    <col min="3070" max="3070" width="12.21875" style="192" bestFit="1" customWidth="1"/>
    <col min="3071" max="3072" width="10.6640625" style="192" customWidth="1"/>
    <col min="3073" max="3075" width="9.6640625" style="192" customWidth="1"/>
    <col min="3076" max="3076" width="10.6640625" style="192" customWidth="1"/>
    <col min="3077" max="3081" width="9.6640625" style="192" customWidth="1"/>
    <col min="3082" max="3082" width="10.6640625" style="192" customWidth="1"/>
    <col min="3083" max="3084" width="10.88671875" style="192" customWidth="1"/>
    <col min="3085" max="3087" width="9.6640625" style="192" customWidth="1"/>
    <col min="3088" max="3088" width="10.6640625" style="192" customWidth="1"/>
    <col min="3089" max="3089" width="12.21875" style="192" bestFit="1" customWidth="1"/>
    <col min="3090" max="3325" width="8.88671875" style="192"/>
    <col min="3326" max="3326" width="12.21875" style="192" bestFit="1" customWidth="1"/>
    <col min="3327" max="3328" width="10.6640625" style="192" customWidth="1"/>
    <col min="3329" max="3331" width="9.6640625" style="192" customWidth="1"/>
    <col min="3332" max="3332" width="10.6640625" style="192" customWidth="1"/>
    <col min="3333" max="3337" width="9.6640625" style="192" customWidth="1"/>
    <col min="3338" max="3338" width="10.6640625" style="192" customWidth="1"/>
    <col min="3339" max="3340" width="10.88671875" style="192" customWidth="1"/>
    <col min="3341" max="3343" width="9.6640625" style="192" customWidth="1"/>
    <col min="3344" max="3344" width="10.6640625" style="192" customWidth="1"/>
    <col min="3345" max="3345" width="12.21875" style="192" bestFit="1" customWidth="1"/>
    <col min="3346" max="3581" width="8.88671875" style="192"/>
    <col min="3582" max="3582" width="12.21875" style="192" bestFit="1" customWidth="1"/>
    <col min="3583" max="3584" width="10.6640625" style="192" customWidth="1"/>
    <col min="3585" max="3587" width="9.6640625" style="192" customWidth="1"/>
    <col min="3588" max="3588" width="10.6640625" style="192" customWidth="1"/>
    <col min="3589" max="3593" width="9.6640625" style="192" customWidth="1"/>
    <col min="3594" max="3594" width="10.6640625" style="192" customWidth="1"/>
    <col min="3595" max="3596" width="10.88671875" style="192" customWidth="1"/>
    <col min="3597" max="3599" width="9.6640625" style="192" customWidth="1"/>
    <col min="3600" max="3600" width="10.6640625" style="192" customWidth="1"/>
    <col min="3601" max="3601" width="12.21875" style="192" bestFit="1" customWidth="1"/>
    <col min="3602" max="3837" width="8.88671875" style="192"/>
    <col min="3838" max="3838" width="12.21875" style="192" bestFit="1" customWidth="1"/>
    <col min="3839" max="3840" width="10.6640625" style="192" customWidth="1"/>
    <col min="3841" max="3843" width="9.6640625" style="192" customWidth="1"/>
    <col min="3844" max="3844" width="10.6640625" style="192" customWidth="1"/>
    <col min="3845" max="3849" width="9.6640625" style="192" customWidth="1"/>
    <col min="3850" max="3850" width="10.6640625" style="192" customWidth="1"/>
    <col min="3851" max="3852" width="10.88671875" style="192" customWidth="1"/>
    <col min="3853" max="3855" width="9.6640625" style="192" customWidth="1"/>
    <col min="3856" max="3856" width="10.6640625" style="192" customWidth="1"/>
    <col min="3857" max="3857" width="12.21875" style="192" bestFit="1" customWidth="1"/>
    <col min="3858" max="4093" width="8.88671875" style="192"/>
    <col min="4094" max="4094" width="12.21875" style="192" bestFit="1" customWidth="1"/>
    <col min="4095" max="4096" width="10.6640625" style="192" customWidth="1"/>
    <col min="4097" max="4099" width="9.6640625" style="192" customWidth="1"/>
    <col min="4100" max="4100" width="10.6640625" style="192" customWidth="1"/>
    <col min="4101" max="4105" width="9.6640625" style="192" customWidth="1"/>
    <col min="4106" max="4106" width="10.6640625" style="192" customWidth="1"/>
    <col min="4107" max="4108" width="10.88671875" style="192" customWidth="1"/>
    <col min="4109" max="4111" width="9.6640625" style="192" customWidth="1"/>
    <col min="4112" max="4112" width="10.6640625" style="192" customWidth="1"/>
    <col min="4113" max="4113" width="12.21875" style="192" bestFit="1" customWidth="1"/>
    <col min="4114" max="4349" width="8.88671875" style="192"/>
    <col min="4350" max="4350" width="12.21875" style="192" bestFit="1" customWidth="1"/>
    <col min="4351" max="4352" width="10.6640625" style="192" customWidth="1"/>
    <col min="4353" max="4355" width="9.6640625" style="192" customWidth="1"/>
    <col min="4356" max="4356" width="10.6640625" style="192" customWidth="1"/>
    <col min="4357" max="4361" width="9.6640625" style="192" customWidth="1"/>
    <col min="4362" max="4362" width="10.6640625" style="192" customWidth="1"/>
    <col min="4363" max="4364" width="10.88671875" style="192" customWidth="1"/>
    <col min="4365" max="4367" width="9.6640625" style="192" customWidth="1"/>
    <col min="4368" max="4368" width="10.6640625" style="192" customWidth="1"/>
    <col min="4369" max="4369" width="12.21875" style="192" bestFit="1" customWidth="1"/>
    <col min="4370" max="4605" width="8.88671875" style="192"/>
    <col min="4606" max="4606" width="12.21875" style="192" bestFit="1" customWidth="1"/>
    <col min="4607" max="4608" width="10.6640625" style="192" customWidth="1"/>
    <col min="4609" max="4611" width="9.6640625" style="192" customWidth="1"/>
    <col min="4612" max="4612" width="10.6640625" style="192" customWidth="1"/>
    <col min="4613" max="4617" width="9.6640625" style="192" customWidth="1"/>
    <col min="4618" max="4618" width="10.6640625" style="192" customWidth="1"/>
    <col min="4619" max="4620" width="10.88671875" style="192" customWidth="1"/>
    <col min="4621" max="4623" width="9.6640625" style="192" customWidth="1"/>
    <col min="4624" max="4624" width="10.6640625" style="192" customWidth="1"/>
    <col min="4625" max="4625" width="12.21875" style="192" bestFit="1" customWidth="1"/>
    <col min="4626" max="4861" width="8.88671875" style="192"/>
    <col min="4862" max="4862" width="12.21875" style="192" bestFit="1" customWidth="1"/>
    <col min="4863" max="4864" width="10.6640625" style="192" customWidth="1"/>
    <col min="4865" max="4867" width="9.6640625" style="192" customWidth="1"/>
    <col min="4868" max="4868" width="10.6640625" style="192" customWidth="1"/>
    <col min="4869" max="4873" width="9.6640625" style="192" customWidth="1"/>
    <col min="4874" max="4874" width="10.6640625" style="192" customWidth="1"/>
    <col min="4875" max="4876" width="10.88671875" style="192" customWidth="1"/>
    <col min="4877" max="4879" width="9.6640625" style="192" customWidth="1"/>
    <col min="4880" max="4880" width="10.6640625" style="192" customWidth="1"/>
    <col min="4881" max="4881" width="12.21875" style="192" bestFit="1" customWidth="1"/>
    <col min="4882" max="5117" width="8.88671875" style="192"/>
    <col min="5118" max="5118" width="12.21875" style="192" bestFit="1" customWidth="1"/>
    <col min="5119" max="5120" width="10.6640625" style="192" customWidth="1"/>
    <col min="5121" max="5123" width="9.6640625" style="192" customWidth="1"/>
    <col min="5124" max="5124" width="10.6640625" style="192" customWidth="1"/>
    <col min="5125" max="5129" width="9.6640625" style="192" customWidth="1"/>
    <col min="5130" max="5130" width="10.6640625" style="192" customWidth="1"/>
    <col min="5131" max="5132" width="10.88671875" style="192" customWidth="1"/>
    <col min="5133" max="5135" width="9.6640625" style="192" customWidth="1"/>
    <col min="5136" max="5136" width="10.6640625" style="192" customWidth="1"/>
    <col min="5137" max="5137" width="12.21875" style="192" bestFit="1" customWidth="1"/>
    <col min="5138" max="5373" width="8.88671875" style="192"/>
    <col min="5374" max="5374" width="12.21875" style="192" bestFit="1" customWidth="1"/>
    <col min="5375" max="5376" width="10.6640625" style="192" customWidth="1"/>
    <col min="5377" max="5379" width="9.6640625" style="192" customWidth="1"/>
    <col min="5380" max="5380" width="10.6640625" style="192" customWidth="1"/>
    <col min="5381" max="5385" width="9.6640625" style="192" customWidth="1"/>
    <col min="5386" max="5386" width="10.6640625" style="192" customWidth="1"/>
    <col min="5387" max="5388" width="10.88671875" style="192" customWidth="1"/>
    <col min="5389" max="5391" width="9.6640625" style="192" customWidth="1"/>
    <col min="5392" max="5392" width="10.6640625" style="192" customWidth="1"/>
    <col min="5393" max="5393" width="12.21875" style="192" bestFit="1" customWidth="1"/>
    <col min="5394" max="5629" width="8.88671875" style="192"/>
    <col min="5630" max="5630" width="12.21875" style="192" bestFit="1" customWidth="1"/>
    <col min="5631" max="5632" width="10.6640625" style="192" customWidth="1"/>
    <col min="5633" max="5635" width="9.6640625" style="192" customWidth="1"/>
    <col min="5636" max="5636" width="10.6640625" style="192" customWidth="1"/>
    <col min="5637" max="5641" width="9.6640625" style="192" customWidth="1"/>
    <col min="5642" max="5642" width="10.6640625" style="192" customWidth="1"/>
    <col min="5643" max="5644" width="10.88671875" style="192" customWidth="1"/>
    <col min="5645" max="5647" width="9.6640625" style="192" customWidth="1"/>
    <col min="5648" max="5648" width="10.6640625" style="192" customWidth="1"/>
    <col min="5649" max="5649" width="12.21875" style="192" bestFit="1" customWidth="1"/>
    <col min="5650" max="5885" width="8.88671875" style="192"/>
    <col min="5886" max="5886" width="12.21875" style="192" bestFit="1" customWidth="1"/>
    <col min="5887" max="5888" width="10.6640625" style="192" customWidth="1"/>
    <col min="5889" max="5891" width="9.6640625" style="192" customWidth="1"/>
    <col min="5892" max="5892" width="10.6640625" style="192" customWidth="1"/>
    <col min="5893" max="5897" width="9.6640625" style="192" customWidth="1"/>
    <col min="5898" max="5898" width="10.6640625" style="192" customWidth="1"/>
    <col min="5899" max="5900" width="10.88671875" style="192" customWidth="1"/>
    <col min="5901" max="5903" width="9.6640625" style="192" customWidth="1"/>
    <col min="5904" max="5904" width="10.6640625" style="192" customWidth="1"/>
    <col min="5905" max="5905" width="12.21875" style="192" bestFit="1" customWidth="1"/>
    <col min="5906" max="6141" width="8.88671875" style="192"/>
    <col min="6142" max="6142" width="12.21875" style="192" bestFit="1" customWidth="1"/>
    <col min="6143" max="6144" width="10.6640625" style="192" customWidth="1"/>
    <col min="6145" max="6147" width="9.6640625" style="192" customWidth="1"/>
    <col min="6148" max="6148" width="10.6640625" style="192" customWidth="1"/>
    <col min="6149" max="6153" width="9.6640625" style="192" customWidth="1"/>
    <col min="6154" max="6154" width="10.6640625" style="192" customWidth="1"/>
    <col min="6155" max="6156" width="10.88671875" style="192" customWidth="1"/>
    <col min="6157" max="6159" width="9.6640625" style="192" customWidth="1"/>
    <col min="6160" max="6160" width="10.6640625" style="192" customWidth="1"/>
    <col min="6161" max="6161" width="12.21875" style="192" bestFit="1" customWidth="1"/>
    <col min="6162" max="6397" width="8.88671875" style="192"/>
    <col min="6398" max="6398" width="12.21875" style="192" bestFit="1" customWidth="1"/>
    <col min="6399" max="6400" width="10.6640625" style="192" customWidth="1"/>
    <col min="6401" max="6403" width="9.6640625" style="192" customWidth="1"/>
    <col min="6404" max="6404" width="10.6640625" style="192" customWidth="1"/>
    <col min="6405" max="6409" width="9.6640625" style="192" customWidth="1"/>
    <col min="6410" max="6410" width="10.6640625" style="192" customWidth="1"/>
    <col min="6411" max="6412" width="10.88671875" style="192" customWidth="1"/>
    <col min="6413" max="6415" width="9.6640625" style="192" customWidth="1"/>
    <col min="6416" max="6416" width="10.6640625" style="192" customWidth="1"/>
    <col min="6417" max="6417" width="12.21875" style="192" bestFit="1" customWidth="1"/>
    <col min="6418" max="6653" width="8.88671875" style="192"/>
    <col min="6654" max="6654" width="12.21875" style="192" bestFit="1" customWidth="1"/>
    <col min="6655" max="6656" width="10.6640625" style="192" customWidth="1"/>
    <col min="6657" max="6659" width="9.6640625" style="192" customWidth="1"/>
    <col min="6660" max="6660" width="10.6640625" style="192" customWidth="1"/>
    <col min="6661" max="6665" width="9.6640625" style="192" customWidth="1"/>
    <col min="6666" max="6666" width="10.6640625" style="192" customWidth="1"/>
    <col min="6667" max="6668" width="10.88671875" style="192" customWidth="1"/>
    <col min="6669" max="6671" width="9.6640625" style="192" customWidth="1"/>
    <col min="6672" max="6672" width="10.6640625" style="192" customWidth="1"/>
    <col min="6673" max="6673" width="12.21875" style="192" bestFit="1" customWidth="1"/>
    <col min="6674" max="6909" width="8.88671875" style="192"/>
    <col min="6910" max="6910" width="12.21875" style="192" bestFit="1" customWidth="1"/>
    <col min="6911" max="6912" width="10.6640625" style="192" customWidth="1"/>
    <col min="6913" max="6915" width="9.6640625" style="192" customWidth="1"/>
    <col min="6916" max="6916" width="10.6640625" style="192" customWidth="1"/>
    <col min="6917" max="6921" width="9.6640625" style="192" customWidth="1"/>
    <col min="6922" max="6922" width="10.6640625" style="192" customWidth="1"/>
    <col min="6923" max="6924" width="10.88671875" style="192" customWidth="1"/>
    <col min="6925" max="6927" width="9.6640625" style="192" customWidth="1"/>
    <col min="6928" max="6928" width="10.6640625" style="192" customWidth="1"/>
    <col min="6929" max="6929" width="12.21875" style="192" bestFit="1" customWidth="1"/>
    <col min="6930" max="7165" width="8.88671875" style="192"/>
    <col min="7166" max="7166" width="12.21875" style="192" bestFit="1" customWidth="1"/>
    <col min="7167" max="7168" width="10.6640625" style="192" customWidth="1"/>
    <col min="7169" max="7171" width="9.6640625" style="192" customWidth="1"/>
    <col min="7172" max="7172" width="10.6640625" style="192" customWidth="1"/>
    <col min="7173" max="7177" width="9.6640625" style="192" customWidth="1"/>
    <col min="7178" max="7178" width="10.6640625" style="192" customWidth="1"/>
    <col min="7179" max="7180" width="10.88671875" style="192" customWidth="1"/>
    <col min="7181" max="7183" width="9.6640625" style="192" customWidth="1"/>
    <col min="7184" max="7184" width="10.6640625" style="192" customWidth="1"/>
    <col min="7185" max="7185" width="12.21875" style="192" bestFit="1" customWidth="1"/>
    <col min="7186" max="7421" width="8.88671875" style="192"/>
    <col min="7422" max="7422" width="12.21875" style="192" bestFit="1" customWidth="1"/>
    <col min="7423" max="7424" width="10.6640625" style="192" customWidth="1"/>
    <col min="7425" max="7427" width="9.6640625" style="192" customWidth="1"/>
    <col min="7428" max="7428" width="10.6640625" style="192" customWidth="1"/>
    <col min="7429" max="7433" width="9.6640625" style="192" customWidth="1"/>
    <col min="7434" max="7434" width="10.6640625" style="192" customWidth="1"/>
    <col min="7435" max="7436" width="10.88671875" style="192" customWidth="1"/>
    <col min="7437" max="7439" width="9.6640625" style="192" customWidth="1"/>
    <col min="7440" max="7440" width="10.6640625" style="192" customWidth="1"/>
    <col min="7441" max="7441" width="12.21875" style="192" bestFit="1" customWidth="1"/>
    <col min="7442" max="7677" width="8.88671875" style="192"/>
    <col min="7678" max="7678" width="12.21875" style="192" bestFit="1" customWidth="1"/>
    <col min="7679" max="7680" width="10.6640625" style="192" customWidth="1"/>
    <col min="7681" max="7683" width="9.6640625" style="192" customWidth="1"/>
    <col min="7684" max="7684" width="10.6640625" style="192" customWidth="1"/>
    <col min="7685" max="7689" width="9.6640625" style="192" customWidth="1"/>
    <col min="7690" max="7690" width="10.6640625" style="192" customWidth="1"/>
    <col min="7691" max="7692" width="10.88671875" style="192" customWidth="1"/>
    <col min="7693" max="7695" width="9.6640625" style="192" customWidth="1"/>
    <col min="7696" max="7696" width="10.6640625" style="192" customWidth="1"/>
    <col min="7697" max="7697" width="12.21875" style="192" bestFit="1" customWidth="1"/>
    <col min="7698" max="7933" width="8.88671875" style="192"/>
    <col min="7934" max="7934" width="12.21875" style="192" bestFit="1" customWidth="1"/>
    <col min="7935" max="7936" width="10.6640625" style="192" customWidth="1"/>
    <col min="7937" max="7939" width="9.6640625" style="192" customWidth="1"/>
    <col min="7940" max="7940" width="10.6640625" style="192" customWidth="1"/>
    <col min="7941" max="7945" width="9.6640625" style="192" customWidth="1"/>
    <col min="7946" max="7946" width="10.6640625" style="192" customWidth="1"/>
    <col min="7947" max="7948" width="10.88671875" style="192" customWidth="1"/>
    <col min="7949" max="7951" width="9.6640625" style="192" customWidth="1"/>
    <col min="7952" max="7952" width="10.6640625" style="192" customWidth="1"/>
    <col min="7953" max="7953" width="12.21875" style="192" bestFit="1" customWidth="1"/>
    <col min="7954" max="8189" width="8.88671875" style="192"/>
    <col min="8190" max="8190" width="12.21875" style="192" bestFit="1" customWidth="1"/>
    <col min="8191" max="8192" width="10.6640625" style="192" customWidth="1"/>
    <col min="8193" max="8195" width="9.6640625" style="192" customWidth="1"/>
    <col min="8196" max="8196" width="10.6640625" style="192" customWidth="1"/>
    <col min="8197" max="8201" width="9.6640625" style="192" customWidth="1"/>
    <col min="8202" max="8202" width="10.6640625" style="192" customWidth="1"/>
    <col min="8203" max="8204" width="10.88671875" style="192" customWidth="1"/>
    <col min="8205" max="8207" width="9.6640625" style="192" customWidth="1"/>
    <col min="8208" max="8208" width="10.6640625" style="192" customWidth="1"/>
    <col min="8209" max="8209" width="12.21875" style="192" bestFit="1" customWidth="1"/>
    <col min="8210" max="8445" width="8.88671875" style="192"/>
    <col min="8446" max="8446" width="12.21875" style="192" bestFit="1" customWidth="1"/>
    <col min="8447" max="8448" width="10.6640625" style="192" customWidth="1"/>
    <col min="8449" max="8451" width="9.6640625" style="192" customWidth="1"/>
    <col min="8452" max="8452" width="10.6640625" style="192" customWidth="1"/>
    <col min="8453" max="8457" width="9.6640625" style="192" customWidth="1"/>
    <col min="8458" max="8458" width="10.6640625" style="192" customWidth="1"/>
    <col min="8459" max="8460" width="10.88671875" style="192" customWidth="1"/>
    <col min="8461" max="8463" width="9.6640625" style="192" customWidth="1"/>
    <col min="8464" max="8464" width="10.6640625" style="192" customWidth="1"/>
    <col min="8465" max="8465" width="12.21875" style="192" bestFit="1" customWidth="1"/>
    <col min="8466" max="8701" width="8.88671875" style="192"/>
    <col min="8702" max="8702" width="12.21875" style="192" bestFit="1" customWidth="1"/>
    <col min="8703" max="8704" width="10.6640625" style="192" customWidth="1"/>
    <col min="8705" max="8707" width="9.6640625" style="192" customWidth="1"/>
    <col min="8708" max="8708" width="10.6640625" style="192" customWidth="1"/>
    <col min="8709" max="8713" width="9.6640625" style="192" customWidth="1"/>
    <col min="8714" max="8714" width="10.6640625" style="192" customWidth="1"/>
    <col min="8715" max="8716" width="10.88671875" style="192" customWidth="1"/>
    <col min="8717" max="8719" width="9.6640625" style="192" customWidth="1"/>
    <col min="8720" max="8720" width="10.6640625" style="192" customWidth="1"/>
    <col min="8721" max="8721" width="12.21875" style="192" bestFit="1" customWidth="1"/>
    <col min="8722" max="8957" width="8.88671875" style="192"/>
    <col min="8958" max="8958" width="12.21875" style="192" bestFit="1" customWidth="1"/>
    <col min="8959" max="8960" width="10.6640625" style="192" customWidth="1"/>
    <col min="8961" max="8963" width="9.6640625" style="192" customWidth="1"/>
    <col min="8964" max="8964" width="10.6640625" style="192" customWidth="1"/>
    <col min="8965" max="8969" width="9.6640625" style="192" customWidth="1"/>
    <col min="8970" max="8970" width="10.6640625" style="192" customWidth="1"/>
    <col min="8971" max="8972" width="10.88671875" style="192" customWidth="1"/>
    <col min="8973" max="8975" width="9.6640625" style="192" customWidth="1"/>
    <col min="8976" max="8976" width="10.6640625" style="192" customWidth="1"/>
    <col min="8977" max="8977" width="12.21875" style="192" bestFit="1" customWidth="1"/>
    <col min="8978" max="9213" width="8.88671875" style="192"/>
    <col min="9214" max="9214" width="12.21875" style="192" bestFit="1" customWidth="1"/>
    <col min="9215" max="9216" width="10.6640625" style="192" customWidth="1"/>
    <col min="9217" max="9219" width="9.6640625" style="192" customWidth="1"/>
    <col min="9220" max="9220" width="10.6640625" style="192" customWidth="1"/>
    <col min="9221" max="9225" width="9.6640625" style="192" customWidth="1"/>
    <col min="9226" max="9226" width="10.6640625" style="192" customWidth="1"/>
    <col min="9227" max="9228" width="10.88671875" style="192" customWidth="1"/>
    <col min="9229" max="9231" width="9.6640625" style="192" customWidth="1"/>
    <col min="9232" max="9232" width="10.6640625" style="192" customWidth="1"/>
    <col min="9233" max="9233" width="12.21875" style="192" bestFit="1" customWidth="1"/>
    <col min="9234" max="9469" width="8.88671875" style="192"/>
    <col min="9470" max="9470" width="12.21875" style="192" bestFit="1" customWidth="1"/>
    <col min="9471" max="9472" width="10.6640625" style="192" customWidth="1"/>
    <col min="9473" max="9475" width="9.6640625" style="192" customWidth="1"/>
    <col min="9476" max="9476" width="10.6640625" style="192" customWidth="1"/>
    <col min="9477" max="9481" width="9.6640625" style="192" customWidth="1"/>
    <col min="9482" max="9482" width="10.6640625" style="192" customWidth="1"/>
    <col min="9483" max="9484" width="10.88671875" style="192" customWidth="1"/>
    <col min="9485" max="9487" width="9.6640625" style="192" customWidth="1"/>
    <col min="9488" max="9488" width="10.6640625" style="192" customWidth="1"/>
    <col min="9489" max="9489" width="12.21875" style="192" bestFit="1" customWidth="1"/>
    <col min="9490" max="9725" width="8.88671875" style="192"/>
    <col min="9726" max="9726" width="12.21875" style="192" bestFit="1" customWidth="1"/>
    <col min="9727" max="9728" width="10.6640625" style="192" customWidth="1"/>
    <col min="9729" max="9731" width="9.6640625" style="192" customWidth="1"/>
    <col min="9732" max="9732" width="10.6640625" style="192" customWidth="1"/>
    <col min="9733" max="9737" width="9.6640625" style="192" customWidth="1"/>
    <col min="9738" max="9738" width="10.6640625" style="192" customWidth="1"/>
    <col min="9739" max="9740" width="10.88671875" style="192" customWidth="1"/>
    <col min="9741" max="9743" width="9.6640625" style="192" customWidth="1"/>
    <col min="9744" max="9744" width="10.6640625" style="192" customWidth="1"/>
    <col min="9745" max="9745" width="12.21875" style="192" bestFit="1" customWidth="1"/>
    <col min="9746" max="9981" width="8.88671875" style="192"/>
    <col min="9982" max="9982" width="12.21875" style="192" bestFit="1" customWidth="1"/>
    <col min="9983" max="9984" width="10.6640625" style="192" customWidth="1"/>
    <col min="9985" max="9987" width="9.6640625" style="192" customWidth="1"/>
    <col min="9988" max="9988" width="10.6640625" style="192" customWidth="1"/>
    <col min="9989" max="9993" width="9.6640625" style="192" customWidth="1"/>
    <col min="9994" max="9994" width="10.6640625" style="192" customWidth="1"/>
    <col min="9995" max="9996" width="10.88671875" style="192" customWidth="1"/>
    <col min="9997" max="9999" width="9.6640625" style="192" customWidth="1"/>
    <col min="10000" max="10000" width="10.6640625" style="192" customWidth="1"/>
    <col min="10001" max="10001" width="12.21875" style="192" bestFit="1" customWidth="1"/>
    <col min="10002" max="10237" width="8.88671875" style="192"/>
    <col min="10238" max="10238" width="12.21875" style="192" bestFit="1" customWidth="1"/>
    <col min="10239" max="10240" width="10.6640625" style="192" customWidth="1"/>
    <col min="10241" max="10243" width="9.6640625" style="192" customWidth="1"/>
    <col min="10244" max="10244" width="10.6640625" style="192" customWidth="1"/>
    <col min="10245" max="10249" width="9.6640625" style="192" customWidth="1"/>
    <col min="10250" max="10250" width="10.6640625" style="192" customWidth="1"/>
    <col min="10251" max="10252" width="10.88671875" style="192" customWidth="1"/>
    <col min="10253" max="10255" width="9.6640625" style="192" customWidth="1"/>
    <col min="10256" max="10256" width="10.6640625" style="192" customWidth="1"/>
    <col min="10257" max="10257" width="12.21875" style="192" bestFit="1" customWidth="1"/>
    <col min="10258" max="10493" width="8.88671875" style="192"/>
    <col min="10494" max="10494" width="12.21875" style="192" bestFit="1" customWidth="1"/>
    <col min="10495" max="10496" width="10.6640625" style="192" customWidth="1"/>
    <col min="10497" max="10499" width="9.6640625" style="192" customWidth="1"/>
    <col min="10500" max="10500" width="10.6640625" style="192" customWidth="1"/>
    <col min="10501" max="10505" width="9.6640625" style="192" customWidth="1"/>
    <col min="10506" max="10506" width="10.6640625" style="192" customWidth="1"/>
    <col min="10507" max="10508" width="10.88671875" style="192" customWidth="1"/>
    <col min="10509" max="10511" width="9.6640625" style="192" customWidth="1"/>
    <col min="10512" max="10512" width="10.6640625" style="192" customWidth="1"/>
    <col min="10513" max="10513" width="12.21875" style="192" bestFit="1" customWidth="1"/>
    <col min="10514" max="10749" width="8.88671875" style="192"/>
    <col min="10750" max="10750" width="12.21875" style="192" bestFit="1" customWidth="1"/>
    <col min="10751" max="10752" width="10.6640625" style="192" customWidth="1"/>
    <col min="10753" max="10755" width="9.6640625" style="192" customWidth="1"/>
    <col min="10756" max="10756" width="10.6640625" style="192" customWidth="1"/>
    <col min="10757" max="10761" width="9.6640625" style="192" customWidth="1"/>
    <col min="10762" max="10762" width="10.6640625" style="192" customWidth="1"/>
    <col min="10763" max="10764" width="10.88671875" style="192" customWidth="1"/>
    <col min="10765" max="10767" width="9.6640625" style="192" customWidth="1"/>
    <col min="10768" max="10768" width="10.6640625" style="192" customWidth="1"/>
    <col min="10769" max="10769" width="12.21875" style="192" bestFit="1" customWidth="1"/>
    <col min="10770" max="11005" width="8.88671875" style="192"/>
    <col min="11006" max="11006" width="12.21875" style="192" bestFit="1" customWidth="1"/>
    <col min="11007" max="11008" width="10.6640625" style="192" customWidth="1"/>
    <col min="11009" max="11011" width="9.6640625" style="192" customWidth="1"/>
    <col min="11012" max="11012" width="10.6640625" style="192" customWidth="1"/>
    <col min="11013" max="11017" width="9.6640625" style="192" customWidth="1"/>
    <col min="11018" max="11018" width="10.6640625" style="192" customWidth="1"/>
    <col min="11019" max="11020" width="10.88671875" style="192" customWidth="1"/>
    <col min="11021" max="11023" width="9.6640625" style="192" customWidth="1"/>
    <col min="11024" max="11024" width="10.6640625" style="192" customWidth="1"/>
    <col min="11025" max="11025" width="12.21875" style="192" bestFit="1" customWidth="1"/>
    <col min="11026" max="11261" width="8.88671875" style="192"/>
    <col min="11262" max="11262" width="12.21875" style="192" bestFit="1" customWidth="1"/>
    <col min="11263" max="11264" width="10.6640625" style="192" customWidth="1"/>
    <col min="11265" max="11267" width="9.6640625" style="192" customWidth="1"/>
    <col min="11268" max="11268" width="10.6640625" style="192" customWidth="1"/>
    <col min="11269" max="11273" width="9.6640625" style="192" customWidth="1"/>
    <col min="11274" max="11274" width="10.6640625" style="192" customWidth="1"/>
    <col min="11275" max="11276" width="10.88671875" style="192" customWidth="1"/>
    <col min="11277" max="11279" width="9.6640625" style="192" customWidth="1"/>
    <col min="11280" max="11280" width="10.6640625" style="192" customWidth="1"/>
    <col min="11281" max="11281" width="12.21875" style="192" bestFit="1" customWidth="1"/>
    <col min="11282" max="11517" width="8.88671875" style="192"/>
    <col min="11518" max="11518" width="12.21875" style="192" bestFit="1" customWidth="1"/>
    <col min="11519" max="11520" width="10.6640625" style="192" customWidth="1"/>
    <col min="11521" max="11523" width="9.6640625" style="192" customWidth="1"/>
    <col min="11524" max="11524" width="10.6640625" style="192" customWidth="1"/>
    <col min="11525" max="11529" width="9.6640625" style="192" customWidth="1"/>
    <col min="11530" max="11530" width="10.6640625" style="192" customWidth="1"/>
    <col min="11531" max="11532" width="10.88671875" style="192" customWidth="1"/>
    <col min="11533" max="11535" width="9.6640625" style="192" customWidth="1"/>
    <col min="11536" max="11536" width="10.6640625" style="192" customWidth="1"/>
    <col min="11537" max="11537" width="12.21875" style="192" bestFit="1" customWidth="1"/>
    <col min="11538" max="11773" width="8.88671875" style="192"/>
    <col min="11774" max="11774" width="12.21875" style="192" bestFit="1" customWidth="1"/>
    <col min="11775" max="11776" width="10.6640625" style="192" customWidth="1"/>
    <col min="11777" max="11779" width="9.6640625" style="192" customWidth="1"/>
    <col min="11780" max="11780" width="10.6640625" style="192" customWidth="1"/>
    <col min="11781" max="11785" width="9.6640625" style="192" customWidth="1"/>
    <col min="11786" max="11786" width="10.6640625" style="192" customWidth="1"/>
    <col min="11787" max="11788" width="10.88671875" style="192" customWidth="1"/>
    <col min="11789" max="11791" width="9.6640625" style="192" customWidth="1"/>
    <col min="11792" max="11792" width="10.6640625" style="192" customWidth="1"/>
    <col min="11793" max="11793" width="12.21875" style="192" bestFit="1" customWidth="1"/>
    <col min="11794" max="12029" width="8.88671875" style="192"/>
    <col min="12030" max="12030" width="12.21875" style="192" bestFit="1" customWidth="1"/>
    <col min="12031" max="12032" width="10.6640625" style="192" customWidth="1"/>
    <col min="12033" max="12035" width="9.6640625" style="192" customWidth="1"/>
    <col min="12036" max="12036" width="10.6640625" style="192" customWidth="1"/>
    <col min="12037" max="12041" width="9.6640625" style="192" customWidth="1"/>
    <col min="12042" max="12042" width="10.6640625" style="192" customWidth="1"/>
    <col min="12043" max="12044" width="10.88671875" style="192" customWidth="1"/>
    <col min="12045" max="12047" width="9.6640625" style="192" customWidth="1"/>
    <col min="12048" max="12048" width="10.6640625" style="192" customWidth="1"/>
    <col min="12049" max="12049" width="12.21875" style="192" bestFit="1" customWidth="1"/>
    <col min="12050" max="12285" width="8.88671875" style="192"/>
    <col min="12286" max="12286" width="12.21875" style="192" bestFit="1" customWidth="1"/>
    <col min="12287" max="12288" width="10.6640625" style="192" customWidth="1"/>
    <col min="12289" max="12291" width="9.6640625" style="192" customWidth="1"/>
    <col min="12292" max="12292" width="10.6640625" style="192" customWidth="1"/>
    <col min="12293" max="12297" width="9.6640625" style="192" customWidth="1"/>
    <col min="12298" max="12298" width="10.6640625" style="192" customWidth="1"/>
    <col min="12299" max="12300" width="10.88671875" style="192" customWidth="1"/>
    <col min="12301" max="12303" width="9.6640625" style="192" customWidth="1"/>
    <col min="12304" max="12304" width="10.6640625" style="192" customWidth="1"/>
    <col min="12305" max="12305" width="12.21875" style="192" bestFit="1" customWidth="1"/>
    <col min="12306" max="12541" width="8.88671875" style="192"/>
    <col min="12542" max="12542" width="12.21875" style="192" bestFit="1" customWidth="1"/>
    <col min="12543" max="12544" width="10.6640625" style="192" customWidth="1"/>
    <col min="12545" max="12547" width="9.6640625" style="192" customWidth="1"/>
    <col min="12548" max="12548" width="10.6640625" style="192" customWidth="1"/>
    <col min="12549" max="12553" width="9.6640625" style="192" customWidth="1"/>
    <col min="12554" max="12554" width="10.6640625" style="192" customWidth="1"/>
    <col min="12555" max="12556" width="10.88671875" style="192" customWidth="1"/>
    <col min="12557" max="12559" width="9.6640625" style="192" customWidth="1"/>
    <col min="12560" max="12560" width="10.6640625" style="192" customWidth="1"/>
    <col min="12561" max="12561" width="12.21875" style="192" bestFit="1" customWidth="1"/>
    <col min="12562" max="12797" width="8.88671875" style="192"/>
    <col min="12798" max="12798" width="12.21875" style="192" bestFit="1" customWidth="1"/>
    <col min="12799" max="12800" width="10.6640625" style="192" customWidth="1"/>
    <col min="12801" max="12803" width="9.6640625" style="192" customWidth="1"/>
    <col min="12804" max="12804" width="10.6640625" style="192" customWidth="1"/>
    <col min="12805" max="12809" width="9.6640625" style="192" customWidth="1"/>
    <col min="12810" max="12810" width="10.6640625" style="192" customWidth="1"/>
    <col min="12811" max="12812" width="10.88671875" style="192" customWidth="1"/>
    <col min="12813" max="12815" width="9.6640625" style="192" customWidth="1"/>
    <col min="12816" max="12816" width="10.6640625" style="192" customWidth="1"/>
    <col min="12817" max="12817" width="12.21875" style="192" bestFit="1" customWidth="1"/>
    <col min="12818" max="13053" width="8.88671875" style="192"/>
    <col min="13054" max="13054" width="12.21875" style="192" bestFit="1" customWidth="1"/>
    <col min="13055" max="13056" width="10.6640625" style="192" customWidth="1"/>
    <col min="13057" max="13059" width="9.6640625" style="192" customWidth="1"/>
    <col min="13060" max="13060" width="10.6640625" style="192" customWidth="1"/>
    <col min="13061" max="13065" width="9.6640625" style="192" customWidth="1"/>
    <col min="13066" max="13066" width="10.6640625" style="192" customWidth="1"/>
    <col min="13067" max="13068" width="10.88671875" style="192" customWidth="1"/>
    <col min="13069" max="13071" width="9.6640625" style="192" customWidth="1"/>
    <col min="13072" max="13072" width="10.6640625" style="192" customWidth="1"/>
    <col min="13073" max="13073" width="12.21875" style="192" bestFit="1" customWidth="1"/>
    <col min="13074" max="13309" width="8.88671875" style="192"/>
    <col min="13310" max="13310" width="12.21875" style="192" bestFit="1" customWidth="1"/>
    <col min="13311" max="13312" width="10.6640625" style="192" customWidth="1"/>
    <col min="13313" max="13315" width="9.6640625" style="192" customWidth="1"/>
    <col min="13316" max="13316" width="10.6640625" style="192" customWidth="1"/>
    <col min="13317" max="13321" width="9.6640625" style="192" customWidth="1"/>
    <col min="13322" max="13322" width="10.6640625" style="192" customWidth="1"/>
    <col min="13323" max="13324" width="10.88671875" style="192" customWidth="1"/>
    <col min="13325" max="13327" width="9.6640625" style="192" customWidth="1"/>
    <col min="13328" max="13328" width="10.6640625" style="192" customWidth="1"/>
    <col min="13329" max="13329" width="12.21875" style="192" bestFit="1" customWidth="1"/>
    <col min="13330" max="13565" width="8.88671875" style="192"/>
    <col min="13566" max="13566" width="12.21875" style="192" bestFit="1" customWidth="1"/>
    <col min="13567" max="13568" width="10.6640625" style="192" customWidth="1"/>
    <col min="13569" max="13571" width="9.6640625" style="192" customWidth="1"/>
    <col min="13572" max="13572" width="10.6640625" style="192" customWidth="1"/>
    <col min="13573" max="13577" width="9.6640625" style="192" customWidth="1"/>
    <col min="13578" max="13578" width="10.6640625" style="192" customWidth="1"/>
    <col min="13579" max="13580" width="10.88671875" style="192" customWidth="1"/>
    <col min="13581" max="13583" width="9.6640625" style="192" customWidth="1"/>
    <col min="13584" max="13584" width="10.6640625" style="192" customWidth="1"/>
    <col min="13585" max="13585" width="12.21875" style="192" bestFit="1" customWidth="1"/>
    <col min="13586" max="13821" width="8.88671875" style="192"/>
    <col min="13822" max="13822" width="12.21875" style="192" bestFit="1" customWidth="1"/>
    <col min="13823" max="13824" width="10.6640625" style="192" customWidth="1"/>
    <col min="13825" max="13827" width="9.6640625" style="192" customWidth="1"/>
    <col min="13828" max="13828" width="10.6640625" style="192" customWidth="1"/>
    <col min="13829" max="13833" width="9.6640625" style="192" customWidth="1"/>
    <col min="13834" max="13834" width="10.6640625" style="192" customWidth="1"/>
    <col min="13835" max="13836" width="10.88671875" style="192" customWidth="1"/>
    <col min="13837" max="13839" width="9.6640625" style="192" customWidth="1"/>
    <col min="13840" max="13840" width="10.6640625" style="192" customWidth="1"/>
    <col min="13841" max="13841" width="12.21875" style="192" bestFit="1" customWidth="1"/>
    <col min="13842" max="14077" width="8.88671875" style="192"/>
    <col min="14078" max="14078" width="12.21875" style="192" bestFit="1" customWidth="1"/>
    <col min="14079" max="14080" width="10.6640625" style="192" customWidth="1"/>
    <col min="14081" max="14083" width="9.6640625" style="192" customWidth="1"/>
    <col min="14084" max="14084" width="10.6640625" style="192" customWidth="1"/>
    <col min="14085" max="14089" width="9.6640625" style="192" customWidth="1"/>
    <col min="14090" max="14090" width="10.6640625" style="192" customWidth="1"/>
    <col min="14091" max="14092" width="10.88671875" style="192" customWidth="1"/>
    <col min="14093" max="14095" width="9.6640625" style="192" customWidth="1"/>
    <col min="14096" max="14096" width="10.6640625" style="192" customWidth="1"/>
    <col min="14097" max="14097" width="12.21875" style="192" bestFit="1" customWidth="1"/>
    <col min="14098" max="14333" width="8.88671875" style="192"/>
    <col min="14334" max="14334" width="12.21875" style="192" bestFit="1" customWidth="1"/>
    <col min="14335" max="14336" width="10.6640625" style="192" customWidth="1"/>
    <col min="14337" max="14339" width="9.6640625" style="192" customWidth="1"/>
    <col min="14340" max="14340" width="10.6640625" style="192" customWidth="1"/>
    <col min="14341" max="14345" width="9.6640625" style="192" customWidth="1"/>
    <col min="14346" max="14346" width="10.6640625" style="192" customWidth="1"/>
    <col min="14347" max="14348" width="10.88671875" style="192" customWidth="1"/>
    <col min="14349" max="14351" width="9.6640625" style="192" customWidth="1"/>
    <col min="14352" max="14352" width="10.6640625" style="192" customWidth="1"/>
    <col min="14353" max="14353" width="12.21875" style="192" bestFit="1" customWidth="1"/>
    <col min="14354" max="14589" width="8.88671875" style="192"/>
    <col min="14590" max="14590" width="12.21875" style="192" bestFit="1" customWidth="1"/>
    <col min="14591" max="14592" width="10.6640625" style="192" customWidth="1"/>
    <col min="14593" max="14595" width="9.6640625" style="192" customWidth="1"/>
    <col min="14596" max="14596" width="10.6640625" style="192" customWidth="1"/>
    <col min="14597" max="14601" width="9.6640625" style="192" customWidth="1"/>
    <col min="14602" max="14602" width="10.6640625" style="192" customWidth="1"/>
    <col min="14603" max="14604" width="10.88671875" style="192" customWidth="1"/>
    <col min="14605" max="14607" width="9.6640625" style="192" customWidth="1"/>
    <col min="14608" max="14608" width="10.6640625" style="192" customWidth="1"/>
    <col min="14609" max="14609" width="12.21875" style="192" bestFit="1" customWidth="1"/>
    <col min="14610" max="14845" width="8.88671875" style="192"/>
    <col min="14846" max="14846" width="12.21875" style="192" bestFit="1" customWidth="1"/>
    <col min="14847" max="14848" width="10.6640625" style="192" customWidth="1"/>
    <col min="14849" max="14851" width="9.6640625" style="192" customWidth="1"/>
    <col min="14852" max="14852" width="10.6640625" style="192" customWidth="1"/>
    <col min="14853" max="14857" width="9.6640625" style="192" customWidth="1"/>
    <col min="14858" max="14858" width="10.6640625" style="192" customWidth="1"/>
    <col min="14859" max="14860" width="10.88671875" style="192" customWidth="1"/>
    <col min="14861" max="14863" width="9.6640625" style="192" customWidth="1"/>
    <col min="14864" max="14864" width="10.6640625" style="192" customWidth="1"/>
    <col min="14865" max="14865" width="12.21875" style="192" bestFit="1" customWidth="1"/>
    <col min="14866" max="15101" width="8.88671875" style="192"/>
    <col min="15102" max="15102" width="12.21875" style="192" bestFit="1" customWidth="1"/>
    <col min="15103" max="15104" width="10.6640625" style="192" customWidth="1"/>
    <col min="15105" max="15107" width="9.6640625" style="192" customWidth="1"/>
    <col min="15108" max="15108" width="10.6640625" style="192" customWidth="1"/>
    <col min="15109" max="15113" width="9.6640625" style="192" customWidth="1"/>
    <col min="15114" max="15114" width="10.6640625" style="192" customWidth="1"/>
    <col min="15115" max="15116" width="10.88671875" style="192" customWidth="1"/>
    <col min="15117" max="15119" width="9.6640625" style="192" customWidth="1"/>
    <col min="15120" max="15120" width="10.6640625" style="192" customWidth="1"/>
    <col min="15121" max="15121" width="12.21875" style="192" bestFit="1" customWidth="1"/>
    <col min="15122" max="15357" width="8.88671875" style="192"/>
    <col min="15358" max="15358" width="12.21875" style="192" bestFit="1" customWidth="1"/>
    <col min="15359" max="15360" width="10.6640625" style="192" customWidth="1"/>
    <col min="15361" max="15363" width="9.6640625" style="192" customWidth="1"/>
    <col min="15364" max="15364" width="10.6640625" style="192" customWidth="1"/>
    <col min="15365" max="15369" width="9.6640625" style="192" customWidth="1"/>
    <col min="15370" max="15370" width="10.6640625" style="192" customWidth="1"/>
    <col min="15371" max="15372" width="10.88671875" style="192" customWidth="1"/>
    <col min="15373" max="15375" width="9.6640625" style="192" customWidth="1"/>
    <col min="15376" max="15376" width="10.6640625" style="192" customWidth="1"/>
    <col min="15377" max="15377" width="12.21875" style="192" bestFit="1" customWidth="1"/>
    <col min="15378" max="15613" width="8.88671875" style="192"/>
    <col min="15614" max="15614" width="12.21875" style="192" bestFit="1" customWidth="1"/>
    <col min="15615" max="15616" width="10.6640625" style="192" customWidth="1"/>
    <col min="15617" max="15619" width="9.6640625" style="192" customWidth="1"/>
    <col min="15620" max="15620" width="10.6640625" style="192" customWidth="1"/>
    <col min="15621" max="15625" width="9.6640625" style="192" customWidth="1"/>
    <col min="15626" max="15626" width="10.6640625" style="192" customWidth="1"/>
    <col min="15627" max="15628" width="10.88671875" style="192" customWidth="1"/>
    <col min="15629" max="15631" width="9.6640625" style="192" customWidth="1"/>
    <col min="15632" max="15632" width="10.6640625" style="192" customWidth="1"/>
    <col min="15633" max="15633" width="12.21875" style="192" bestFit="1" customWidth="1"/>
    <col min="15634" max="15869" width="8.88671875" style="192"/>
    <col min="15870" max="15870" width="12.21875" style="192" bestFit="1" customWidth="1"/>
    <col min="15871" max="15872" width="10.6640625" style="192" customWidth="1"/>
    <col min="15873" max="15875" width="9.6640625" style="192" customWidth="1"/>
    <col min="15876" max="15876" width="10.6640625" style="192" customWidth="1"/>
    <col min="15877" max="15881" width="9.6640625" style="192" customWidth="1"/>
    <col min="15882" max="15882" width="10.6640625" style="192" customWidth="1"/>
    <col min="15883" max="15884" width="10.88671875" style="192" customWidth="1"/>
    <col min="15885" max="15887" width="9.6640625" style="192" customWidth="1"/>
    <col min="15888" max="15888" width="10.6640625" style="192" customWidth="1"/>
    <col min="15889" max="15889" width="12.21875" style="192" bestFit="1" customWidth="1"/>
    <col min="15890" max="16125" width="8.88671875" style="192"/>
    <col min="16126" max="16126" width="12.21875" style="192" bestFit="1" customWidth="1"/>
    <col min="16127" max="16128" width="10.6640625" style="192" customWidth="1"/>
    <col min="16129" max="16131" width="9.6640625" style="192" customWidth="1"/>
    <col min="16132" max="16132" width="10.6640625" style="192" customWidth="1"/>
    <col min="16133" max="16137" width="9.6640625" style="192" customWidth="1"/>
    <col min="16138" max="16138" width="10.6640625" style="192" customWidth="1"/>
    <col min="16139" max="16140" width="10.88671875" style="192" customWidth="1"/>
    <col min="16141" max="16143" width="9.6640625" style="192" customWidth="1"/>
    <col min="16144" max="16144" width="10.6640625" style="192" customWidth="1"/>
    <col min="16145" max="16145" width="12.21875" style="192" bestFit="1" customWidth="1"/>
    <col min="16146" max="16384" width="8.88671875" style="192"/>
  </cols>
  <sheetData>
    <row r="1" spans="1:17" s="181" customFormat="1" ht="17.25" customHeight="1">
      <c r="A1" s="179" t="s">
        <v>373</v>
      </c>
      <c r="B1" s="180"/>
    </row>
    <row r="2" spans="1:17" s="182" customFormat="1" ht="17.25" customHeight="1" thickBot="1">
      <c r="N2" s="183"/>
      <c r="Q2" s="184" t="s">
        <v>291</v>
      </c>
    </row>
    <row r="3" spans="1:17" s="185" customFormat="1" ht="17.25" customHeight="1">
      <c r="A3" s="414" t="s">
        <v>292</v>
      </c>
      <c r="B3" s="417" t="s">
        <v>293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9"/>
      <c r="Q3" s="414" t="s">
        <v>292</v>
      </c>
    </row>
    <row r="4" spans="1:17" s="185" customFormat="1" ht="17.25" customHeight="1">
      <c r="A4" s="415"/>
      <c r="B4" s="420" t="s">
        <v>294</v>
      </c>
      <c r="C4" s="421"/>
      <c r="D4" s="421"/>
      <c r="E4" s="421"/>
      <c r="F4" s="422"/>
      <c r="G4" s="420" t="s">
        <v>295</v>
      </c>
      <c r="H4" s="421"/>
      <c r="I4" s="421"/>
      <c r="J4" s="421"/>
      <c r="K4" s="422"/>
      <c r="L4" s="420" t="s">
        <v>0</v>
      </c>
      <c r="M4" s="421"/>
      <c r="N4" s="421"/>
      <c r="O4" s="421"/>
      <c r="P4" s="422"/>
      <c r="Q4" s="415"/>
    </row>
    <row r="5" spans="1:17" s="185" customFormat="1" ht="17.25" customHeight="1">
      <c r="A5" s="415"/>
      <c r="B5" s="423" t="s">
        <v>296</v>
      </c>
      <c r="C5" s="425" t="s">
        <v>297</v>
      </c>
      <c r="D5" s="427" t="s">
        <v>298</v>
      </c>
      <c r="E5" s="427" t="s">
        <v>299</v>
      </c>
      <c r="F5" s="425" t="s">
        <v>300</v>
      </c>
      <c r="G5" s="429" t="s">
        <v>296</v>
      </c>
      <c r="H5" s="425" t="s">
        <v>297</v>
      </c>
      <c r="I5" s="427" t="s">
        <v>298</v>
      </c>
      <c r="J5" s="427" t="s">
        <v>299</v>
      </c>
      <c r="K5" s="412" t="s">
        <v>300</v>
      </c>
      <c r="L5" s="431" t="s">
        <v>296</v>
      </c>
      <c r="M5" s="425" t="s">
        <v>297</v>
      </c>
      <c r="N5" s="427" t="s">
        <v>298</v>
      </c>
      <c r="O5" s="427" t="s">
        <v>299</v>
      </c>
      <c r="P5" s="425" t="s">
        <v>300</v>
      </c>
      <c r="Q5" s="415"/>
    </row>
    <row r="6" spans="1:17" s="185" customFormat="1" ht="17.25" customHeight="1" thickBot="1">
      <c r="A6" s="416"/>
      <c r="B6" s="424"/>
      <c r="C6" s="426"/>
      <c r="D6" s="426"/>
      <c r="E6" s="426"/>
      <c r="F6" s="428"/>
      <c r="G6" s="430"/>
      <c r="H6" s="426"/>
      <c r="I6" s="426"/>
      <c r="J6" s="426"/>
      <c r="K6" s="413"/>
      <c r="L6" s="432"/>
      <c r="M6" s="426"/>
      <c r="N6" s="426"/>
      <c r="O6" s="426"/>
      <c r="P6" s="428"/>
      <c r="Q6" s="416"/>
    </row>
    <row r="7" spans="1:17" ht="17.25" customHeight="1">
      <c r="A7" s="186" t="s">
        <v>4</v>
      </c>
      <c r="B7" s="187">
        <f>B52</f>
        <v>0</v>
      </c>
      <c r="C7" s="188">
        <f t="shared" ref="C7:P7" si="0">C52</f>
        <v>0</v>
      </c>
      <c r="D7" s="189">
        <f t="shared" si="0"/>
        <v>0</v>
      </c>
      <c r="E7" s="189">
        <f t="shared" si="0"/>
        <v>0</v>
      </c>
      <c r="F7" s="189">
        <f t="shared" si="0"/>
        <v>0</v>
      </c>
      <c r="G7" s="187">
        <f t="shared" si="0"/>
        <v>0</v>
      </c>
      <c r="H7" s="188">
        <f t="shared" si="0"/>
        <v>0</v>
      </c>
      <c r="I7" s="189">
        <f t="shared" si="0"/>
        <v>0</v>
      </c>
      <c r="J7" s="189">
        <f t="shared" si="0"/>
        <v>0</v>
      </c>
      <c r="K7" s="190">
        <f t="shared" si="0"/>
        <v>0</v>
      </c>
      <c r="L7" s="191">
        <f t="shared" si="0"/>
        <v>0</v>
      </c>
      <c r="M7" s="188">
        <f t="shared" si="0"/>
        <v>0</v>
      </c>
      <c r="N7" s="189">
        <f t="shared" si="0"/>
        <v>0</v>
      </c>
      <c r="O7" s="189">
        <f t="shared" si="0"/>
        <v>0</v>
      </c>
      <c r="P7" s="190">
        <f t="shared" si="0"/>
        <v>0</v>
      </c>
      <c r="Q7" s="186" t="s">
        <v>4</v>
      </c>
    </row>
    <row r="8" spans="1:17" ht="17.25" customHeight="1">
      <c r="A8" s="193" t="s">
        <v>5</v>
      </c>
      <c r="B8" s="194"/>
      <c r="C8" s="195"/>
      <c r="D8" s="196"/>
      <c r="E8" s="196"/>
      <c r="F8" s="196"/>
      <c r="G8" s="194"/>
      <c r="H8" s="195"/>
      <c r="I8" s="196"/>
      <c r="J8" s="196"/>
      <c r="K8" s="197"/>
      <c r="L8" s="191"/>
      <c r="M8" s="195"/>
      <c r="N8" s="196"/>
      <c r="O8" s="196"/>
      <c r="P8" s="197"/>
      <c r="Q8" s="193" t="s">
        <v>5</v>
      </c>
    </row>
    <row r="9" spans="1:17" ht="17.25" customHeight="1">
      <c r="A9" s="193" t="s">
        <v>6</v>
      </c>
      <c r="B9" s="198"/>
      <c r="C9" s="199"/>
      <c r="D9" s="200"/>
      <c r="E9" s="200"/>
      <c r="F9" s="200"/>
      <c r="G9" s="198"/>
      <c r="H9" s="199"/>
      <c r="I9" s="200"/>
      <c r="J9" s="200"/>
      <c r="K9" s="201"/>
      <c r="L9" s="191"/>
      <c r="M9" s="195"/>
      <c r="N9" s="196"/>
      <c r="O9" s="200"/>
      <c r="P9" s="197"/>
      <c r="Q9" s="193" t="s">
        <v>6</v>
      </c>
    </row>
    <row r="10" spans="1:17" ht="17.25" customHeight="1">
      <c r="A10" s="193" t="s">
        <v>7</v>
      </c>
      <c r="B10" s="198"/>
      <c r="C10" s="199"/>
      <c r="D10" s="200"/>
      <c r="E10" s="200"/>
      <c r="F10" s="200"/>
      <c r="G10" s="198"/>
      <c r="H10" s="199"/>
      <c r="I10" s="200"/>
      <c r="J10" s="200"/>
      <c r="K10" s="201"/>
      <c r="L10" s="191"/>
      <c r="M10" s="195"/>
      <c r="N10" s="196"/>
      <c r="O10" s="200"/>
      <c r="P10" s="197"/>
      <c r="Q10" s="193" t="s">
        <v>7</v>
      </c>
    </row>
    <row r="11" spans="1:17" ht="17.25" customHeight="1">
      <c r="A11" s="193" t="s">
        <v>8</v>
      </c>
      <c r="B11" s="198"/>
      <c r="C11" s="199"/>
      <c r="D11" s="200"/>
      <c r="E11" s="200"/>
      <c r="F11" s="200"/>
      <c r="G11" s="198"/>
      <c r="H11" s="199"/>
      <c r="I11" s="200"/>
      <c r="J11" s="200"/>
      <c r="K11" s="201"/>
      <c r="L11" s="191"/>
      <c r="M11" s="195"/>
      <c r="N11" s="196"/>
      <c r="O11" s="200"/>
      <c r="P11" s="197"/>
      <c r="Q11" s="193" t="s">
        <v>8</v>
      </c>
    </row>
    <row r="12" spans="1:17" ht="17.25" customHeight="1">
      <c r="A12" s="193" t="s">
        <v>9</v>
      </c>
      <c r="B12" s="198"/>
      <c r="C12" s="199"/>
      <c r="D12" s="200"/>
      <c r="E12" s="200"/>
      <c r="F12" s="200"/>
      <c r="G12" s="198"/>
      <c r="H12" s="199"/>
      <c r="I12" s="200"/>
      <c r="J12" s="200"/>
      <c r="K12" s="201"/>
      <c r="L12" s="191"/>
      <c r="M12" s="195"/>
      <c r="N12" s="196"/>
      <c r="O12" s="200"/>
      <c r="P12" s="197"/>
      <c r="Q12" s="193" t="s">
        <v>9</v>
      </c>
    </row>
    <row r="13" spans="1:17" ht="17.25" customHeight="1">
      <c r="A13" s="193" t="s">
        <v>10</v>
      </c>
      <c r="B13" s="198"/>
      <c r="C13" s="199"/>
      <c r="D13" s="200"/>
      <c r="E13" s="200"/>
      <c r="F13" s="200"/>
      <c r="G13" s="198"/>
      <c r="H13" s="199"/>
      <c r="I13" s="200"/>
      <c r="J13" s="200"/>
      <c r="K13" s="201"/>
      <c r="L13" s="191"/>
      <c r="M13" s="195"/>
      <c r="N13" s="196"/>
      <c r="O13" s="200"/>
      <c r="P13" s="197"/>
      <c r="Q13" s="193" t="s">
        <v>10</v>
      </c>
    </row>
    <row r="14" spans="1:17" ht="17.25" customHeight="1">
      <c r="A14" s="193" t="s">
        <v>11</v>
      </c>
      <c r="B14" s="198"/>
      <c r="C14" s="199"/>
      <c r="D14" s="200"/>
      <c r="E14" s="200"/>
      <c r="F14" s="200"/>
      <c r="G14" s="198"/>
      <c r="H14" s="199"/>
      <c r="I14" s="200"/>
      <c r="J14" s="200"/>
      <c r="K14" s="201"/>
      <c r="L14" s="191"/>
      <c r="M14" s="195"/>
      <c r="N14" s="196"/>
      <c r="O14" s="200"/>
      <c r="P14" s="197"/>
      <c r="Q14" s="193" t="s">
        <v>11</v>
      </c>
    </row>
    <row r="15" spans="1:17" ht="17.25" customHeight="1">
      <c r="A15" s="193" t="s">
        <v>12</v>
      </c>
      <c r="B15" s="198">
        <f>B53</f>
        <v>0</v>
      </c>
      <c r="C15" s="199">
        <f t="shared" ref="C15:P15" si="1">C53</f>
        <v>0</v>
      </c>
      <c r="D15" s="200">
        <f t="shared" si="1"/>
        <v>0</v>
      </c>
      <c r="E15" s="200">
        <f t="shared" si="1"/>
        <v>0</v>
      </c>
      <c r="F15" s="200">
        <f t="shared" si="1"/>
        <v>0</v>
      </c>
      <c r="G15" s="198">
        <f t="shared" si="1"/>
        <v>0</v>
      </c>
      <c r="H15" s="199">
        <f t="shared" si="1"/>
        <v>0</v>
      </c>
      <c r="I15" s="200">
        <f t="shared" si="1"/>
        <v>0</v>
      </c>
      <c r="J15" s="200">
        <f t="shared" si="1"/>
        <v>0</v>
      </c>
      <c r="K15" s="201">
        <f t="shared" si="1"/>
        <v>0</v>
      </c>
      <c r="L15" s="191">
        <f t="shared" si="1"/>
        <v>0</v>
      </c>
      <c r="M15" s="195">
        <f t="shared" si="1"/>
        <v>0</v>
      </c>
      <c r="N15" s="196">
        <f t="shared" si="1"/>
        <v>0</v>
      </c>
      <c r="O15" s="200">
        <f t="shared" si="1"/>
        <v>0</v>
      </c>
      <c r="P15" s="197">
        <f t="shared" si="1"/>
        <v>0</v>
      </c>
      <c r="Q15" s="193" t="s">
        <v>12</v>
      </c>
    </row>
    <row r="16" spans="1:17" ht="17.25" customHeight="1">
      <c r="A16" s="202" t="s">
        <v>13</v>
      </c>
      <c r="B16" s="203"/>
      <c r="C16" s="204"/>
      <c r="D16" s="205"/>
      <c r="E16" s="205"/>
      <c r="F16" s="205"/>
      <c r="G16" s="203"/>
      <c r="H16" s="204"/>
      <c r="I16" s="205"/>
      <c r="J16" s="205"/>
      <c r="K16" s="206"/>
      <c r="L16" s="191"/>
      <c r="M16" s="195"/>
      <c r="N16" s="196"/>
      <c r="O16" s="205"/>
      <c r="P16" s="197"/>
      <c r="Q16" s="202" t="s">
        <v>13</v>
      </c>
    </row>
    <row r="17" spans="1:17" ht="17.25" customHeight="1">
      <c r="A17" s="202" t="s">
        <v>375</v>
      </c>
      <c r="B17" s="203"/>
      <c r="C17" s="204"/>
      <c r="D17" s="205"/>
      <c r="E17" s="205"/>
      <c r="F17" s="205"/>
      <c r="G17" s="203"/>
      <c r="H17" s="204"/>
      <c r="I17" s="205"/>
      <c r="J17" s="205"/>
      <c r="K17" s="206"/>
      <c r="L17" s="207"/>
      <c r="M17" s="204"/>
      <c r="N17" s="205"/>
      <c r="O17" s="205"/>
      <c r="P17" s="206"/>
      <c r="Q17" s="202" t="str">
        <f>A17</f>
        <v>葛城市</v>
      </c>
    </row>
    <row r="18" spans="1:17" ht="17.25" customHeight="1">
      <c r="A18" s="193" t="s">
        <v>301</v>
      </c>
      <c r="B18" s="203"/>
      <c r="C18" s="204"/>
      <c r="D18" s="205"/>
      <c r="E18" s="205"/>
      <c r="F18" s="205"/>
      <c r="G18" s="203"/>
      <c r="H18" s="204"/>
      <c r="I18" s="205"/>
      <c r="J18" s="205"/>
      <c r="K18" s="206"/>
      <c r="L18" s="207"/>
      <c r="M18" s="204"/>
      <c r="N18" s="205"/>
      <c r="O18" s="205"/>
      <c r="P18" s="206"/>
      <c r="Q18" s="193" t="s">
        <v>301</v>
      </c>
    </row>
    <row r="19" spans="1:17" ht="17.25" customHeight="1">
      <c r="A19" s="186" t="s">
        <v>15</v>
      </c>
      <c r="B19" s="198"/>
      <c r="C19" s="199"/>
      <c r="D19" s="200"/>
      <c r="E19" s="200"/>
      <c r="F19" s="200"/>
      <c r="G19" s="198"/>
      <c r="H19" s="199"/>
      <c r="I19" s="200"/>
      <c r="J19" s="200"/>
      <c r="K19" s="201"/>
      <c r="L19" s="208"/>
      <c r="M19" s="199"/>
      <c r="N19" s="200"/>
      <c r="O19" s="200"/>
      <c r="P19" s="201"/>
      <c r="Q19" s="186" t="s">
        <v>15</v>
      </c>
    </row>
    <row r="20" spans="1:17" ht="17.25" customHeight="1">
      <c r="A20" s="193" t="s">
        <v>16</v>
      </c>
      <c r="B20" s="198"/>
      <c r="C20" s="199"/>
      <c r="D20" s="200"/>
      <c r="E20" s="200"/>
      <c r="F20" s="200"/>
      <c r="G20" s="198"/>
      <c r="H20" s="199"/>
      <c r="I20" s="200"/>
      <c r="J20" s="200"/>
      <c r="K20" s="201"/>
      <c r="L20" s="208"/>
      <c r="M20" s="199"/>
      <c r="N20" s="200"/>
      <c r="O20" s="200"/>
      <c r="P20" s="201"/>
      <c r="Q20" s="193" t="s">
        <v>16</v>
      </c>
    </row>
    <row r="21" spans="1:17" ht="17.25" customHeight="1">
      <c r="A21" s="193" t="s">
        <v>17</v>
      </c>
      <c r="B21" s="198"/>
      <c r="C21" s="199"/>
      <c r="D21" s="200"/>
      <c r="E21" s="200"/>
      <c r="F21" s="200"/>
      <c r="G21" s="198"/>
      <c r="H21" s="199"/>
      <c r="I21" s="200"/>
      <c r="J21" s="200"/>
      <c r="K21" s="201"/>
      <c r="L21" s="208"/>
      <c r="M21" s="199"/>
      <c r="N21" s="200"/>
      <c r="O21" s="200"/>
      <c r="P21" s="201"/>
      <c r="Q21" s="193" t="s">
        <v>17</v>
      </c>
    </row>
    <row r="22" spans="1:17" ht="17.25" customHeight="1">
      <c r="A22" s="193" t="s">
        <v>18</v>
      </c>
      <c r="B22" s="198"/>
      <c r="C22" s="199"/>
      <c r="D22" s="200"/>
      <c r="E22" s="200"/>
      <c r="F22" s="200"/>
      <c r="G22" s="198"/>
      <c r="H22" s="199"/>
      <c r="I22" s="200"/>
      <c r="J22" s="200"/>
      <c r="K22" s="201"/>
      <c r="L22" s="208"/>
      <c r="M22" s="199"/>
      <c r="N22" s="200"/>
      <c r="O22" s="200"/>
      <c r="P22" s="201"/>
      <c r="Q22" s="193" t="s">
        <v>18</v>
      </c>
    </row>
    <row r="23" spans="1:17" ht="17.25" customHeight="1">
      <c r="A23" s="193" t="s">
        <v>19</v>
      </c>
      <c r="B23" s="198"/>
      <c r="C23" s="199"/>
      <c r="D23" s="200"/>
      <c r="E23" s="200"/>
      <c r="F23" s="200"/>
      <c r="G23" s="198"/>
      <c r="H23" s="199"/>
      <c r="I23" s="200"/>
      <c r="J23" s="200"/>
      <c r="K23" s="201"/>
      <c r="L23" s="208"/>
      <c r="M23" s="199"/>
      <c r="N23" s="200"/>
      <c r="O23" s="200"/>
      <c r="P23" s="201"/>
      <c r="Q23" s="193" t="s">
        <v>19</v>
      </c>
    </row>
    <row r="24" spans="1:17" ht="17.25" customHeight="1">
      <c r="A24" s="193" t="s">
        <v>20</v>
      </c>
      <c r="B24" s="198"/>
      <c r="C24" s="199"/>
      <c r="D24" s="200"/>
      <c r="E24" s="200"/>
      <c r="F24" s="200"/>
      <c r="G24" s="198"/>
      <c r="H24" s="199"/>
      <c r="I24" s="200"/>
      <c r="J24" s="200"/>
      <c r="K24" s="201"/>
      <c r="L24" s="208"/>
      <c r="M24" s="199"/>
      <c r="N24" s="200"/>
      <c r="O24" s="200"/>
      <c r="P24" s="201"/>
      <c r="Q24" s="193" t="s">
        <v>20</v>
      </c>
    </row>
    <row r="25" spans="1:17" ht="17.25" customHeight="1">
      <c r="A25" s="193" t="s">
        <v>21</v>
      </c>
      <c r="B25" s="209"/>
      <c r="C25" s="210"/>
      <c r="D25" s="211"/>
      <c r="E25" s="211"/>
      <c r="F25" s="200"/>
      <c r="G25" s="209"/>
      <c r="H25" s="210"/>
      <c r="I25" s="211"/>
      <c r="J25" s="211"/>
      <c r="K25" s="201"/>
      <c r="L25" s="208"/>
      <c r="M25" s="199"/>
      <c r="N25" s="200"/>
      <c r="O25" s="211"/>
      <c r="P25" s="201"/>
      <c r="Q25" s="193" t="s">
        <v>21</v>
      </c>
    </row>
    <row r="26" spans="1:17" ht="17.25" customHeight="1">
      <c r="A26" s="193" t="s">
        <v>22</v>
      </c>
      <c r="B26" s="209"/>
      <c r="C26" s="210"/>
      <c r="D26" s="211"/>
      <c r="E26" s="211"/>
      <c r="F26" s="200"/>
      <c r="G26" s="209"/>
      <c r="H26" s="210"/>
      <c r="I26" s="211"/>
      <c r="J26" s="211"/>
      <c r="K26" s="201"/>
      <c r="L26" s="208"/>
      <c r="M26" s="199"/>
      <c r="N26" s="200"/>
      <c r="O26" s="211"/>
      <c r="P26" s="201"/>
      <c r="Q26" s="193" t="s">
        <v>22</v>
      </c>
    </row>
    <row r="27" spans="1:17" ht="17.25" customHeight="1">
      <c r="A27" s="193" t="s">
        <v>302</v>
      </c>
      <c r="B27" s="209"/>
      <c r="C27" s="210"/>
      <c r="D27" s="211"/>
      <c r="E27" s="211"/>
      <c r="F27" s="200"/>
      <c r="G27" s="209"/>
      <c r="H27" s="210"/>
      <c r="I27" s="211"/>
      <c r="J27" s="211"/>
      <c r="K27" s="201"/>
      <c r="L27" s="208"/>
      <c r="M27" s="199"/>
      <c r="N27" s="200"/>
      <c r="O27" s="211"/>
      <c r="P27" s="201"/>
      <c r="Q27" s="193" t="s">
        <v>302</v>
      </c>
    </row>
    <row r="28" spans="1:17" ht="17.25" customHeight="1">
      <c r="A28" s="193" t="s">
        <v>24</v>
      </c>
      <c r="B28" s="209"/>
      <c r="C28" s="210"/>
      <c r="D28" s="211"/>
      <c r="E28" s="211"/>
      <c r="F28" s="200"/>
      <c r="G28" s="209"/>
      <c r="H28" s="210"/>
      <c r="I28" s="211"/>
      <c r="J28" s="211"/>
      <c r="K28" s="201"/>
      <c r="L28" s="208"/>
      <c r="M28" s="199"/>
      <c r="N28" s="200"/>
      <c r="O28" s="211"/>
      <c r="P28" s="201"/>
      <c r="Q28" s="193" t="s">
        <v>24</v>
      </c>
    </row>
    <row r="29" spans="1:17" ht="17.25" customHeight="1">
      <c r="A29" s="193" t="s">
        <v>25</v>
      </c>
      <c r="B29" s="209"/>
      <c r="C29" s="210"/>
      <c r="D29" s="211"/>
      <c r="E29" s="211"/>
      <c r="F29" s="200"/>
      <c r="G29" s="209"/>
      <c r="H29" s="210"/>
      <c r="I29" s="211"/>
      <c r="J29" s="211"/>
      <c r="K29" s="201"/>
      <c r="L29" s="208"/>
      <c r="M29" s="199"/>
      <c r="N29" s="200"/>
      <c r="O29" s="211"/>
      <c r="P29" s="201"/>
      <c r="Q29" s="193" t="s">
        <v>25</v>
      </c>
    </row>
    <row r="30" spans="1:17" ht="17.25" customHeight="1">
      <c r="A30" s="193" t="s">
        <v>26</v>
      </c>
      <c r="B30" s="209"/>
      <c r="C30" s="210"/>
      <c r="D30" s="211"/>
      <c r="E30" s="211"/>
      <c r="F30" s="200"/>
      <c r="G30" s="209"/>
      <c r="H30" s="210"/>
      <c r="I30" s="211"/>
      <c r="J30" s="211"/>
      <c r="K30" s="201"/>
      <c r="L30" s="208"/>
      <c r="M30" s="199"/>
      <c r="N30" s="200"/>
      <c r="O30" s="211"/>
      <c r="P30" s="201"/>
      <c r="Q30" s="193" t="s">
        <v>26</v>
      </c>
    </row>
    <row r="31" spans="1:17" ht="17.25" customHeight="1">
      <c r="A31" s="193" t="s">
        <v>27</v>
      </c>
      <c r="B31" s="198"/>
      <c r="C31" s="199"/>
      <c r="D31" s="200"/>
      <c r="E31" s="200"/>
      <c r="F31" s="200"/>
      <c r="G31" s="198"/>
      <c r="H31" s="199"/>
      <c r="I31" s="200"/>
      <c r="J31" s="200"/>
      <c r="K31" s="201"/>
      <c r="L31" s="208"/>
      <c r="M31" s="199"/>
      <c r="N31" s="200"/>
      <c r="O31" s="200"/>
      <c r="P31" s="201"/>
      <c r="Q31" s="193" t="s">
        <v>27</v>
      </c>
    </row>
    <row r="32" spans="1:17" ht="17.25" customHeight="1">
      <c r="A32" s="193" t="s">
        <v>28</v>
      </c>
      <c r="B32" s="198"/>
      <c r="C32" s="199"/>
      <c r="D32" s="200"/>
      <c r="E32" s="200"/>
      <c r="F32" s="200"/>
      <c r="G32" s="198"/>
      <c r="H32" s="199"/>
      <c r="I32" s="200"/>
      <c r="J32" s="200"/>
      <c r="K32" s="201"/>
      <c r="L32" s="208"/>
      <c r="M32" s="199"/>
      <c r="N32" s="200"/>
      <c r="O32" s="200"/>
      <c r="P32" s="201"/>
      <c r="Q32" s="193" t="s">
        <v>28</v>
      </c>
    </row>
    <row r="33" spans="1:17" ht="17.25" customHeight="1">
      <c r="A33" s="193" t="s">
        <v>29</v>
      </c>
      <c r="B33" s="198"/>
      <c r="C33" s="199"/>
      <c r="D33" s="200"/>
      <c r="E33" s="200"/>
      <c r="F33" s="200"/>
      <c r="G33" s="198"/>
      <c r="H33" s="199"/>
      <c r="I33" s="200"/>
      <c r="J33" s="200"/>
      <c r="K33" s="201"/>
      <c r="L33" s="208"/>
      <c r="M33" s="199"/>
      <c r="N33" s="200"/>
      <c r="O33" s="200"/>
      <c r="P33" s="201"/>
      <c r="Q33" s="193" t="s">
        <v>29</v>
      </c>
    </row>
    <row r="34" spans="1:17" ht="17.25" customHeight="1">
      <c r="A34" s="193" t="s">
        <v>30</v>
      </c>
      <c r="B34" s="198"/>
      <c r="C34" s="199"/>
      <c r="D34" s="200"/>
      <c r="E34" s="200"/>
      <c r="F34" s="200"/>
      <c r="G34" s="198"/>
      <c r="H34" s="199"/>
      <c r="I34" s="200"/>
      <c r="J34" s="200"/>
      <c r="K34" s="201"/>
      <c r="L34" s="208"/>
      <c r="M34" s="199"/>
      <c r="N34" s="200"/>
      <c r="O34" s="200"/>
      <c r="P34" s="201"/>
      <c r="Q34" s="193" t="s">
        <v>30</v>
      </c>
    </row>
    <row r="35" spans="1:17" ht="17.25" customHeight="1">
      <c r="A35" s="193" t="s">
        <v>31</v>
      </c>
      <c r="B35" s="198"/>
      <c r="C35" s="199"/>
      <c r="D35" s="200"/>
      <c r="E35" s="200"/>
      <c r="F35" s="200"/>
      <c r="G35" s="198"/>
      <c r="H35" s="199"/>
      <c r="I35" s="200"/>
      <c r="J35" s="200"/>
      <c r="K35" s="201"/>
      <c r="L35" s="208"/>
      <c r="M35" s="199"/>
      <c r="N35" s="200"/>
      <c r="O35" s="200"/>
      <c r="P35" s="201"/>
      <c r="Q35" s="193" t="s">
        <v>31</v>
      </c>
    </row>
    <row r="36" spans="1:17" ht="17.25" customHeight="1">
      <c r="A36" s="193" t="s">
        <v>32</v>
      </c>
      <c r="B36" s="198">
        <f>B54</f>
        <v>0</v>
      </c>
      <c r="C36" s="199">
        <f t="shared" ref="C36:P36" si="2">C54</f>
        <v>0</v>
      </c>
      <c r="D36" s="200">
        <f t="shared" si="2"/>
        <v>0</v>
      </c>
      <c r="E36" s="200">
        <f t="shared" si="2"/>
        <v>0</v>
      </c>
      <c r="F36" s="200">
        <f t="shared" si="2"/>
        <v>0</v>
      </c>
      <c r="G36" s="198">
        <f t="shared" si="2"/>
        <v>0</v>
      </c>
      <c r="H36" s="199">
        <f t="shared" si="2"/>
        <v>0</v>
      </c>
      <c r="I36" s="200">
        <f t="shared" si="2"/>
        <v>0</v>
      </c>
      <c r="J36" s="200">
        <f t="shared" si="2"/>
        <v>0</v>
      </c>
      <c r="K36" s="201">
        <f t="shared" si="2"/>
        <v>0</v>
      </c>
      <c r="L36" s="208">
        <f t="shared" si="2"/>
        <v>0</v>
      </c>
      <c r="M36" s="199">
        <f t="shared" si="2"/>
        <v>0</v>
      </c>
      <c r="N36" s="200">
        <f t="shared" si="2"/>
        <v>0</v>
      </c>
      <c r="O36" s="200">
        <f t="shared" si="2"/>
        <v>0</v>
      </c>
      <c r="P36" s="201">
        <f t="shared" si="2"/>
        <v>0</v>
      </c>
      <c r="Q36" s="193" t="s">
        <v>32</v>
      </c>
    </row>
    <row r="37" spans="1:17" ht="17.25" customHeight="1">
      <c r="A37" s="193" t="s">
        <v>33</v>
      </c>
      <c r="B37" s="198"/>
      <c r="C37" s="199"/>
      <c r="D37" s="200"/>
      <c r="E37" s="200"/>
      <c r="F37" s="200"/>
      <c r="G37" s="198"/>
      <c r="H37" s="199"/>
      <c r="I37" s="200"/>
      <c r="J37" s="200"/>
      <c r="K37" s="201"/>
      <c r="L37" s="208"/>
      <c r="M37" s="199"/>
      <c r="N37" s="200"/>
      <c r="O37" s="200"/>
      <c r="P37" s="201"/>
      <c r="Q37" s="193" t="s">
        <v>33</v>
      </c>
    </row>
    <row r="38" spans="1:17" ht="17.25" customHeight="1">
      <c r="A38" s="193" t="s">
        <v>34</v>
      </c>
      <c r="B38" s="198"/>
      <c r="C38" s="199"/>
      <c r="D38" s="200"/>
      <c r="E38" s="200"/>
      <c r="F38" s="200"/>
      <c r="G38" s="198"/>
      <c r="H38" s="199"/>
      <c r="I38" s="200"/>
      <c r="J38" s="200"/>
      <c r="K38" s="201"/>
      <c r="L38" s="208"/>
      <c r="M38" s="199"/>
      <c r="N38" s="200"/>
      <c r="O38" s="200"/>
      <c r="P38" s="201"/>
      <c r="Q38" s="193" t="s">
        <v>34</v>
      </c>
    </row>
    <row r="39" spans="1:17" ht="17.25" customHeight="1">
      <c r="A39" s="193" t="s">
        <v>35</v>
      </c>
      <c r="B39" s="198"/>
      <c r="C39" s="199"/>
      <c r="D39" s="200"/>
      <c r="E39" s="200"/>
      <c r="F39" s="200"/>
      <c r="G39" s="198"/>
      <c r="H39" s="199"/>
      <c r="I39" s="200"/>
      <c r="J39" s="200"/>
      <c r="K39" s="201"/>
      <c r="L39" s="208"/>
      <c r="M39" s="199"/>
      <c r="N39" s="200"/>
      <c r="O39" s="200"/>
      <c r="P39" s="201"/>
      <c r="Q39" s="193" t="s">
        <v>35</v>
      </c>
    </row>
    <row r="40" spans="1:17" ht="17.25" customHeight="1">
      <c r="A40" s="193" t="s">
        <v>36</v>
      </c>
      <c r="B40" s="198"/>
      <c r="C40" s="199"/>
      <c r="D40" s="200"/>
      <c r="E40" s="200"/>
      <c r="F40" s="200"/>
      <c r="G40" s="198"/>
      <c r="H40" s="199"/>
      <c r="I40" s="200"/>
      <c r="J40" s="200"/>
      <c r="K40" s="201"/>
      <c r="L40" s="208"/>
      <c r="M40" s="199"/>
      <c r="N40" s="200"/>
      <c r="O40" s="200"/>
      <c r="P40" s="201"/>
      <c r="Q40" s="193" t="s">
        <v>36</v>
      </c>
    </row>
    <row r="41" spans="1:17" ht="17.25" customHeight="1">
      <c r="A41" s="193" t="s">
        <v>37</v>
      </c>
      <c r="B41" s="198"/>
      <c r="C41" s="199"/>
      <c r="D41" s="200"/>
      <c r="E41" s="200"/>
      <c r="F41" s="200"/>
      <c r="G41" s="198"/>
      <c r="H41" s="199"/>
      <c r="I41" s="200"/>
      <c r="J41" s="200"/>
      <c r="K41" s="201"/>
      <c r="L41" s="208"/>
      <c r="M41" s="199"/>
      <c r="N41" s="200"/>
      <c r="O41" s="200"/>
      <c r="P41" s="201"/>
      <c r="Q41" s="193" t="s">
        <v>37</v>
      </c>
    </row>
    <row r="42" spans="1:17" ht="17.25" customHeight="1">
      <c r="A42" s="193" t="s">
        <v>38</v>
      </c>
      <c r="B42" s="198"/>
      <c r="C42" s="199"/>
      <c r="D42" s="200"/>
      <c r="E42" s="200"/>
      <c r="F42" s="200"/>
      <c r="G42" s="198"/>
      <c r="H42" s="199"/>
      <c r="I42" s="200"/>
      <c r="J42" s="200"/>
      <c r="K42" s="201"/>
      <c r="L42" s="208"/>
      <c r="M42" s="199"/>
      <c r="N42" s="200"/>
      <c r="O42" s="200"/>
      <c r="P42" s="201"/>
      <c r="Q42" s="193" t="s">
        <v>38</v>
      </c>
    </row>
    <row r="43" spans="1:17" ht="17.25" customHeight="1">
      <c r="A43" s="193" t="s">
        <v>39</v>
      </c>
      <c r="B43" s="198"/>
      <c r="C43" s="199"/>
      <c r="D43" s="200"/>
      <c r="E43" s="200"/>
      <c r="F43" s="200"/>
      <c r="G43" s="198"/>
      <c r="H43" s="199"/>
      <c r="I43" s="200"/>
      <c r="J43" s="200"/>
      <c r="K43" s="201"/>
      <c r="L43" s="208"/>
      <c r="M43" s="199"/>
      <c r="N43" s="200"/>
      <c r="O43" s="200"/>
      <c r="P43" s="201"/>
      <c r="Q43" s="193" t="s">
        <v>39</v>
      </c>
    </row>
    <row r="44" spans="1:17" ht="17.25" customHeight="1">
      <c r="A44" s="193" t="s">
        <v>40</v>
      </c>
      <c r="B44" s="198"/>
      <c r="C44" s="199"/>
      <c r="D44" s="200"/>
      <c r="E44" s="200"/>
      <c r="F44" s="200"/>
      <c r="G44" s="198"/>
      <c r="H44" s="199"/>
      <c r="I44" s="200"/>
      <c r="J44" s="200"/>
      <c r="K44" s="201"/>
      <c r="L44" s="208"/>
      <c r="M44" s="199"/>
      <c r="N44" s="200"/>
      <c r="O44" s="200"/>
      <c r="P44" s="201"/>
      <c r="Q44" s="193" t="s">
        <v>40</v>
      </c>
    </row>
    <row r="45" spans="1:17" ht="17.25" customHeight="1" thickBot="1">
      <c r="A45" s="202" t="s">
        <v>41</v>
      </c>
      <c r="B45" s="198"/>
      <c r="C45" s="199"/>
      <c r="D45" s="200"/>
      <c r="E45" s="200"/>
      <c r="F45" s="200"/>
      <c r="G45" s="198"/>
      <c r="H45" s="199"/>
      <c r="I45" s="200"/>
      <c r="J45" s="200"/>
      <c r="K45" s="201"/>
      <c r="L45" s="208"/>
      <c r="M45" s="199"/>
      <c r="N45" s="200"/>
      <c r="O45" s="200"/>
      <c r="P45" s="201"/>
      <c r="Q45" s="202" t="s">
        <v>41</v>
      </c>
    </row>
    <row r="46" spans="1:17" ht="17.25" customHeight="1" thickBot="1">
      <c r="A46" s="212" t="s">
        <v>303</v>
      </c>
      <c r="B46" s="213">
        <f>SUM(B7:B18)</f>
        <v>0</v>
      </c>
      <c r="C46" s="214">
        <f t="shared" ref="C46:P46" si="3">SUM(C7:C18)</f>
        <v>0</v>
      </c>
      <c r="D46" s="214">
        <f t="shared" si="3"/>
        <v>0</v>
      </c>
      <c r="E46" s="214">
        <f t="shared" si="3"/>
        <v>0</v>
      </c>
      <c r="F46" s="215">
        <f t="shared" si="3"/>
        <v>0</v>
      </c>
      <c r="G46" s="213">
        <f t="shared" si="3"/>
        <v>0</v>
      </c>
      <c r="H46" s="214">
        <f t="shared" si="3"/>
        <v>0</v>
      </c>
      <c r="I46" s="214">
        <f t="shared" si="3"/>
        <v>0</v>
      </c>
      <c r="J46" s="214">
        <f t="shared" si="3"/>
        <v>0</v>
      </c>
      <c r="K46" s="216">
        <f t="shared" si="3"/>
        <v>0</v>
      </c>
      <c r="L46" s="217">
        <f t="shared" si="3"/>
        <v>0</v>
      </c>
      <c r="M46" s="214">
        <f t="shared" si="3"/>
        <v>0</v>
      </c>
      <c r="N46" s="214">
        <f t="shared" si="3"/>
        <v>0</v>
      </c>
      <c r="O46" s="214">
        <f t="shared" si="3"/>
        <v>0</v>
      </c>
      <c r="P46" s="215">
        <f t="shared" si="3"/>
        <v>0</v>
      </c>
      <c r="Q46" s="212" t="s">
        <v>303</v>
      </c>
    </row>
    <row r="47" spans="1:17" ht="17.25" customHeight="1" thickBot="1">
      <c r="A47" s="212" t="s">
        <v>304</v>
      </c>
      <c r="B47" s="213">
        <f>SUM(B19:B45)</f>
        <v>0</v>
      </c>
      <c r="C47" s="214">
        <f t="shared" ref="C47:P47" si="4">SUM(C19:C45)</f>
        <v>0</v>
      </c>
      <c r="D47" s="214">
        <f t="shared" si="4"/>
        <v>0</v>
      </c>
      <c r="E47" s="214">
        <f t="shared" si="4"/>
        <v>0</v>
      </c>
      <c r="F47" s="215">
        <f t="shared" si="4"/>
        <v>0</v>
      </c>
      <c r="G47" s="213">
        <f t="shared" si="4"/>
        <v>0</v>
      </c>
      <c r="H47" s="214">
        <f t="shared" si="4"/>
        <v>0</v>
      </c>
      <c r="I47" s="214">
        <f t="shared" si="4"/>
        <v>0</v>
      </c>
      <c r="J47" s="214">
        <f t="shared" si="4"/>
        <v>0</v>
      </c>
      <c r="K47" s="216">
        <f t="shared" si="4"/>
        <v>0</v>
      </c>
      <c r="L47" s="217">
        <f t="shared" si="4"/>
        <v>0</v>
      </c>
      <c r="M47" s="214">
        <f t="shared" si="4"/>
        <v>0</v>
      </c>
      <c r="N47" s="214">
        <f t="shared" si="4"/>
        <v>0</v>
      </c>
      <c r="O47" s="214">
        <f t="shared" si="4"/>
        <v>0</v>
      </c>
      <c r="P47" s="215">
        <f t="shared" si="4"/>
        <v>0</v>
      </c>
      <c r="Q47" s="212" t="s">
        <v>304</v>
      </c>
    </row>
    <row r="48" spans="1:17" s="224" customFormat="1" ht="17.25" customHeight="1" thickBot="1">
      <c r="A48" s="218" t="s">
        <v>305</v>
      </c>
      <c r="B48" s="219">
        <f>SUM(B46:B47)</f>
        <v>0</v>
      </c>
      <c r="C48" s="220">
        <f t="shared" ref="C48:P48" si="5">SUM(C46:C47)</f>
        <v>0</v>
      </c>
      <c r="D48" s="220">
        <f t="shared" si="5"/>
        <v>0</v>
      </c>
      <c r="E48" s="220">
        <f t="shared" si="5"/>
        <v>0</v>
      </c>
      <c r="F48" s="221">
        <f t="shared" si="5"/>
        <v>0</v>
      </c>
      <c r="G48" s="219">
        <f t="shared" si="5"/>
        <v>0</v>
      </c>
      <c r="H48" s="220">
        <f t="shared" si="5"/>
        <v>0</v>
      </c>
      <c r="I48" s="220">
        <f t="shared" si="5"/>
        <v>0</v>
      </c>
      <c r="J48" s="220">
        <f t="shared" si="5"/>
        <v>0</v>
      </c>
      <c r="K48" s="222">
        <f t="shared" si="5"/>
        <v>0</v>
      </c>
      <c r="L48" s="223">
        <f t="shared" si="5"/>
        <v>0</v>
      </c>
      <c r="M48" s="220">
        <f t="shared" si="5"/>
        <v>0</v>
      </c>
      <c r="N48" s="220">
        <f t="shared" si="5"/>
        <v>0</v>
      </c>
      <c r="O48" s="220">
        <f t="shared" si="5"/>
        <v>0</v>
      </c>
      <c r="P48" s="221">
        <f t="shared" si="5"/>
        <v>0</v>
      </c>
      <c r="Q48" s="218" t="s">
        <v>305</v>
      </c>
    </row>
    <row r="49" spans="1:17" ht="17.25" customHeight="1">
      <c r="A49" s="225" t="s">
        <v>306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6" t="s">
        <v>374</v>
      </c>
    </row>
    <row r="50" spans="1:17" ht="17.25" hidden="1" customHeight="1">
      <c r="B50" s="224">
        <v>1</v>
      </c>
      <c r="C50" s="224">
        <v>2</v>
      </c>
      <c r="D50" s="224">
        <v>3</v>
      </c>
      <c r="E50" s="224">
        <v>4</v>
      </c>
      <c r="F50" s="224">
        <v>5</v>
      </c>
      <c r="G50" s="224">
        <v>6</v>
      </c>
      <c r="H50" s="224">
        <v>7</v>
      </c>
      <c r="I50" s="224">
        <v>8</v>
      </c>
      <c r="J50" s="224">
        <v>9</v>
      </c>
      <c r="K50" s="224">
        <v>10</v>
      </c>
      <c r="L50" s="224">
        <v>11</v>
      </c>
      <c r="M50" s="224">
        <v>12</v>
      </c>
      <c r="N50" s="224">
        <v>13</v>
      </c>
      <c r="O50" s="224">
        <v>14</v>
      </c>
      <c r="P50" s="224">
        <v>15</v>
      </c>
    </row>
    <row r="51" spans="1:17" ht="35.25" hidden="1" customHeight="1">
      <c r="A51" s="227" t="s">
        <v>307</v>
      </c>
      <c r="B51" s="228" t="s">
        <v>308</v>
      </c>
      <c r="C51" s="228" t="s">
        <v>308</v>
      </c>
      <c r="D51" s="228" t="s">
        <v>308</v>
      </c>
      <c r="E51" s="228" t="s">
        <v>308</v>
      </c>
      <c r="F51" s="228" t="s">
        <v>308</v>
      </c>
      <c r="G51" s="228" t="s">
        <v>308</v>
      </c>
      <c r="H51" s="228" t="s">
        <v>308</v>
      </c>
      <c r="I51" s="228" t="s">
        <v>308</v>
      </c>
      <c r="J51" s="228" t="s">
        <v>308</v>
      </c>
      <c r="K51" s="228" t="s">
        <v>308</v>
      </c>
      <c r="L51" s="228" t="s">
        <v>308</v>
      </c>
      <c r="M51" s="228" t="s">
        <v>308</v>
      </c>
      <c r="N51" s="228" t="s">
        <v>308</v>
      </c>
      <c r="O51" s="228" t="s">
        <v>308</v>
      </c>
      <c r="P51" s="228" t="s">
        <v>308</v>
      </c>
    </row>
    <row r="52" spans="1:17" ht="17.25" hidden="1" customHeight="1">
      <c r="A52" s="229" t="s">
        <v>4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>
        <v>0</v>
      </c>
    </row>
    <row r="53" spans="1:17" ht="17.25" hidden="1" customHeight="1">
      <c r="A53" s="229" t="s">
        <v>12</v>
      </c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>
        <v>0</v>
      </c>
      <c r="O53" s="231">
        <v>0</v>
      </c>
      <c r="P53" s="231">
        <v>0</v>
      </c>
    </row>
    <row r="54" spans="1:17" ht="17.25" hidden="1" customHeight="1">
      <c r="A54" s="229" t="s">
        <v>32</v>
      </c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>
        <v>0</v>
      </c>
    </row>
  </sheetData>
  <mergeCells count="21">
    <mergeCell ref="L5:L6"/>
    <mergeCell ref="M5:M6"/>
    <mergeCell ref="N5:N6"/>
    <mergeCell ref="O5:O6"/>
    <mergeCell ref="P5:P6"/>
    <mergeCell ref="K5:K6"/>
    <mergeCell ref="A3:A6"/>
    <mergeCell ref="B3:P3"/>
    <mergeCell ref="Q3:Q6"/>
    <mergeCell ref="B4:F4"/>
    <mergeCell ref="G4:K4"/>
    <mergeCell ref="L4:P4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BB58-F5F3-47D0-8C31-4EB9A7E53E1E}">
  <sheetPr>
    <tabColor rgb="FFFF0000"/>
    <pageSetUpPr fitToPage="1"/>
  </sheetPr>
  <dimension ref="A1:U88"/>
  <sheetViews>
    <sheetView view="pageBreakPreview" zoomScaleNormal="100" zoomScaleSheetLayoutView="100" workbookViewId="0">
      <pane xSplit="1" ySplit="4" topLeftCell="B29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9" defaultRowHeight="13.2"/>
  <cols>
    <col min="1" max="1" width="12.6640625" style="192" customWidth="1"/>
    <col min="2" max="5" width="12.109375" style="192" customWidth="1"/>
    <col min="6" max="17" width="13.6640625" style="192" customWidth="1"/>
    <col min="18" max="18" width="12.6640625" style="192" customWidth="1"/>
    <col min="19" max="19" width="2.33203125" style="192" customWidth="1"/>
    <col min="20" max="21" width="0" style="192" hidden="1" customWidth="1"/>
    <col min="22" max="16384" width="9" style="192"/>
  </cols>
  <sheetData>
    <row r="1" spans="1:21" ht="16.2">
      <c r="A1" s="179" t="s">
        <v>309</v>
      </c>
      <c r="B1" s="179"/>
      <c r="R1" s="181"/>
    </row>
    <row r="2" spans="1:21" ht="13.8" thickBot="1">
      <c r="P2" s="232"/>
      <c r="Q2" s="232"/>
      <c r="R2" s="233" t="s">
        <v>310</v>
      </c>
    </row>
    <row r="3" spans="1:21" ht="27.9" customHeight="1">
      <c r="A3" s="414" t="s">
        <v>292</v>
      </c>
      <c r="B3" s="433" t="s">
        <v>311</v>
      </c>
      <c r="C3" s="435" t="s">
        <v>312</v>
      </c>
      <c r="D3" s="435" t="s">
        <v>313</v>
      </c>
      <c r="E3" s="436" t="s">
        <v>314</v>
      </c>
      <c r="F3" s="452" t="s">
        <v>315</v>
      </c>
      <c r="G3" s="437" t="s">
        <v>316</v>
      </c>
      <c r="H3" s="438"/>
      <c r="I3" s="438"/>
      <c r="J3" s="439"/>
      <c r="K3" s="437" t="s">
        <v>317</v>
      </c>
      <c r="L3" s="438"/>
      <c r="M3" s="438"/>
      <c r="N3" s="439"/>
      <c r="O3" s="440" t="s">
        <v>318</v>
      </c>
      <c r="P3" s="441"/>
      <c r="Q3" s="442"/>
      <c r="R3" s="414" t="s">
        <v>292</v>
      </c>
    </row>
    <row r="4" spans="1:21" s="239" customFormat="1" ht="27.9" customHeight="1" thickBot="1">
      <c r="A4" s="416"/>
      <c r="B4" s="434"/>
      <c r="C4" s="428"/>
      <c r="D4" s="428"/>
      <c r="E4" s="413"/>
      <c r="F4" s="453"/>
      <c r="G4" s="234" t="s">
        <v>319</v>
      </c>
      <c r="H4" s="235" t="s">
        <v>320</v>
      </c>
      <c r="I4" s="235" t="s">
        <v>321</v>
      </c>
      <c r="J4" s="236" t="s">
        <v>322</v>
      </c>
      <c r="K4" s="234" t="s">
        <v>319</v>
      </c>
      <c r="L4" s="235" t="s">
        <v>320</v>
      </c>
      <c r="M4" s="235" t="s">
        <v>321</v>
      </c>
      <c r="N4" s="236" t="s">
        <v>322</v>
      </c>
      <c r="O4" s="237" t="s">
        <v>323</v>
      </c>
      <c r="P4" s="238" t="s">
        <v>324</v>
      </c>
      <c r="Q4" s="238" t="s">
        <v>325</v>
      </c>
      <c r="R4" s="416"/>
      <c r="T4" s="239" t="s">
        <v>326</v>
      </c>
      <c r="U4" s="239" t="s">
        <v>327</v>
      </c>
    </row>
    <row r="5" spans="1:21" ht="18" customHeight="1">
      <c r="A5" s="186" t="s">
        <v>4</v>
      </c>
      <c r="B5" s="240">
        <f t="shared" ref="B5:Q20" si="0">B50</f>
        <v>1</v>
      </c>
      <c r="C5" s="241">
        <f t="shared" si="0"/>
        <v>1</v>
      </c>
      <c r="D5" s="241">
        <f t="shared" si="0"/>
        <v>1</v>
      </c>
      <c r="E5" s="242">
        <f t="shared" si="0"/>
        <v>1</v>
      </c>
      <c r="F5" s="243">
        <f t="shared" si="0"/>
        <v>276940</v>
      </c>
      <c r="G5" s="244">
        <f t="shared" si="0"/>
        <v>48570</v>
      </c>
      <c r="H5" s="245">
        <f t="shared" si="0"/>
        <v>163030</v>
      </c>
      <c r="I5" s="245">
        <f t="shared" si="0"/>
        <v>0</v>
      </c>
      <c r="J5" s="246">
        <f t="shared" si="0"/>
        <v>211600</v>
      </c>
      <c r="K5" s="244">
        <f t="shared" si="0"/>
        <v>31188</v>
      </c>
      <c r="L5" s="245">
        <f t="shared" si="0"/>
        <v>0</v>
      </c>
      <c r="M5" s="245">
        <f t="shared" si="0"/>
        <v>0</v>
      </c>
      <c r="N5" s="246">
        <f t="shared" si="0"/>
        <v>31188</v>
      </c>
      <c r="O5" s="247">
        <f t="shared" si="0"/>
        <v>80779</v>
      </c>
      <c r="P5" s="196">
        <f t="shared" si="0"/>
        <v>103287</v>
      </c>
      <c r="Q5" s="196">
        <f t="shared" si="0"/>
        <v>117997</v>
      </c>
      <c r="R5" s="186" t="s">
        <v>4</v>
      </c>
      <c r="T5" s="248" t="str">
        <f>IF((SUM(G5:I5)-J5)=0,"OK",SUM(G5:I5)-J5)</f>
        <v>OK</v>
      </c>
      <c r="U5" s="248" t="str">
        <f t="shared" ref="U5:U46" si="1">IF((SUM(K5:M5)-N5)=0,"OK",SUM(A5:M5)-N5)</f>
        <v>OK</v>
      </c>
    </row>
    <row r="6" spans="1:21" ht="18" customHeight="1">
      <c r="A6" s="193" t="s">
        <v>5</v>
      </c>
      <c r="B6" s="249">
        <f t="shared" si="0"/>
        <v>1</v>
      </c>
      <c r="C6" s="250">
        <f t="shared" si="0"/>
        <v>1</v>
      </c>
      <c r="D6" s="250">
        <f t="shared" si="0"/>
        <v>1</v>
      </c>
      <c r="E6" s="251">
        <f t="shared" si="0"/>
        <v>1</v>
      </c>
      <c r="F6" s="252">
        <f t="shared" si="0"/>
        <v>16490</v>
      </c>
      <c r="G6" s="253">
        <f t="shared" si="0"/>
        <v>7964</v>
      </c>
      <c r="H6" s="254">
        <f t="shared" si="0"/>
        <v>8526</v>
      </c>
      <c r="I6" s="254">
        <f t="shared" si="0"/>
        <v>0</v>
      </c>
      <c r="J6" s="255">
        <f t="shared" si="0"/>
        <v>16490</v>
      </c>
      <c r="K6" s="253">
        <f t="shared" si="0"/>
        <v>5447</v>
      </c>
      <c r="L6" s="254">
        <f t="shared" si="0"/>
        <v>0</v>
      </c>
      <c r="M6" s="254">
        <f t="shared" si="0"/>
        <v>0</v>
      </c>
      <c r="N6" s="255">
        <f t="shared" si="0"/>
        <v>5447</v>
      </c>
      <c r="O6" s="256">
        <f t="shared" si="0"/>
        <v>14384</v>
      </c>
      <c r="P6" s="200">
        <f t="shared" si="0"/>
        <v>18147</v>
      </c>
      <c r="Q6" s="200">
        <f t="shared" si="0"/>
        <v>20505</v>
      </c>
      <c r="R6" s="193" t="s">
        <v>5</v>
      </c>
      <c r="T6" s="248" t="str">
        <f t="shared" ref="T6:T46" si="2">IF((SUM(G6:I6)-J6)=0,"OK",SUM(G6:I6)-J6)</f>
        <v>OK</v>
      </c>
      <c r="U6" s="248" t="str">
        <f t="shared" si="1"/>
        <v>OK</v>
      </c>
    </row>
    <row r="7" spans="1:21" ht="18" customHeight="1">
      <c r="A7" s="193" t="s">
        <v>6</v>
      </c>
      <c r="B7" s="249">
        <f t="shared" si="0"/>
        <v>1</v>
      </c>
      <c r="C7" s="250">
        <f t="shared" si="0"/>
        <v>1</v>
      </c>
      <c r="D7" s="250">
        <f t="shared" si="0"/>
        <v>1</v>
      </c>
      <c r="E7" s="251">
        <f t="shared" si="0"/>
        <v>1</v>
      </c>
      <c r="F7" s="252">
        <f t="shared" si="0"/>
        <v>42680</v>
      </c>
      <c r="G7" s="253">
        <f t="shared" si="0"/>
        <v>11360</v>
      </c>
      <c r="H7" s="254">
        <f t="shared" si="0"/>
        <v>31320</v>
      </c>
      <c r="I7" s="254">
        <f t="shared" si="0"/>
        <v>0</v>
      </c>
      <c r="J7" s="255">
        <f t="shared" si="0"/>
        <v>42680</v>
      </c>
      <c r="K7" s="253">
        <f t="shared" si="0"/>
        <v>7328</v>
      </c>
      <c r="L7" s="254">
        <f t="shared" si="0"/>
        <v>0</v>
      </c>
      <c r="M7" s="254">
        <f t="shared" si="0"/>
        <v>0</v>
      </c>
      <c r="N7" s="255">
        <f t="shared" si="0"/>
        <v>7328</v>
      </c>
      <c r="O7" s="256">
        <f t="shared" si="0"/>
        <v>19833</v>
      </c>
      <c r="P7" s="200">
        <f t="shared" si="0"/>
        <v>22014</v>
      </c>
      <c r="Q7" s="200">
        <f t="shared" si="0"/>
        <v>26076</v>
      </c>
      <c r="R7" s="193" t="s">
        <v>6</v>
      </c>
      <c r="T7" s="248" t="str">
        <f t="shared" si="2"/>
        <v>OK</v>
      </c>
      <c r="U7" s="248" t="str">
        <f t="shared" si="1"/>
        <v>OK</v>
      </c>
    </row>
    <row r="8" spans="1:21" ht="18" customHeight="1">
      <c r="A8" s="193" t="s">
        <v>7</v>
      </c>
      <c r="B8" s="249">
        <f t="shared" si="0"/>
        <v>1</v>
      </c>
      <c r="C8" s="250">
        <f t="shared" si="0"/>
        <v>1</v>
      </c>
      <c r="D8" s="250">
        <f t="shared" si="0"/>
        <v>1</v>
      </c>
      <c r="E8" s="251">
        <f t="shared" si="0"/>
        <v>1</v>
      </c>
      <c r="F8" s="252">
        <f t="shared" si="0"/>
        <v>86420</v>
      </c>
      <c r="G8" s="253">
        <f t="shared" si="0"/>
        <v>12269</v>
      </c>
      <c r="H8" s="254">
        <f t="shared" si="0"/>
        <v>74101</v>
      </c>
      <c r="I8" s="254">
        <f t="shared" si="0"/>
        <v>0</v>
      </c>
      <c r="J8" s="255">
        <f t="shared" si="0"/>
        <v>86370</v>
      </c>
      <c r="K8" s="253">
        <f t="shared" si="0"/>
        <v>7114</v>
      </c>
      <c r="L8" s="254">
        <f t="shared" si="0"/>
        <v>0</v>
      </c>
      <c r="M8" s="254">
        <f t="shared" si="0"/>
        <v>0</v>
      </c>
      <c r="N8" s="255">
        <f t="shared" si="0"/>
        <v>7114</v>
      </c>
      <c r="O8" s="256">
        <f t="shared" si="0"/>
        <v>11356</v>
      </c>
      <c r="P8" s="200">
        <f t="shared" si="0"/>
        <v>12123</v>
      </c>
      <c r="Q8" s="200">
        <f t="shared" si="0"/>
        <v>14517</v>
      </c>
      <c r="R8" s="193" t="s">
        <v>7</v>
      </c>
      <c r="T8" s="248" t="str">
        <f t="shared" si="2"/>
        <v>OK</v>
      </c>
      <c r="U8" s="248" t="str">
        <f t="shared" si="1"/>
        <v>OK</v>
      </c>
    </row>
    <row r="9" spans="1:21" ht="18" customHeight="1">
      <c r="A9" s="193" t="s">
        <v>8</v>
      </c>
      <c r="B9" s="249">
        <f t="shared" si="0"/>
        <v>1</v>
      </c>
      <c r="C9" s="250">
        <f t="shared" si="0"/>
        <v>1</v>
      </c>
      <c r="D9" s="250">
        <f t="shared" si="0"/>
        <v>1</v>
      </c>
      <c r="E9" s="251">
        <f t="shared" si="0"/>
        <v>1</v>
      </c>
      <c r="F9" s="252">
        <f t="shared" si="0"/>
        <v>39560</v>
      </c>
      <c r="G9" s="253">
        <f t="shared" si="0"/>
        <v>17517</v>
      </c>
      <c r="H9" s="254">
        <f t="shared" si="0"/>
        <v>22043</v>
      </c>
      <c r="I9" s="254">
        <f t="shared" si="0"/>
        <v>0</v>
      </c>
      <c r="J9" s="255">
        <f t="shared" si="0"/>
        <v>39560</v>
      </c>
      <c r="K9" s="253">
        <f t="shared" si="0"/>
        <v>11839</v>
      </c>
      <c r="L9" s="254">
        <f t="shared" si="0"/>
        <v>0</v>
      </c>
      <c r="M9" s="254">
        <f t="shared" si="0"/>
        <v>0</v>
      </c>
      <c r="N9" s="255">
        <f t="shared" si="0"/>
        <v>11839</v>
      </c>
      <c r="O9" s="256">
        <f t="shared" si="0"/>
        <v>30348</v>
      </c>
      <c r="P9" s="200">
        <f t="shared" si="0"/>
        <v>34769</v>
      </c>
      <c r="Q9" s="200">
        <f t="shared" si="0"/>
        <v>40744</v>
      </c>
      <c r="R9" s="193" t="s">
        <v>8</v>
      </c>
      <c r="T9" s="248" t="str">
        <f t="shared" si="2"/>
        <v>OK</v>
      </c>
      <c r="U9" s="248" t="str">
        <f t="shared" si="1"/>
        <v>OK</v>
      </c>
    </row>
    <row r="10" spans="1:21" ht="18" customHeight="1">
      <c r="A10" s="193" t="s">
        <v>9</v>
      </c>
      <c r="B10" s="249">
        <f t="shared" si="0"/>
        <v>1</v>
      </c>
      <c r="C10" s="250">
        <f t="shared" si="0"/>
        <v>1</v>
      </c>
      <c r="D10" s="250">
        <f t="shared" si="0"/>
        <v>1</v>
      </c>
      <c r="E10" s="251">
        <f t="shared" si="0"/>
        <v>1</v>
      </c>
      <c r="F10" s="252">
        <f t="shared" si="0"/>
        <v>98910</v>
      </c>
      <c r="G10" s="253">
        <f t="shared" si="0"/>
        <v>10251</v>
      </c>
      <c r="H10" s="254">
        <f t="shared" si="0"/>
        <v>88669</v>
      </c>
      <c r="I10" s="254">
        <f t="shared" si="0"/>
        <v>0</v>
      </c>
      <c r="J10" s="255">
        <f t="shared" si="0"/>
        <v>98920</v>
      </c>
      <c r="K10" s="253">
        <f t="shared" si="0"/>
        <v>6707</v>
      </c>
      <c r="L10" s="254">
        <f t="shared" si="0"/>
        <v>0</v>
      </c>
      <c r="M10" s="254">
        <f t="shared" si="0"/>
        <v>0</v>
      </c>
      <c r="N10" s="255">
        <f t="shared" si="0"/>
        <v>6707</v>
      </c>
      <c r="O10" s="256">
        <f t="shared" si="0"/>
        <v>12558</v>
      </c>
      <c r="P10" s="200">
        <f t="shared" si="0"/>
        <v>14046</v>
      </c>
      <c r="Q10" s="200">
        <f t="shared" si="0"/>
        <v>16702</v>
      </c>
      <c r="R10" s="193" t="s">
        <v>9</v>
      </c>
      <c r="T10" s="248" t="str">
        <f t="shared" si="2"/>
        <v>OK</v>
      </c>
      <c r="U10" s="248" t="str">
        <f t="shared" si="1"/>
        <v>OK</v>
      </c>
    </row>
    <row r="11" spans="1:21" ht="18" customHeight="1">
      <c r="A11" s="193" t="s">
        <v>10</v>
      </c>
      <c r="B11" s="249">
        <f t="shared" si="0"/>
        <v>1</v>
      </c>
      <c r="C11" s="250">
        <f t="shared" si="0"/>
        <v>1</v>
      </c>
      <c r="D11" s="250">
        <f t="shared" si="0"/>
        <v>1</v>
      </c>
      <c r="E11" s="251">
        <f t="shared" si="0"/>
        <v>1</v>
      </c>
      <c r="F11" s="252">
        <f t="shared" si="0"/>
        <v>292020</v>
      </c>
      <c r="G11" s="253">
        <f t="shared" si="0"/>
        <v>8412</v>
      </c>
      <c r="H11" s="254">
        <f t="shared" si="0"/>
        <v>64418</v>
      </c>
      <c r="I11" s="254">
        <f t="shared" si="0"/>
        <v>0</v>
      </c>
      <c r="J11" s="255">
        <f t="shared" si="0"/>
        <v>72830</v>
      </c>
      <c r="K11" s="253">
        <f t="shared" si="0"/>
        <v>5377</v>
      </c>
      <c r="L11" s="254">
        <f t="shared" si="0"/>
        <v>0</v>
      </c>
      <c r="M11" s="254">
        <f t="shared" si="0"/>
        <v>0</v>
      </c>
      <c r="N11" s="255">
        <f t="shared" si="0"/>
        <v>5377</v>
      </c>
      <c r="O11" s="256">
        <f t="shared" si="0"/>
        <v>5951</v>
      </c>
      <c r="P11" s="200">
        <f t="shared" si="0"/>
        <v>6101</v>
      </c>
      <c r="Q11" s="200">
        <f t="shared" si="0"/>
        <v>7483</v>
      </c>
      <c r="R11" s="193" t="s">
        <v>10</v>
      </c>
      <c r="T11" s="248" t="str">
        <f t="shared" si="2"/>
        <v>OK</v>
      </c>
      <c r="U11" s="248" t="str">
        <f t="shared" si="1"/>
        <v>OK</v>
      </c>
    </row>
    <row r="12" spans="1:21" ht="18" customHeight="1">
      <c r="A12" s="193" t="s">
        <v>11</v>
      </c>
      <c r="B12" s="249">
        <f t="shared" si="0"/>
        <v>1</v>
      </c>
      <c r="C12" s="250">
        <f t="shared" si="0"/>
        <v>1</v>
      </c>
      <c r="D12" s="250">
        <f t="shared" si="0"/>
        <v>1</v>
      </c>
      <c r="E12" s="251">
        <f t="shared" si="0"/>
        <v>1</v>
      </c>
      <c r="F12" s="252">
        <f t="shared" si="0"/>
        <v>60580</v>
      </c>
      <c r="G12" s="253">
        <f t="shared" si="0"/>
        <v>4433</v>
      </c>
      <c r="H12" s="254">
        <f t="shared" si="0"/>
        <v>56147</v>
      </c>
      <c r="I12" s="254">
        <f t="shared" si="0"/>
        <v>0</v>
      </c>
      <c r="J12" s="255">
        <f t="shared" si="0"/>
        <v>60580</v>
      </c>
      <c r="K12" s="253">
        <f t="shared" si="0"/>
        <v>2886</v>
      </c>
      <c r="L12" s="254">
        <f t="shared" si="0"/>
        <v>0</v>
      </c>
      <c r="M12" s="254">
        <f t="shared" si="0"/>
        <v>0</v>
      </c>
      <c r="N12" s="255">
        <f t="shared" si="0"/>
        <v>2886</v>
      </c>
      <c r="O12" s="256">
        <f t="shared" si="0"/>
        <v>4344</v>
      </c>
      <c r="P12" s="200">
        <f t="shared" si="0"/>
        <v>4629</v>
      </c>
      <c r="Q12" s="200">
        <f t="shared" si="0"/>
        <v>5530</v>
      </c>
      <c r="R12" s="193" t="s">
        <v>11</v>
      </c>
      <c r="T12" s="248" t="str">
        <f t="shared" si="2"/>
        <v>OK</v>
      </c>
      <c r="U12" s="248" t="str">
        <f t="shared" si="1"/>
        <v>OK</v>
      </c>
    </row>
    <row r="13" spans="1:21" ht="18" customHeight="1">
      <c r="A13" s="193" t="s">
        <v>12</v>
      </c>
      <c r="B13" s="249">
        <f t="shared" si="0"/>
        <v>1</v>
      </c>
      <c r="C13" s="250">
        <f t="shared" si="0"/>
        <v>1</v>
      </c>
      <c r="D13" s="250">
        <f t="shared" si="0"/>
        <v>1</v>
      </c>
      <c r="E13" s="251">
        <f t="shared" si="0"/>
        <v>1</v>
      </c>
      <c r="F13" s="252">
        <f t="shared" si="0"/>
        <v>53150</v>
      </c>
      <c r="G13" s="253">
        <f t="shared" si="0"/>
        <v>21498</v>
      </c>
      <c r="H13" s="254">
        <f t="shared" si="0"/>
        <v>31652</v>
      </c>
      <c r="I13" s="254">
        <f t="shared" si="0"/>
        <v>0</v>
      </c>
      <c r="J13" s="255">
        <f t="shared" si="0"/>
        <v>53150</v>
      </c>
      <c r="K13" s="253">
        <f t="shared" si="0"/>
        <v>12790</v>
      </c>
      <c r="L13" s="254">
        <f t="shared" si="0"/>
        <v>0</v>
      </c>
      <c r="M13" s="254">
        <f t="shared" si="0"/>
        <v>0</v>
      </c>
      <c r="N13" s="255">
        <f t="shared" si="0"/>
        <v>12790</v>
      </c>
      <c r="O13" s="256">
        <f t="shared" si="0"/>
        <v>33374</v>
      </c>
      <c r="P13" s="200">
        <f t="shared" si="0"/>
        <v>39336</v>
      </c>
      <c r="Q13" s="200">
        <f t="shared" si="0"/>
        <v>44878</v>
      </c>
      <c r="R13" s="193" t="s">
        <v>12</v>
      </c>
      <c r="T13" s="248" t="str">
        <f t="shared" si="2"/>
        <v>OK</v>
      </c>
      <c r="U13" s="248" t="str">
        <f t="shared" si="1"/>
        <v>OK</v>
      </c>
    </row>
    <row r="14" spans="1:21" ht="18" customHeight="1">
      <c r="A14" s="202" t="s">
        <v>13</v>
      </c>
      <c r="B14" s="257">
        <f t="shared" si="0"/>
        <v>1</v>
      </c>
      <c r="C14" s="258">
        <f t="shared" si="0"/>
        <v>1</v>
      </c>
      <c r="D14" s="258">
        <f t="shared" si="0"/>
        <v>2</v>
      </c>
      <c r="E14" s="259">
        <f t="shared" si="0"/>
        <v>1</v>
      </c>
      <c r="F14" s="260">
        <f t="shared" si="0"/>
        <v>24230</v>
      </c>
      <c r="G14" s="261">
        <f t="shared" si="0"/>
        <v>12439</v>
      </c>
      <c r="H14" s="262">
        <f t="shared" si="0"/>
        <v>11791</v>
      </c>
      <c r="I14" s="262">
        <f t="shared" si="0"/>
        <v>0</v>
      </c>
      <c r="J14" s="263">
        <f t="shared" si="0"/>
        <v>24230</v>
      </c>
      <c r="K14" s="261">
        <f t="shared" si="0"/>
        <v>0</v>
      </c>
      <c r="L14" s="262">
        <f t="shared" si="0"/>
        <v>0</v>
      </c>
      <c r="M14" s="262">
        <f t="shared" si="0"/>
        <v>0</v>
      </c>
      <c r="N14" s="263">
        <f t="shared" si="0"/>
        <v>0</v>
      </c>
      <c r="O14" s="264">
        <f t="shared" si="0"/>
        <v>0</v>
      </c>
      <c r="P14" s="205">
        <f t="shared" si="0"/>
        <v>0</v>
      </c>
      <c r="Q14" s="205">
        <f t="shared" si="0"/>
        <v>0</v>
      </c>
      <c r="R14" s="202" t="s">
        <v>13</v>
      </c>
      <c r="T14" s="248" t="str">
        <f t="shared" si="2"/>
        <v>OK</v>
      </c>
      <c r="U14" s="248" t="str">
        <f t="shared" si="1"/>
        <v>OK</v>
      </c>
    </row>
    <row r="15" spans="1:21" ht="18" customHeight="1">
      <c r="A15" s="202" t="s">
        <v>375</v>
      </c>
      <c r="B15" s="257">
        <f t="shared" si="0"/>
        <v>1</v>
      </c>
      <c r="C15" s="258">
        <f t="shared" si="0"/>
        <v>1</v>
      </c>
      <c r="D15" s="258">
        <f t="shared" si="0"/>
        <v>2</v>
      </c>
      <c r="E15" s="259">
        <f t="shared" si="0"/>
        <v>1</v>
      </c>
      <c r="F15" s="260">
        <f t="shared" si="0"/>
        <v>33720</v>
      </c>
      <c r="G15" s="261">
        <f t="shared" si="0"/>
        <v>4823</v>
      </c>
      <c r="H15" s="262">
        <f t="shared" si="0"/>
        <v>28897</v>
      </c>
      <c r="I15" s="262">
        <f t="shared" si="0"/>
        <v>0</v>
      </c>
      <c r="J15" s="263">
        <f t="shared" si="0"/>
        <v>33720</v>
      </c>
      <c r="K15" s="261">
        <f t="shared" si="0"/>
        <v>0</v>
      </c>
      <c r="L15" s="262">
        <f t="shared" si="0"/>
        <v>0</v>
      </c>
      <c r="M15" s="262">
        <f t="shared" si="0"/>
        <v>0</v>
      </c>
      <c r="N15" s="263">
        <f t="shared" si="0"/>
        <v>0</v>
      </c>
      <c r="O15" s="264">
        <f t="shared" si="0"/>
        <v>0</v>
      </c>
      <c r="P15" s="205">
        <f t="shared" si="0"/>
        <v>0</v>
      </c>
      <c r="Q15" s="205">
        <f t="shared" si="0"/>
        <v>0</v>
      </c>
      <c r="R15" s="202" t="str">
        <f>A15</f>
        <v>葛城市</v>
      </c>
      <c r="T15" s="248" t="str">
        <f t="shared" si="2"/>
        <v>OK</v>
      </c>
      <c r="U15" s="248" t="str">
        <f t="shared" si="1"/>
        <v>OK</v>
      </c>
    </row>
    <row r="16" spans="1:21" ht="18" customHeight="1">
      <c r="A16" s="193" t="s">
        <v>301</v>
      </c>
      <c r="B16" s="249">
        <f t="shared" si="0"/>
        <v>1</v>
      </c>
      <c r="C16" s="250">
        <f t="shared" si="0"/>
        <v>1</v>
      </c>
      <c r="D16" s="250">
        <f t="shared" si="0"/>
        <v>2</v>
      </c>
      <c r="E16" s="251">
        <f t="shared" si="0"/>
        <v>2</v>
      </c>
      <c r="F16" s="252">
        <f t="shared" si="0"/>
        <v>247500</v>
      </c>
      <c r="G16" s="253">
        <f t="shared" si="0"/>
        <v>6031</v>
      </c>
      <c r="H16" s="254">
        <f t="shared" si="0"/>
        <v>133599</v>
      </c>
      <c r="I16" s="254">
        <f t="shared" si="0"/>
        <v>0</v>
      </c>
      <c r="J16" s="255">
        <f t="shared" si="0"/>
        <v>139630</v>
      </c>
      <c r="K16" s="253">
        <f t="shared" si="0"/>
        <v>0</v>
      </c>
      <c r="L16" s="254">
        <f t="shared" si="0"/>
        <v>0</v>
      </c>
      <c r="M16" s="254">
        <f t="shared" si="0"/>
        <v>0</v>
      </c>
      <c r="N16" s="255">
        <f t="shared" si="0"/>
        <v>0</v>
      </c>
      <c r="O16" s="256">
        <f t="shared" si="0"/>
        <v>0</v>
      </c>
      <c r="P16" s="200">
        <f t="shared" si="0"/>
        <v>0</v>
      </c>
      <c r="Q16" s="200">
        <f t="shared" si="0"/>
        <v>0</v>
      </c>
      <c r="R16" s="193" t="s">
        <v>301</v>
      </c>
      <c r="T16" s="248" t="str">
        <f t="shared" si="2"/>
        <v>OK</v>
      </c>
      <c r="U16" s="248" t="str">
        <f t="shared" si="1"/>
        <v>OK</v>
      </c>
    </row>
    <row r="17" spans="1:21" ht="18" customHeight="1">
      <c r="A17" s="186" t="s">
        <v>15</v>
      </c>
      <c r="B17" s="240">
        <f t="shared" si="0"/>
        <v>2</v>
      </c>
      <c r="C17" s="241">
        <f t="shared" si="0"/>
        <v>2</v>
      </c>
      <c r="D17" s="241">
        <f t="shared" si="0"/>
        <v>2</v>
      </c>
      <c r="E17" s="242">
        <f t="shared" si="0"/>
        <v>2</v>
      </c>
      <c r="F17" s="243">
        <f t="shared" si="0"/>
        <v>66520</v>
      </c>
      <c r="G17" s="244">
        <f t="shared" si="0"/>
        <v>0</v>
      </c>
      <c r="H17" s="245">
        <f t="shared" si="0"/>
        <v>0</v>
      </c>
      <c r="I17" s="245">
        <f t="shared" si="0"/>
        <v>0</v>
      </c>
      <c r="J17" s="246">
        <f t="shared" si="0"/>
        <v>0</v>
      </c>
      <c r="K17" s="244">
        <f t="shared" si="0"/>
        <v>0</v>
      </c>
      <c r="L17" s="245">
        <f t="shared" si="0"/>
        <v>0</v>
      </c>
      <c r="M17" s="245">
        <f t="shared" si="0"/>
        <v>0</v>
      </c>
      <c r="N17" s="246">
        <f t="shared" si="0"/>
        <v>0</v>
      </c>
      <c r="O17" s="247">
        <f t="shared" si="0"/>
        <v>0</v>
      </c>
      <c r="P17" s="196">
        <f t="shared" si="0"/>
        <v>0</v>
      </c>
      <c r="Q17" s="196">
        <f t="shared" si="0"/>
        <v>0</v>
      </c>
      <c r="R17" s="186" t="s">
        <v>15</v>
      </c>
      <c r="T17" s="248" t="str">
        <f t="shared" si="2"/>
        <v>OK</v>
      </c>
      <c r="U17" s="248" t="str">
        <f t="shared" si="1"/>
        <v>OK</v>
      </c>
    </row>
    <row r="18" spans="1:21" ht="18" customHeight="1">
      <c r="A18" s="193" t="s">
        <v>16</v>
      </c>
      <c r="B18" s="249">
        <f t="shared" si="0"/>
        <v>1</v>
      </c>
      <c r="C18" s="250">
        <f t="shared" si="0"/>
        <v>1</v>
      </c>
      <c r="D18" s="250">
        <f t="shared" si="0"/>
        <v>2</v>
      </c>
      <c r="E18" s="251">
        <f t="shared" si="0"/>
        <v>1</v>
      </c>
      <c r="F18" s="252">
        <f t="shared" si="0"/>
        <v>23900</v>
      </c>
      <c r="G18" s="253">
        <f t="shared" si="0"/>
        <v>3682</v>
      </c>
      <c r="H18" s="254">
        <f t="shared" si="0"/>
        <v>20218</v>
      </c>
      <c r="I18" s="254">
        <f t="shared" si="0"/>
        <v>0</v>
      </c>
      <c r="J18" s="255">
        <f t="shared" si="0"/>
        <v>23900</v>
      </c>
      <c r="K18" s="253">
        <f t="shared" si="0"/>
        <v>0</v>
      </c>
      <c r="L18" s="254">
        <f t="shared" si="0"/>
        <v>0</v>
      </c>
      <c r="M18" s="254">
        <f t="shared" si="0"/>
        <v>0</v>
      </c>
      <c r="N18" s="255">
        <f t="shared" si="0"/>
        <v>0</v>
      </c>
      <c r="O18" s="256">
        <f t="shared" si="0"/>
        <v>0</v>
      </c>
      <c r="P18" s="200">
        <f t="shared" si="0"/>
        <v>0</v>
      </c>
      <c r="Q18" s="200">
        <f t="shared" si="0"/>
        <v>0</v>
      </c>
      <c r="R18" s="193" t="s">
        <v>16</v>
      </c>
      <c r="T18" s="248" t="str">
        <f t="shared" si="2"/>
        <v>OK</v>
      </c>
      <c r="U18" s="248" t="str">
        <f t="shared" si="1"/>
        <v>OK</v>
      </c>
    </row>
    <row r="19" spans="1:21" ht="18" customHeight="1">
      <c r="A19" s="193" t="s">
        <v>17</v>
      </c>
      <c r="B19" s="249">
        <f t="shared" si="0"/>
        <v>1</v>
      </c>
      <c r="C19" s="250">
        <f t="shared" si="0"/>
        <v>1</v>
      </c>
      <c r="D19" s="250">
        <f t="shared" si="0"/>
        <v>1</v>
      </c>
      <c r="E19" s="251">
        <f t="shared" si="0"/>
        <v>1</v>
      </c>
      <c r="F19" s="252">
        <f t="shared" si="0"/>
        <v>8790</v>
      </c>
      <c r="G19" s="253">
        <f t="shared" si="0"/>
        <v>3678</v>
      </c>
      <c r="H19" s="254">
        <f t="shared" si="0"/>
        <v>5112</v>
      </c>
      <c r="I19" s="254">
        <f t="shared" si="0"/>
        <v>0</v>
      </c>
      <c r="J19" s="255">
        <f t="shared" si="0"/>
        <v>8790</v>
      </c>
      <c r="K19" s="253">
        <f t="shared" si="0"/>
        <v>2415</v>
      </c>
      <c r="L19" s="254">
        <f t="shared" si="0"/>
        <v>0</v>
      </c>
      <c r="M19" s="254">
        <f t="shared" si="0"/>
        <v>0</v>
      </c>
      <c r="N19" s="255">
        <f t="shared" si="0"/>
        <v>2415</v>
      </c>
      <c r="O19" s="256">
        <f t="shared" si="0"/>
        <v>7570</v>
      </c>
      <c r="P19" s="200">
        <f t="shared" si="0"/>
        <v>7484</v>
      </c>
      <c r="Q19" s="200">
        <f t="shared" si="0"/>
        <v>8667</v>
      </c>
      <c r="R19" s="193" t="s">
        <v>17</v>
      </c>
      <c r="T19" s="248" t="str">
        <f t="shared" si="2"/>
        <v>OK</v>
      </c>
      <c r="U19" s="248" t="str">
        <f t="shared" si="1"/>
        <v>OK</v>
      </c>
    </row>
    <row r="20" spans="1:21" ht="18" customHeight="1">
      <c r="A20" s="193" t="s">
        <v>18</v>
      </c>
      <c r="B20" s="249">
        <f t="shared" si="0"/>
        <v>1</v>
      </c>
      <c r="C20" s="250">
        <f t="shared" si="0"/>
        <v>1</v>
      </c>
      <c r="D20" s="250">
        <f t="shared" si="0"/>
        <v>1</v>
      </c>
      <c r="E20" s="251">
        <f t="shared" si="0"/>
        <v>1</v>
      </c>
      <c r="F20" s="252">
        <f t="shared" si="0"/>
        <v>14270</v>
      </c>
      <c r="G20" s="253">
        <f t="shared" si="0"/>
        <v>4182</v>
      </c>
      <c r="H20" s="254">
        <f t="shared" si="0"/>
        <v>10088</v>
      </c>
      <c r="I20" s="254">
        <f t="shared" si="0"/>
        <v>0</v>
      </c>
      <c r="J20" s="255">
        <f t="shared" si="0"/>
        <v>14270</v>
      </c>
      <c r="K20" s="253">
        <f t="shared" si="0"/>
        <v>3144</v>
      </c>
      <c r="L20" s="254">
        <f t="shared" si="0"/>
        <v>0</v>
      </c>
      <c r="M20" s="254">
        <f t="shared" si="0"/>
        <v>0</v>
      </c>
      <c r="N20" s="255">
        <f t="shared" si="0"/>
        <v>3144</v>
      </c>
      <c r="O20" s="256">
        <f t="shared" si="0"/>
        <v>9285</v>
      </c>
      <c r="P20" s="200">
        <f t="shared" si="0"/>
        <v>9180</v>
      </c>
      <c r="Q20" s="200">
        <f t="shared" ref="Q20:Q43" si="3">Q65</f>
        <v>10714</v>
      </c>
      <c r="R20" s="193" t="s">
        <v>18</v>
      </c>
      <c r="T20" s="248" t="str">
        <f t="shared" si="2"/>
        <v>OK</v>
      </c>
      <c r="U20" s="248" t="str">
        <f t="shared" si="1"/>
        <v>OK</v>
      </c>
    </row>
    <row r="21" spans="1:21" ht="18" customHeight="1">
      <c r="A21" s="193" t="s">
        <v>19</v>
      </c>
      <c r="B21" s="249">
        <f t="shared" ref="B21:P36" si="4">B66</f>
        <v>1</v>
      </c>
      <c r="C21" s="250">
        <f t="shared" si="4"/>
        <v>1</v>
      </c>
      <c r="D21" s="250">
        <f t="shared" si="4"/>
        <v>2</v>
      </c>
      <c r="E21" s="251">
        <f t="shared" si="4"/>
        <v>1</v>
      </c>
      <c r="F21" s="252">
        <f t="shared" si="4"/>
        <v>4310</v>
      </c>
      <c r="G21" s="253">
        <f t="shared" si="4"/>
        <v>1226</v>
      </c>
      <c r="H21" s="254">
        <f t="shared" si="4"/>
        <v>3084</v>
      </c>
      <c r="I21" s="254">
        <f t="shared" si="4"/>
        <v>0</v>
      </c>
      <c r="J21" s="255">
        <f t="shared" si="4"/>
        <v>4310</v>
      </c>
      <c r="K21" s="253">
        <f t="shared" si="4"/>
        <v>0</v>
      </c>
      <c r="L21" s="254">
        <f t="shared" si="4"/>
        <v>0</v>
      </c>
      <c r="M21" s="254">
        <f t="shared" si="4"/>
        <v>0</v>
      </c>
      <c r="N21" s="255">
        <f t="shared" si="4"/>
        <v>0</v>
      </c>
      <c r="O21" s="256">
        <f t="shared" si="4"/>
        <v>0</v>
      </c>
      <c r="P21" s="200">
        <f t="shared" si="4"/>
        <v>0</v>
      </c>
      <c r="Q21" s="200">
        <f t="shared" si="3"/>
        <v>0</v>
      </c>
      <c r="R21" s="193" t="s">
        <v>19</v>
      </c>
      <c r="T21" s="248" t="str">
        <f>IF((SUM(G21:I21)-J21)=0,"OK",SUM(G21:I21)-J21)</f>
        <v>OK</v>
      </c>
      <c r="U21" s="248" t="str">
        <f t="shared" si="1"/>
        <v>OK</v>
      </c>
    </row>
    <row r="22" spans="1:21" ht="18" customHeight="1">
      <c r="A22" s="193" t="s">
        <v>20</v>
      </c>
      <c r="B22" s="249">
        <f t="shared" si="4"/>
        <v>1</v>
      </c>
      <c r="C22" s="250">
        <f t="shared" si="4"/>
        <v>1</v>
      </c>
      <c r="D22" s="250">
        <f t="shared" si="4"/>
        <v>2</v>
      </c>
      <c r="E22" s="251">
        <f t="shared" si="4"/>
        <v>2</v>
      </c>
      <c r="F22" s="252">
        <f t="shared" si="4"/>
        <v>5930</v>
      </c>
      <c r="G22" s="253">
        <f t="shared" si="4"/>
        <v>1306</v>
      </c>
      <c r="H22" s="254">
        <f t="shared" si="4"/>
        <v>4624</v>
      </c>
      <c r="I22" s="254">
        <f t="shared" si="4"/>
        <v>0</v>
      </c>
      <c r="J22" s="255">
        <f t="shared" si="4"/>
        <v>5930</v>
      </c>
      <c r="K22" s="253">
        <f t="shared" si="4"/>
        <v>0</v>
      </c>
      <c r="L22" s="254">
        <f t="shared" si="4"/>
        <v>0</v>
      </c>
      <c r="M22" s="254">
        <f t="shared" si="4"/>
        <v>0</v>
      </c>
      <c r="N22" s="255">
        <f t="shared" si="4"/>
        <v>0</v>
      </c>
      <c r="O22" s="256">
        <f t="shared" si="4"/>
        <v>0</v>
      </c>
      <c r="P22" s="200">
        <f t="shared" si="4"/>
        <v>0</v>
      </c>
      <c r="Q22" s="200">
        <f t="shared" si="3"/>
        <v>0</v>
      </c>
      <c r="R22" s="193" t="s">
        <v>20</v>
      </c>
      <c r="T22" s="248" t="str">
        <f t="shared" si="2"/>
        <v>OK</v>
      </c>
      <c r="U22" s="248" t="str">
        <f t="shared" si="1"/>
        <v>OK</v>
      </c>
    </row>
    <row r="23" spans="1:21" ht="18" customHeight="1">
      <c r="A23" s="193" t="s">
        <v>21</v>
      </c>
      <c r="B23" s="249">
        <f t="shared" si="4"/>
        <v>1</v>
      </c>
      <c r="C23" s="250">
        <f t="shared" si="4"/>
        <v>1</v>
      </c>
      <c r="D23" s="250">
        <f t="shared" si="4"/>
        <v>2</v>
      </c>
      <c r="E23" s="251">
        <f t="shared" si="4"/>
        <v>2</v>
      </c>
      <c r="F23" s="252">
        <f t="shared" si="4"/>
        <v>4060</v>
      </c>
      <c r="G23" s="253">
        <f t="shared" si="4"/>
        <v>1542</v>
      </c>
      <c r="H23" s="254">
        <f t="shared" si="4"/>
        <v>2518</v>
      </c>
      <c r="I23" s="254">
        <f t="shared" si="4"/>
        <v>0</v>
      </c>
      <c r="J23" s="255">
        <f t="shared" si="4"/>
        <v>4060</v>
      </c>
      <c r="K23" s="253">
        <f t="shared" si="4"/>
        <v>0</v>
      </c>
      <c r="L23" s="254">
        <f t="shared" si="4"/>
        <v>0</v>
      </c>
      <c r="M23" s="254">
        <f t="shared" si="4"/>
        <v>0</v>
      </c>
      <c r="N23" s="255">
        <f t="shared" si="4"/>
        <v>0</v>
      </c>
      <c r="O23" s="256">
        <f t="shared" si="4"/>
        <v>0</v>
      </c>
      <c r="P23" s="200">
        <f t="shared" si="4"/>
        <v>0</v>
      </c>
      <c r="Q23" s="200">
        <f t="shared" si="3"/>
        <v>0</v>
      </c>
      <c r="R23" s="193" t="s">
        <v>21</v>
      </c>
      <c r="T23" s="248" t="str">
        <f t="shared" si="2"/>
        <v>OK</v>
      </c>
      <c r="U23" s="248" t="str">
        <f t="shared" si="1"/>
        <v>OK</v>
      </c>
    </row>
    <row r="24" spans="1:21" ht="18" customHeight="1">
      <c r="A24" s="193" t="s">
        <v>22</v>
      </c>
      <c r="B24" s="249">
        <f t="shared" si="4"/>
        <v>1</v>
      </c>
      <c r="C24" s="250">
        <f t="shared" si="4"/>
        <v>1</v>
      </c>
      <c r="D24" s="250">
        <f t="shared" si="4"/>
        <v>1</v>
      </c>
      <c r="E24" s="251">
        <f t="shared" si="4"/>
        <v>1</v>
      </c>
      <c r="F24" s="252">
        <f t="shared" si="4"/>
        <v>21090</v>
      </c>
      <c r="G24" s="253">
        <f t="shared" si="4"/>
        <v>4042</v>
      </c>
      <c r="H24" s="254">
        <f t="shared" si="4"/>
        <v>17048</v>
      </c>
      <c r="I24" s="254">
        <f t="shared" si="4"/>
        <v>0</v>
      </c>
      <c r="J24" s="255">
        <f t="shared" si="4"/>
        <v>21090</v>
      </c>
      <c r="K24" s="253">
        <f t="shared" si="4"/>
        <v>2830</v>
      </c>
      <c r="L24" s="254">
        <f t="shared" si="4"/>
        <v>0</v>
      </c>
      <c r="M24" s="254">
        <f t="shared" si="4"/>
        <v>0</v>
      </c>
      <c r="N24" s="255">
        <f t="shared" si="4"/>
        <v>2830</v>
      </c>
      <c r="O24" s="256">
        <f t="shared" si="4"/>
        <v>7428</v>
      </c>
      <c r="P24" s="200">
        <f t="shared" si="4"/>
        <v>7401</v>
      </c>
      <c r="Q24" s="200">
        <f t="shared" si="3"/>
        <v>8628</v>
      </c>
      <c r="R24" s="193" t="s">
        <v>22</v>
      </c>
      <c r="T24" s="248" t="str">
        <f t="shared" si="2"/>
        <v>OK</v>
      </c>
      <c r="U24" s="248" t="str">
        <f t="shared" si="1"/>
        <v>OK</v>
      </c>
    </row>
    <row r="25" spans="1:21" ht="18" customHeight="1">
      <c r="A25" s="193" t="s">
        <v>302</v>
      </c>
      <c r="B25" s="249">
        <f t="shared" si="4"/>
        <v>2</v>
      </c>
      <c r="C25" s="250">
        <f t="shared" si="4"/>
        <v>2</v>
      </c>
      <c r="D25" s="250">
        <f t="shared" si="4"/>
        <v>2</v>
      </c>
      <c r="E25" s="251">
        <f t="shared" si="4"/>
        <v>2</v>
      </c>
      <c r="F25" s="252">
        <f t="shared" si="4"/>
        <v>47760</v>
      </c>
      <c r="G25" s="253">
        <f t="shared" si="4"/>
        <v>0</v>
      </c>
      <c r="H25" s="254">
        <f t="shared" si="4"/>
        <v>0</v>
      </c>
      <c r="I25" s="254">
        <f t="shared" si="4"/>
        <v>0</v>
      </c>
      <c r="J25" s="255">
        <f t="shared" si="4"/>
        <v>0</v>
      </c>
      <c r="K25" s="253">
        <f t="shared" si="4"/>
        <v>0</v>
      </c>
      <c r="L25" s="254">
        <f t="shared" si="4"/>
        <v>0</v>
      </c>
      <c r="M25" s="254">
        <f t="shared" si="4"/>
        <v>0</v>
      </c>
      <c r="N25" s="255">
        <f t="shared" si="4"/>
        <v>0</v>
      </c>
      <c r="O25" s="256">
        <f t="shared" si="4"/>
        <v>0</v>
      </c>
      <c r="P25" s="200">
        <f t="shared" si="4"/>
        <v>0</v>
      </c>
      <c r="Q25" s="200">
        <f t="shared" si="3"/>
        <v>0</v>
      </c>
      <c r="R25" s="193" t="s">
        <v>302</v>
      </c>
      <c r="T25" s="248" t="str">
        <f t="shared" si="2"/>
        <v>OK</v>
      </c>
      <c r="U25" s="248" t="str">
        <f t="shared" si="1"/>
        <v>OK</v>
      </c>
    </row>
    <row r="26" spans="1:21" ht="18" customHeight="1">
      <c r="A26" s="193" t="s">
        <v>24</v>
      </c>
      <c r="B26" s="249">
        <f t="shared" si="4"/>
        <v>2</v>
      </c>
      <c r="C26" s="250">
        <f t="shared" si="4"/>
        <v>2</v>
      </c>
      <c r="D26" s="250">
        <f t="shared" si="4"/>
        <v>2</v>
      </c>
      <c r="E26" s="251">
        <f t="shared" si="4"/>
        <v>2</v>
      </c>
      <c r="F26" s="252">
        <f t="shared" si="4"/>
        <v>79580</v>
      </c>
      <c r="G26" s="253">
        <f t="shared" si="4"/>
        <v>0</v>
      </c>
      <c r="H26" s="254">
        <f t="shared" si="4"/>
        <v>0</v>
      </c>
      <c r="I26" s="254">
        <f t="shared" si="4"/>
        <v>0</v>
      </c>
      <c r="J26" s="255">
        <f t="shared" si="4"/>
        <v>0</v>
      </c>
      <c r="K26" s="253">
        <f t="shared" si="4"/>
        <v>0</v>
      </c>
      <c r="L26" s="254">
        <f t="shared" si="4"/>
        <v>0</v>
      </c>
      <c r="M26" s="254">
        <f t="shared" si="4"/>
        <v>0</v>
      </c>
      <c r="N26" s="255">
        <f t="shared" si="4"/>
        <v>0</v>
      </c>
      <c r="O26" s="256">
        <f t="shared" si="4"/>
        <v>0</v>
      </c>
      <c r="P26" s="200">
        <f t="shared" si="4"/>
        <v>0</v>
      </c>
      <c r="Q26" s="200">
        <f t="shared" si="3"/>
        <v>0</v>
      </c>
      <c r="R26" s="193" t="s">
        <v>24</v>
      </c>
      <c r="T26" s="248" t="str">
        <f t="shared" si="2"/>
        <v>OK</v>
      </c>
      <c r="U26" s="248" t="str">
        <f t="shared" si="1"/>
        <v>OK</v>
      </c>
    </row>
    <row r="27" spans="1:21" ht="18" customHeight="1">
      <c r="A27" s="193" t="s">
        <v>25</v>
      </c>
      <c r="B27" s="249">
        <f t="shared" si="4"/>
        <v>1</v>
      </c>
      <c r="C27" s="250">
        <f t="shared" si="4"/>
        <v>1</v>
      </c>
      <c r="D27" s="250">
        <f t="shared" si="4"/>
        <v>2</v>
      </c>
      <c r="E27" s="251">
        <f t="shared" si="4"/>
        <v>1</v>
      </c>
      <c r="F27" s="252">
        <f t="shared" si="4"/>
        <v>25790</v>
      </c>
      <c r="G27" s="253">
        <f t="shared" si="4"/>
        <v>1188</v>
      </c>
      <c r="H27" s="254">
        <f t="shared" si="4"/>
        <v>24602</v>
      </c>
      <c r="I27" s="254">
        <f t="shared" si="4"/>
        <v>0</v>
      </c>
      <c r="J27" s="255">
        <f t="shared" si="4"/>
        <v>25790</v>
      </c>
      <c r="K27" s="253">
        <f t="shared" si="4"/>
        <v>0</v>
      </c>
      <c r="L27" s="254">
        <f t="shared" si="4"/>
        <v>0</v>
      </c>
      <c r="M27" s="254">
        <f t="shared" si="4"/>
        <v>0</v>
      </c>
      <c r="N27" s="255">
        <f t="shared" si="4"/>
        <v>0</v>
      </c>
      <c r="O27" s="256">
        <f t="shared" si="4"/>
        <v>0</v>
      </c>
      <c r="P27" s="200">
        <f t="shared" si="4"/>
        <v>0</v>
      </c>
      <c r="Q27" s="200">
        <f t="shared" si="3"/>
        <v>0</v>
      </c>
      <c r="R27" s="193" t="s">
        <v>25</v>
      </c>
      <c r="T27" s="248" t="str">
        <f t="shared" si="2"/>
        <v>OK</v>
      </c>
      <c r="U27" s="248" t="str">
        <f t="shared" si="1"/>
        <v>OK</v>
      </c>
    </row>
    <row r="28" spans="1:21" ht="18" customHeight="1">
      <c r="A28" s="193" t="s">
        <v>26</v>
      </c>
      <c r="B28" s="249">
        <f t="shared" si="4"/>
        <v>1</v>
      </c>
      <c r="C28" s="250">
        <f t="shared" si="4"/>
        <v>1</v>
      </c>
      <c r="D28" s="250">
        <f t="shared" si="4"/>
        <v>2</v>
      </c>
      <c r="E28" s="251">
        <f t="shared" si="4"/>
        <v>1</v>
      </c>
      <c r="F28" s="252">
        <f t="shared" si="4"/>
        <v>24100</v>
      </c>
      <c r="G28" s="253">
        <f t="shared" si="4"/>
        <v>1026</v>
      </c>
      <c r="H28" s="254">
        <f t="shared" si="4"/>
        <v>23074</v>
      </c>
      <c r="I28" s="254">
        <f t="shared" si="4"/>
        <v>0</v>
      </c>
      <c r="J28" s="255">
        <f t="shared" si="4"/>
        <v>24100</v>
      </c>
      <c r="K28" s="253">
        <f t="shared" si="4"/>
        <v>0</v>
      </c>
      <c r="L28" s="254">
        <f t="shared" si="4"/>
        <v>0</v>
      </c>
      <c r="M28" s="254">
        <f t="shared" si="4"/>
        <v>0</v>
      </c>
      <c r="N28" s="255">
        <f t="shared" si="4"/>
        <v>0</v>
      </c>
      <c r="O28" s="256">
        <f t="shared" si="4"/>
        <v>0</v>
      </c>
      <c r="P28" s="200">
        <f t="shared" si="4"/>
        <v>0</v>
      </c>
      <c r="Q28" s="200">
        <f t="shared" si="3"/>
        <v>0</v>
      </c>
      <c r="R28" s="193" t="s">
        <v>26</v>
      </c>
      <c r="T28" s="248" t="str">
        <f t="shared" si="2"/>
        <v>OK</v>
      </c>
      <c r="U28" s="248" t="str">
        <f t="shared" si="1"/>
        <v>OK</v>
      </c>
    </row>
    <row r="29" spans="1:21" ht="18" customHeight="1">
      <c r="A29" s="193" t="s">
        <v>27</v>
      </c>
      <c r="B29" s="249">
        <f t="shared" si="4"/>
        <v>1</v>
      </c>
      <c r="C29" s="250">
        <f t="shared" si="4"/>
        <v>1</v>
      </c>
      <c r="D29" s="250">
        <f t="shared" si="4"/>
        <v>2</v>
      </c>
      <c r="E29" s="251">
        <f t="shared" si="4"/>
        <v>1</v>
      </c>
      <c r="F29" s="252">
        <f t="shared" si="4"/>
        <v>6140</v>
      </c>
      <c r="G29" s="253">
        <f t="shared" si="4"/>
        <v>3830</v>
      </c>
      <c r="H29" s="254">
        <f t="shared" si="4"/>
        <v>2310</v>
      </c>
      <c r="I29" s="254">
        <f t="shared" si="4"/>
        <v>0</v>
      </c>
      <c r="J29" s="255">
        <f t="shared" si="4"/>
        <v>6140</v>
      </c>
      <c r="K29" s="253">
        <f t="shared" si="4"/>
        <v>0</v>
      </c>
      <c r="L29" s="254">
        <f t="shared" si="4"/>
        <v>0</v>
      </c>
      <c r="M29" s="254">
        <f t="shared" si="4"/>
        <v>0</v>
      </c>
      <c r="N29" s="255">
        <f t="shared" si="4"/>
        <v>0</v>
      </c>
      <c r="O29" s="256">
        <f t="shared" si="4"/>
        <v>0</v>
      </c>
      <c r="P29" s="200">
        <f t="shared" si="4"/>
        <v>0</v>
      </c>
      <c r="Q29" s="200">
        <f t="shared" si="3"/>
        <v>0</v>
      </c>
      <c r="R29" s="193" t="s">
        <v>27</v>
      </c>
      <c r="T29" s="248" t="str">
        <f t="shared" si="2"/>
        <v>OK</v>
      </c>
      <c r="U29" s="248" t="str">
        <f t="shared" si="1"/>
        <v>OK</v>
      </c>
    </row>
    <row r="30" spans="1:21" ht="18" customHeight="1">
      <c r="A30" s="193" t="s">
        <v>28</v>
      </c>
      <c r="B30" s="249">
        <f t="shared" si="4"/>
        <v>1</v>
      </c>
      <c r="C30" s="250">
        <f t="shared" si="4"/>
        <v>1</v>
      </c>
      <c r="D30" s="250">
        <f t="shared" si="4"/>
        <v>1</v>
      </c>
      <c r="E30" s="251">
        <f t="shared" si="4"/>
        <v>1</v>
      </c>
      <c r="F30" s="252">
        <f t="shared" si="4"/>
        <v>7001</v>
      </c>
      <c r="G30" s="253">
        <f t="shared" si="4"/>
        <v>4472</v>
      </c>
      <c r="H30" s="254">
        <f t="shared" si="4"/>
        <v>2529</v>
      </c>
      <c r="I30" s="254">
        <f t="shared" si="4"/>
        <v>0</v>
      </c>
      <c r="J30" s="255">
        <f t="shared" si="4"/>
        <v>7001</v>
      </c>
      <c r="K30" s="253">
        <f t="shared" si="4"/>
        <v>2489</v>
      </c>
      <c r="L30" s="254">
        <f t="shared" si="4"/>
        <v>0</v>
      </c>
      <c r="M30" s="254">
        <f t="shared" si="4"/>
        <v>0</v>
      </c>
      <c r="N30" s="255">
        <f t="shared" si="4"/>
        <v>2489</v>
      </c>
      <c r="O30" s="256">
        <f t="shared" si="4"/>
        <v>6741</v>
      </c>
      <c r="P30" s="200">
        <f t="shared" si="4"/>
        <v>7518</v>
      </c>
      <c r="Q30" s="200">
        <f t="shared" si="3"/>
        <v>8774</v>
      </c>
      <c r="R30" s="193" t="s">
        <v>28</v>
      </c>
      <c r="T30" s="248" t="str">
        <f t="shared" si="2"/>
        <v>OK</v>
      </c>
      <c r="U30" s="248" t="str">
        <f t="shared" si="1"/>
        <v>OK</v>
      </c>
    </row>
    <row r="31" spans="1:21" ht="18" customHeight="1">
      <c r="A31" s="193" t="s">
        <v>29</v>
      </c>
      <c r="B31" s="249">
        <f t="shared" si="4"/>
        <v>1</v>
      </c>
      <c r="C31" s="250">
        <f t="shared" si="4"/>
        <v>1</v>
      </c>
      <c r="D31" s="250">
        <f t="shared" si="4"/>
        <v>2</v>
      </c>
      <c r="E31" s="251">
        <f t="shared" si="4"/>
        <v>1</v>
      </c>
      <c r="F31" s="252">
        <f t="shared" si="4"/>
        <v>16300</v>
      </c>
      <c r="G31" s="253">
        <f t="shared" si="4"/>
        <v>4580</v>
      </c>
      <c r="H31" s="254">
        <f t="shared" si="4"/>
        <v>11720</v>
      </c>
      <c r="I31" s="254">
        <f t="shared" si="4"/>
        <v>0</v>
      </c>
      <c r="J31" s="255">
        <f t="shared" si="4"/>
        <v>16300</v>
      </c>
      <c r="K31" s="253">
        <f t="shared" si="4"/>
        <v>0</v>
      </c>
      <c r="L31" s="254">
        <f t="shared" si="4"/>
        <v>0</v>
      </c>
      <c r="M31" s="254">
        <f t="shared" si="4"/>
        <v>0</v>
      </c>
      <c r="N31" s="255">
        <f t="shared" si="4"/>
        <v>0</v>
      </c>
      <c r="O31" s="256">
        <f t="shared" si="4"/>
        <v>0</v>
      </c>
      <c r="P31" s="200">
        <f t="shared" si="4"/>
        <v>0</v>
      </c>
      <c r="Q31" s="200">
        <f t="shared" si="3"/>
        <v>0</v>
      </c>
      <c r="R31" s="193" t="s">
        <v>29</v>
      </c>
      <c r="T31" s="248" t="str">
        <f t="shared" si="2"/>
        <v>OK</v>
      </c>
      <c r="U31" s="248" t="str">
        <f t="shared" si="1"/>
        <v>OK</v>
      </c>
    </row>
    <row r="32" spans="1:21" ht="18" customHeight="1">
      <c r="A32" s="193" t="s">
        <v>30</v>
      </c>
      <c r="B32" s="249">
        <f t="shared" si="4"/>
        <v>1</v>
      </c>
      <c r="C32" s="250">
        <f t="shared" si="4"/>
        <v>1</v>
      </c>
      <c r="D32" s="250">
        <f t="shared" si="4"/>
        <v>2</v>
      </c>
      <c r="E32" s="251">
        <f t="shared" si="4"/>
        <v>1</v>
      </c>
      <c r="F32" s="252">
        <f t="shared" si="4"/>
        <v>8270</v>
      </c>
      <c r="G32" s="253">
        <f t="shared" si="4"/>
        <v>3346</v>
      </c>
      <c r="H32" s="254">
        <f t="shared" si="4"/>
        <v>4924</v>
      </c>
      <c r="I32" s="254">
        <f t="shared" si="4"/>
        <v>0</v>
      </c>
      <c r="J32" s="255">
        <f t="shared" si="4"/>
        <v>8270</v>
      </c>
      <c r="K32" s="253">
        <f t="shared" si="4"/>
        <v>0</v>
      </c>
      <c r="L32" s="254">
        <f t="shared" si="4"/>
        <v>0</v>
      </c>
      <c r="M32" s="254">
        <f t="shared" si="4"/>
        <v>0</v>
      </c>
      <c r="N32" s="255">
        <f t="shared" si="4"/>
        <v>0</v>
      </c>
      <c r="O32" s="256">
        <f t="shared" si="4"/>
        <v>0</v>
      </c>
      <c r="P32" s="200">
        <f t="shared" si="4"/>
        <v>0</v>
      </c>
      <c r="Q32" s="200">
        <f t="shared" si="3"/>
        <v>0</v>
      </c>
      <c r="R32" s="193" t="s">
        <v>30</v>
      </c>
      <c r="T32" s="248" t="str">
        <f t="shared" si="2"/>
        <v>OK</v>
      </c>
      <c r="U32" s="248" t="str">
        <f t="shared" si="1"/>
        <v>OK</v>
      </c>
    </row>
    <row r="33" spans="1:21" ht="18" customHeight="1">
      <c r="A33" s="193" t="s">
        <v>31</v>
      </c>
      <c r="B33" s="249">
        <f t="shared" si="4"/>
        <v>1</v>
      </c>
      <c r="C33" s="250">
        <f t="shared" si="4"/>
        <v>1</v>
      </c>
      <c r="D33" s="250">
        <f t="shared" si="4"/>
        <v>2</v>
      </c>
      <c r="E33" s="251">
        <f t="shared" si="4"/>
        <v>1</v>
      </c>
      <c r="F33" s="252">
        <f t="shared" si="4"/>
        <v>95650</v>
      </c>
      <c r="G33" s="253">
        <f t="shared" si="4"/>
        <v>1437</v>
      </c>
      <c r="H33" s="254">
        <f t="shared" si="4"/>
        <v>42623</v>
      </c>
      <c r="I33" s="254">
        <f t="shared" si="4"/>
        <v>0</v>
      </c>
      <c r="J33" s="255">
        <f t="shared" si="4"/>
        <v>44060</v>
      </c>
      <c r="K33" s="253">
        <f t="shared" si="4"/>
        <v>0</v>
      </c>
      <c r="L33" s="254">
        <f t="shared" si="4"/>
        <v>0</v>
      </c>
      <c r="M33" s="254">
        <f t="shared" si="4"/>
        <v>0</v>
      </c>
      <c r="N33" s="255">
        <f t="shared" si="4"/>
        <v>0</v>
      </c>
      <c r="O33" s="256">
        <f t="shared" si="4"/>
        <v>0</v>
      </c>
      <c r="P33" s="200">
        <f t="shared" si="4"/>
        <v>0</v>
      </c>
      <c r="Q33" s="200">
        <f t="shared" si="3"/>
        <v>0</v>
      </c>
      <c r="R33" s="193" t="s">
        <v>31</v>
      </c>
      <c r="T33" s="248" t="str">
        <f t="shared" si="2"/>
        <v>OK</v>
      </c>
      <c r="U33" s="248" t="str">
        <f t="shared" si="1"/>
        <v>OK</v>
      </c>
    </row>
    <row r="34" spans="1:21" ht="18" customHeight="1">
      <c r="A34" s="193" t="s">
        <v>32</v>
      </c>
      <c r="B34" s="249">
        <f t="shared" si="4"/>
        <v>1</v>
      </c>
      <c r="C34" s="250">
        <f t="shared" si="4"/>
        <v>1</v>
      </c>
      <c r="D34" s="250">
        <f t="shared" si="4"/>
        <v>2</v>
      </c>
      <c r="E34" s="251">
        <f t="shared" si="4"/>
        <v>1</v>
      </c>
      <c r="F34" s="252">
        <f t="shared" si="4"/>
        <v>38100</v>
      </c>
      <c r="G34" s="253">
        <f t="shared" si="4"/>
        <v>5791</v>
      </c>
      <c r="H34" s="254">
        <f t="shared" si="4"/>
        <v>32309</v>
      </c>
      <c r="I34" s="254">
        <f t="shared" si="4"/>
        <v>0</v>
      </c>
      <c r="J34" s="255">
        <f t="shared" si="4"/>
        <v>38100</v>
      </c>
      <c r="K34" s="253">
        <f t="shared" si="4"/>
        <v>0</v>
      </c>
      <c r="L34" s="254">
        <f t="shared" si="4"/>
        <v>0</v>
      </c>
      <c r="M34" s="254">
        <f t="shared" si="4"/>
        <v>0</v>
      </c>
      <c r="N34" s="255">
        <f t="shared" si="4"/>
        <v>0</v>
      </c>
      <c r="O34" s="256">
        <f t="shared" si="4"/>
        <v>0</v>
      </c>
      <c r="P34" s="200">
        <f t="shared" si="4"/>
        <v>0</v>
      </c>
      <c r="Q34" s="200">
        <f t="shared" si="3"/>
        <v>0</v>
      </c>
      <c r="R34" s="193" t="s">
        <v>32</v>
      </c>
      <c r="T34" s="248" t="str">
        <f t="shared" si="2"/>
        <v>OK</v>
      </c>
      <c r="U34" s="248" t="str">
        <f t="shared" si="1"/>
        <v>OK</v>
      </c>
    </row>
    <row r="35" spans="1:21" ht="18" customHeight="1">
      <c r="A35" s="193" t="s">
        <v>33</v>
      </c>
      <c r="B35" s="249">
        <f t="shared" si="4"/>
        <v>1</v>
      </c>
      <c r="C35" s="250">
        <f t="shared" si="4"/>
        <v>1</v>
      </c>
      <c r="D35" s="250">
        <f t="shared" si="4"/>
        <v>2</v>
      </c>
      <c r="E35" s="251">
        <f t="shared" si="4"/>
        <v>1</v>
      </c>
      <c r="F35" s="252">
        <f t="shared" si="4"/>
        <v>62010</v>
      </c>
      <c r="G35" s="253">
        <f t="shared" si="4"/>
        <v>1953</v>
      </c>
      <c r="H35" s="254">
        <f t="shared" si="4"/>
        <v>24757</v>
      </c>
      <c r="I35" s="254">
        <f t="shared" si="4"/>
        <v>0</v>
      </c>
      <c r="J35" s="255">
        <f t="shared" si="4"/>
        <v>26710</v>
      </c>
      <c r="K35" s="253">
        <f t="shared" si="4"/>
        <v>0</v>
      </c>
      <c r="L35" s="254">
        <f t="shared" si="4"/>
        <v>0</v>
      </c>
      <c r="M35" s="254">
        <f t="shared" si="4"/>
        <v>0</v>
      </c>
      <c r="N35" s="255">
        <f t="shared" si="4"/>
        <v>0</v>
      </c>
      <c r="O35" s="256">
        <f t="shared" si="4"/>
        <v>0</v>
      </c>
      <c r="P35" s="200">
        <f t="shared" si="4"/>
        <v>0</v>
      </c>
      <c r="Q35" s="200">
        <f t="shared" si="3"/>
        <v>0</v>
      </c>
      <c r="R35" s="193" t="s">
        <v>33</v>
      </c>
      <c r="T35" s="248" t="str">
        <f t="shared" si="2"/>
        <v>OK</v>
      </c>
      <c r="U35" s="248" t="str">
        <f t="shared" si="1"/>
        <v>OK</v>
      </c>
    </row>
    <row r="36" spans="1:21" ht="18" customHeight="1">
      <c r="A36" s="193" t="s">
        <v>34</v>
      </c>
      <c r="B36" s="249">
        <f t="shared" si="4"/>
        <v>2</v>
      </c>
      <c r="C36" s="250">
        <f t="shared" si="4"/>
        <v>2</v>
      </c>
      <c r="D36" s="250">
        <f t="shared" si="4"/>
        <v>2</v>
      </c>
      <c r="E36" s="251">
        <f t="shared" si="4"/>
        <v>2</v>
      </c>
      <c r="F36" s="252">
        <f t="shared" si="4"/>
        <v>47</v>
      </c>
      <c r="G36" s="253">
        <f t="shared" si="4"/>
        <v>0</v>
      </c>
      <c r="H36" s="254">
        <f t="shared" si="4"/>
        <v>0</v>
      </c>
      <c r="I36" s="254">
        <f t="shared" si="4"/>
        <v>0</v>
      </c>
      <c r="J36" s="255">
        <f t="shared" si="4"/>
        <v>0</v>
      </c>
      <c r="K36" s="253">
        <f t="shared" si="4"/>
        <v>0</v>
      </c>
      <c r="L36" s="254">
        <f t="shared" si="4"/>
        <v>0</v>
      </c>
      <c r="M36" s="254">
        <f t="shared" si="4"/>
        <v>0</v>
      </c>
      <c r="N36" s="255">
        <f t="shared" si="4"/>
        <v>0</v>
      </c>
      <c r="O36" s="256">
        <f t="shared" si="4"/>
        <v>0</v>
      </c>
      <c r="P36" s="200">
        <f t="shared" si="4"/>
        <v>0</v>
      </c>
      <c r="Q36" s="200">
        <f t="shared" si="3"/>
        <v>0</v>
      </c>
      <c r="R36" s="193" t="s">
        <v>34</v>
      </c>
      <c r="T36" s="248" t="str">
        <f t="shared" si="2"/>
        <v>OK</v>
      </c>
      <c r="U36" s="248" t="str">
        <f t="shared" si="1"/>
        <v>OK</v>
      </c>
    </row>
    <row r="37" spans="1:21" ht="18" customHeight="1">
      <c r="A37" s="193" t="s">
        <v>35</v>
      </c>
      <c r="B37" s="249">
        <f t="shared" ref="B37:P43" si="5">B82</f>
        <v>2</v>
      </c>
      <c r="C37" s="250">
        <f t="shared" si="5"/>
        <v>2</v>
      </c>
      <c r="D37" s="250">
        <f t="shared" si="5"/>
        <v>2</v>
      </c>
      <c r="E37" s="251">
        <f t="shared" si="5"/>
        <v>2</v>
      </c>
      <c r="F37" s="252">
        <f t="shared" si="5"/>
        <v>175660</v>
      </c>
      <c r="G37" s="253">
        <f t="shared" si="5"/>
        <v>0</v>
      </c>
      <c r="H37" s="254">
        <f t="shared" si="5"/>
        <v>0</v>
      </c>
      <c r="I37" s="254">
        <f t="shared" si="5"/>
        <v>0</v>
      </c>
      <c r="J37" s="255">
        <f t="shared" si="5"/>
        <v>0</v>
      </c>
      <c r="K37" s="253">
        <f t="shared" si="5"/>
        <v>0</v>
      </c>
      <c r="L37" s="254">
        <f t="shared" si="5"/>
        <v>0</v>
      </c>
      <c r="M37" s="254">
        <f t="shared" si="5"/>
        <v>0</v>
      </c>
      <c r="N37" s="255">
        <f t="shared" si="5"/>
        <v>0</v>
      </c>
      <c r="O37" s="256">
        <f t="shared" si="5"/>
        <v>0</v>
      </c>
      <c r="P37" s="200">
        <f t="shared" si="5"/>
        <v>0</v>
      </c>
      <c r="Q37" s="200">
        <f t="shared" si="3"/>
        <v>0</v>
      </c>
      <c r="R37" s="193" t="s">
        <v>35</v>
      </c>
      <c r="T37" s="248" t="str">
        <f t="shared" si="2"/>
        <v>OK</v>
      </c>
      <c r="U37" s="248" t="str">
        <f t="shared" si="1"/>
        <v>OK</v>
      </c>
    </row>
    <row r="38" spans="1:21" ht="18" customHeight="1">
      <c r="A38" s="193" t="s">
        <v>36</v>
      </c>
      <c r="B38" s="249">
        <f t="shared" si="5"/>
        <v>2</v>
      </c>
      <c r="C38" s="250">
        <f t="shared" si="5"/>
        <v>2</v>
      </c>
      <c r="D38" s="250">
        <f t="shared" si="5"/>
        <v>2</v>
      </c>
      <c r="E38" s="251">
        <f t="shared" si="5"/>
        <v>2</v>
      </c>
      <c r="F38" s="252">
        <f t="shared" si="5"/>
        <v>154900</v>
      </c>
      <c r="G38" s="253">
        <f t="shared" si="5"/>
        <v>0</v>
      </c>
      <c r="H38" s="254">
        <f t="shared" si="5"/>
        <v>0</v>
      </c>
      <c r="I38" s="254">
        <f t="shared" si="5"/>
        <v>0</v>
      </c>
      <c r="J38" s="255">
        <f t="shared" si="5"/>
        <v>0</v>
      </c>
      <c r="K38" s="253">
        <f t="shared" si="5"/>
        <v>0</v>
      </c>
      <c r="L38" s="254">
        <f t="shared" si="5"/>
        <v>0</v>
      </c>
      <c r="M38" s="254">
        <f t="shared" si="5"/>
        <v>0</v>
      </c>
      <c r="N38" s="255">
        <f t="shared" si="5"/>
        <v>0</v>
      </c>
      <c r="O38" s="256">
        <f t="shared" si="5"/>
        <v>0</v>
      </c>
      <c r="P38" s="200">
        <f t="shared" si="5"/>
        <v>0</v>
      </c>
      <c r="Q38" s="200">
        <f t="shared" si="3"/>
        <v>0</v>
      </c>
      <c r="R38" s="193" t="s">
        <v>36</v>
      </c>
      <c r="T38" s="248" t="str">
        <f t="shared" si="2"/>
        <v>OK</v>
      </c>
      <c r="U38" s="248" t="str">
        <f t="shared" si="1"/>
        <v>OK</v>
      </c>
    </row>
    <row r="39" spans="1:21" ht="18" customHeight="1">
      <c r="A39" s="193" t="s">
        <v>37</v>
      </c>
      <c r="B39" s="249">
        <f t="shared" si="5"/>
        <v>2</v>
      </c>
      <c r="C39" s="250">
        <f t="shared" si="5"/>
        <v>2</v>
      </c>
      <c r="D39" s="250">
        <f t="shared" si="5"/>
        <v>2</v>
      </c>
      <c r="E39" s="251">
        <f t="shared" si="5"/>
        <v>2</v>
      </c>
      <c r="F39" s="252">
        <f t="shared" si="5"/>
        <v>672381</v>
      </c>
      <c r="G39" s="253">
        <f t="shared" si="5"/>
        <v>0</v>
      </c>
      <c r="H39" s="254">
        <f t="shared" si="5"/>
        <v>0</v>
      </c>
      <c r="I39" s="254">
        <f t="shared" si="5"/>
        <v>0</v>
      </c>
      <c r="J39" s="255">
        <f t="shared" si="5"/>
        <v>0</v>
      </c>
      <c r="K39" s="253">
        <f t="shared" si="5"/>
        <v>0</v>
      </c>
      <c r="L39" s="254">
        <f t="shared" si="5"/>
        <v>0</v>
      </c>
      <c r="M39" s="254">
        <f t="shared" si="5"/>
        <v>0</v>
      </c>
      <c r="N39" s="255">
        <f t="shared" si="5"/>
        <v>0</v>
      </c>
      <c r="O39" s="256">
        <f t="shared" si="5"/>
        <v>0</v>
      </c>
      <c r="P39" s="200">
        <f t="shared" si="5"/>
        <v>0</v>
      </c>
      <c r="Q39" s="200">
        <f t="shared" si="3"/>
        <v>0</v>
      </c>
      <c r="R39" s="193" t="s">
        <v>37</v>
      </c>
      <c r="T39" s="248" t="str">
        <f t="shared" si="2"/>
        <v>OK</v>
      </c>
      <c r="U39" s="248" t="str">
        <f t="shared" si="1"/>
        <v>OK</v>
      </c>
    </row>
    <row r="40" spans="1:21" ht="18" customHeight="1">
      <c r="A40" s="193" t="s">
        <v>38</v>
      </c>
      <c r="B40" s="249">
        <f t="shared" si="5"/>
        <v>2</v>
      </c>
      <c r="C40" s="250">
        <f t="shared" si="5"/>
        <v>2</v>
      </c>
      <c r="D40" s="250">
        <f t="shared" si="5"/>
        <v>2</v>
      </c>
      <c r="E40" s="251">
        <f t="shared" si="5"/>
        <v>2</v>
      </c>
      <c r="F40" s="252">
        <f t="shared" si="5"/>
        <v>133390</v>
      </c>
      <c r="G40" s="253">
        <f t="shared" si="5"/>
        <v>0</v>
      </c>
      <c r="H40" s="254">
        <f t="shared" si="5"/>
        <v>0</v>
      </c>
      <c r="I40" s="254">
        <f t="shared" si="5"/>
        <v>0</v>
      </c>
      <c r="J40" s="255">
        <f t="shared" si="5"/>
        <v>0</v>
      </c>
      <c r="K40" s="253">
        <f t="shared" si="5"/>
        <v>0</v>
      </c>
      <c r="L40" s="254">
        <f t="shared" si="5"/>
        <v>0</v>
      </c>
      <c r="M40" s="254">
        <f t="shared" si="5"/>
        <v>0</v>
      </c>
      <c r="N40" s="255">
        <f t="shared" si="5"/>
        <v>0</v>
      </c>
      <c r="O40" s="256">
        <f t="shared" si="5"/>
        <v>0</v>
      </c>
      <c r="P40" s="200">
        <f t="shared" si="5"/>
        <v>0</v>
      </c>
      <c r="Q40" s="200">
        <f t="shared" si="3"/>
        <v>0</v>
      </c>
      <c r="R40" s="193" t="s">
        <v>38</v>
      </c>
      <c r="T40" s="248" t="str">
        <f t="shared" si="2"/>
        <v>OK</v>
      </c>
      <c r="U40" s="248" t="str">
        <f t="shared" si="1"/>
        <v>OK</v>
      </c>
    </row>
    <row r="41" spans="1:21" ht="18" customHeight="1">
      <c r="A41" s="193" t="s">
        <v>39</v>
      </c>
      <c r="B41" s="249">
        <f t="shared" si="5"/>
        <v>2</v>
      </c>
      <c r="C41" s="250">
        <f t="shared" si="5"/>
        <v>2</v>
      </c>
      <c r="D41" s="250">
        <f t="shared" si="5"/>
        <v>2</v>
      </c>
      <c r="E41" s="251">
        <f t="shared" si="5"/>
        <v>2</v>
      </c>
      <c r="F41" s="252">
        <f t="shared" si="5"/>
        <v>274220</v>
      </c>
      <c r="G41" s="253">
        <f t="shared" si="5"/>
        <v>0</v>
      </c>
      <c r="H41" s="254">
        <f t="shared" si="5"/>
        <v>0</v>
      </c>
      <c r="I41" s="254">
        <f t="shared" si="5"/>
        <v>0</v>
      </c>
      <c r="J41" s="255">
        <f t="shared" si="5"/>
        <v>0</v>
      </c>
      <c r="K41" s="253">
        <f t="shared" si="5"/>
        <v>0</v>
      </c>
      <c r="L41" s="254">
        <f t="shared" si="5"/>
        <v>0</v>
      </c>
      <c r="M41" s="254">
        <f t="shared" si="5"/>
        <v>0</v>
      </c>
      <c r="N41" s="255">
        <f t="shared" si="5"/>
        <v>0</v>
      </c>
      <c r="O41" s="256">
        <f t="shared" si="5"/>
        <v>0</v>
      </c>
      <c r="P41" s="200">
        <f t="shared" si="5"/>
        <v>0</v>
      </c>
      <c r="Q41" s="200">
        <f t="shared" si="3"/>
        <v>0</v>
      </c>
      <c r="R41" s="193" t="s">
        <v>39</v>
      </c>
      <c r="T41" s="248" t="str">
        <f t="shared" si="2"/>
        <v>OK</v>
      </c>
      <c r="U41" s="248" t="str">
        <f t="shared" si="1"/>
        <v>OK</v>
      </c>
    </row>
    <row r="42" spans="1:21" ht="18" customHeight="1">
      <c r="A42" s="193" t="s">
        <v>40</v>
      </c>
      <c r="B42" s="249">
        <f t="shared" si="5"/>
        <v>2</v>
      </c>
      <c r="C42" s="250">
        <f t="shared" si="5"/>
        <v>2</v>
      </c>
      <c r="D42" s="250">
        <f t="shared" si="5"/>
        <v>2</v>
      </c>
      <c r="E42" s="251">
        <f t="shared" si="5"/>
        <v>2</v>
      </c>
      <c r="F42" s="252">
        <f t="shared" si="5"/>
        <v>269260</v>
      </c>
      <c r="G42" s="253">
        <f t="shared" si="5"/>
        <v>0</v>
      </c>
      <c r="H42" s="254">
        <f t="shared" si="5"/>
        <v>0</v>
      </c>
      <c r="I42" s="254">
        <f t="shared" si="5"/>
        <v>0</v>
      </c>
      <c r="J42" s="255">
        <f t="shared" si="5"/>
        <v>0</v>
      </c>
      <c r="K42" s="253">
        <f t="shared" si="5"/>
        <v>0</v>
      </c>
      <c r="L42" s="254">
        <f t="shared" si="5"/>
        <v>0</v>
      </c>
      <c r="M42" s="254">
        <f t="shared" si="5"/>
        <v>0</v>
      </c>
      <c r="N42" s="255">
        <f t="shared" si="5"/>
        <v>0</v>
      </c>
      <c r="O42" s="256">
        <f t="shared" si="5"/>
        <v>0</v>
      </c>
      <c r="P42" s="200">
        <f t="shared" si="5"/>
        <v>0</v>
      </c>
      <c r="Q42" s="200">
        <f t="shared" si="3"/>
        <v>0</v>
      </c>
      <c r="R42" s="193" t="s">
        <v>40</v>
      </c>
      <c r="T42" s="248" t="str">
        <f t="shared" si="2"/>
        <v>OK</v>
      </c>
      <c r="U42" s="248" t="str">
        <f t="shared" si="1"/>
        <v>OK</v>
      </c>
    </row>
    <row r="43" spans="1:21" ht="18" customHeight="1" thickBot="1">
      <c r="A43" s="202" t="s">
        <v>41</v>
      </c>
      <c r="B43" s="249">
        <f t="shared" si="5"/>
        <v>2</v>
      </c>
      <c r="C43" s="250">
        <f t="shared" si="5"/>
        <v>2</v>
      </c>
      <c r="D43" s="250">
        <f t="shared" si="5"/>
        <v>2</v>
      </c>
      <c r="E43" s="251">
        <f t="shared" si="5"/>
        <v>2</v>
      </c>
      <c r="F43" s="252">
        <f t="shared" si="5"/>
        <v>131650</v>
      </c>
      <c r="G43" s="253">
        <f t="shared" si="5"/>
        <v>0</v>
      </c>
      <c r="H43" s="254">
        <f t="shared" si="5"/>
        <v>0</v>
      </c>
      <c r="I43" s="254">
        <f t="shared" si="5"/>
        <v>0</v>
      </c>
      <c r="J43" s="255">
        <f t="shared" si="5"/>
        <v>0</v>
      </c>
      <c r="K43" s="253">
        <f t="shared" si="5"/>
        <v>0</v>
      </c>
      <c r="L43" s="254">
        <f t="shared" si="5"/>
        <v>0</v>
      </c>
      <c r="M43" s="254">
        <f t="shared" si="5"/>
        <v>0</v>
      </c>
      <c r="N43" s="255">
        <f t="shared" si="5"/>
        <v>0</v>
      </c>
      <c r="O43" s="256">
        <f t="shared" si="5"/>
        <v>0</v>
      </c>
      <c r="P43" s="200">
        <f t="shared" si="5"/>
        <v>0</v>
      </c>
      <c r="Q43" s="200">
        <f t="shared" si="3"/>
        <v>0</v>
      </c>
      <c r="R43" s="202" t="s">
        <v>41</v>
      </c>
      <c r="T43" s="248" t="str">
        <f t="shared" si="2"/>
        <v>OK</v>
      </c>
      <c r="U43" s="248" t="str">
        <f t="shared" si="1"/>
        <v>OK</v>
      </c>
    </row>
    <row r="44" spans="1:21" ht="18" customHeight="1" thickBot="1">
      <c r="A44" s="212" t="s">
        <v>303</v>
      </c>
      <c r="B44" s="443" t="s">
        <v>328</v>
      </c>
      <c r="C44" s="446" t="s">
        <v>329</v>
      </c>
      <c r="D44" s="446" t="s">
        <v>330</v>
      </c>
      <c r="E44" s="449" t="s">
        <v>331</v>
      </c>
      <c r="F44" s="265">
        <f t="shared" ref="F44:G44" si="6">SUM(F5:F16)</f>
        <v>1272200</v>
      </c>
      <c r="G44" s="213">
        <f t="shared" si="6"/>
        <v>165567</v>
      </c>
      <c r="H44" s="214">
        <f t="shared" ref="H44:J44" si="7">SUM(H5:H16)</f>
        <v>714193</v>
      </c>
      <c r="I44" s="214">
        <f t="shared" si="7"/>
        <v>0</v>
      </c>
      <c r="J44" s="216">
        <f t="shared" si="7"/>
        <v>879760</v>
      </c>
      <c r="K44" s="213">
        <f>SUM(K5:K16)</f>
        <v>90676</v>
      </c>
      <c r="L44" s="214">
        <f t="shared" ref="L44:Q44" si="8">SUM(L5:L16)</f>
        <v>0</v>
      </c>
      <c r="M44" s="214">
        <f t="shared" si="8"/>
        <v>0</v>
      </c>
      <c r="N44" s="216">
        <f t="shared" si="8"/>
        <v>90676</v>
      </c>
      <c r="O44" s="217">
        <f t="shared" si="8"/>
        <v>212927</v>
      </c>
      <c r="P44" s="215">
        <f t="shared" si="8"/>
        <v>254452</v>
      </c>
      <c r="Q44" s="215">
        <f t="shared" si="8"/>
        <v>294432</v>
      </c>
      <c r="R44" s="212" t="s">
        <v>303</v>
      </c>
      <c r="T44" s="248" t="str">
        <f t="shared" si="2"/>
        <v>OK</v>
      </c>
      <c r="U44" s="248" t="str">
        <f t="shared" si="1"/>
        <v>OK</v>
      </c>
    </row>
    <row r="45" spans="1:21" ht="18" customHeight="1" thickBot="1">
      <c r="A45" s="212" t="s">
        <v>304</v>
      </c>
      <c r="B45" s="444"/>
      <c r="C45" s="447"/>
      <c r="D45" s="447"/>
      <c r="E45" s="450"/>
      <c r="F45" s="265">
        <f t="shared" ref="F45:J45" si="9">SUM(F17:F43)</f>
        <v>2371079</v>
      </c>
      <c r="G45" s="213">
        <f t="shared" si="9"/>
        <v>47281</v>
      </c>
      <c r="H45" s="214">
        <f t="shared" si="9"/>
        <v>231540</v>
      </c>
      <c r="I45" s="214">
        <f t="shared" si="9"/>
        <v>0</v>
      </c>
      <c r="J45" s="216">
        <f t="shared" si="9"/>
        <v>278821</v>
      </c>
      <c r="K45" s="213">
        <f>SUM(K17:K43)</f>
        <v>10878</v>
      </c>
      <c r="L45" s="214">
        <f t="shared" ref="L45:Q45" si="10">SUM(L17:L43)</f>
        <v>0</v>
      </c>
      <c r="M45" s="214">
        <f t="shared" si="10"/>
        <v>0</v>
      </c>
      <c r="N45" s="216">
        <f t="shared" si="10"/>
        <v>10878</v>
      </c>
      <c r="O45" s="217">
        <f t="shared" si="10"/>
        <v>31024</v>
      </c>
      <c r="P45" s="215">
        <f t="shared" si="10"/>
        <v>31583</v>
      </c>
      <c r="Q45" s="215">
        <f t="shared" si="10"/>
        <v>36783</v>
      </c>
      <c r="R45" s="212" t="s">
        <v>304</v>
      </c>
      <c r="T45" s="248" t="str">
        <f t="shared" si="2"/>
        <v>OK</v>
      </c>
      <c r="U45" s="248" t="str">
        <f t="shared" si="1"/>
        <v>OK</v>
      </c>
    </row>
    <row r="46" spans="1:21" ht="18" customHeight="1" thickBot="1">
      <c r="A46" s="218" t="s">
        <v>305</v>
      </c>
      <c r="B46" s="445"/>
      <c r="C46" s="448"/>
      <c r="D46" s="448"/>
      <c r="E46" s="451"/>
      <c r="F46" s="266">
        <f t="shared" ref="F46:J46" si="11">SUM(F44:F45)</f>
        <v>3643279</v>
      </c>
      <c r="G46" s="219">
        <f t="shared" si="11"/>
        <v>212848</v>
      </c>
      <c r="H46" s="220">
        <f t="shared" si="11"/>
        <v>945733</v>
      </c>
      <c r="I46" s="220">
        <f t="shared" si="11"/>
        <v>0</v>
      </c>
      <c r="J46" s="222">
        <f t="shared" si="11"/>
        <v>1158581</v>
      </c>
      <c r="K46" s="219">
        <f>SUM(K44:K45)</f>
        <v>101554</v>
      </c>
      <c r="L46" s="220">
        <f t="shared" ref="L46:Q46" si="12">SUM(L44:L45)</f>
        <v>0</v>
      </c>
      <c r="M46" s="220">
        <f t="shared" si="12"/>
        <v>0</v>
      </c>
      <c r="N46" s="344">
        <f t="shared" si="12"/>
        <v>101554</v>
      </c>
      <c r="O46" s="345">
        <f t="shared" si="12"/>
        <v>243951</v>
      </c>
      <c r="P46" s="346">
        <f t="shared" si="12"/>
        <v>286035</v>
      </c>
      <c r="Q46" s="221">
        <f t="shared" si="12"/>
        <v>331215</v>
      </c>
      <c r="R46" s="218" t="s">
        <v>305</v>
      </c>
      <c r="T46" s="248" t="str">
        <f t="shared" si="2"/>
        <v>OK</v>
      </c>
      <c r="U46" s="248" t="str">
        <f t="shared" si="1"/>
        <v>OK</v>
      </c>
    </row>
    <row r="47" spans="1:21">
      <c r="A47" s="225" t="s">
        <v>332</v>
      </c>
      <c r="R47" s="226" t="s">
        <v>333</v>
      </c>
    </row>
    <row r="48" spans="1:21" ht="28.5" hidden="1" customHeight="1">
      <c r="B48" s="267" t="s">
        <v>334</v>
      </c>
      <c r="C48" s="239"/>
      <c r="F48" s="192" t="s">
        <v>335</v>
      </c>
      <c r="K48" s="192" t="s">
        <v>336</v>
      </c>
      <c r="O48" s="267" t="s">
        <v>337</v>
      </c>
      <c r="P48" s="268" t="s">
        <v>338</v>
      </c>
      <c r="Q48" s="268" t="s">
        <v>339</v>
      </c>
    </row>
    <row r="49" spans="1:17" ht="41.25" hidden="1" customHeight="1">
      <c r="A49" s="239"/>
      <c r="B49" s="269" t="s">
        <v>340</v>
      </c>
      <c r="C49" s="269" t="s">
        <v>341</v>
      </c>
      <c r="D49" s="269" t="s">
        <v>342</v>
      </c>
      <c r="E49" s="269" t="s">
        <v>343</v>
      </c>
      <c r="F49" s="269" t="s">
        <v>344</v>
      </c>
      <c r="G49" s="269" t="s">
        <v>345</v>
      </c>
      <c r="H49" s="269" t="s">
        <v>346</v>
      </c>
      <c r="I49" s="269" t="s">
        <v>347</v>
      </c>
      <c r="J49" s="269" t="s">
        <v>348</v>
      </c>
      <c r="K49" s="270" t="s">
        <v>345</v>
      </c>
      <c r="L49" s="270" t="s">
        <v>346</v>
      </c>
      <c r="M49" s="270" t="s">
        <v>347</v>
      </c>
      <c r="N49" s="270" t="s">
        <v>348</v>
      </c>
      <c r="O49" s="270" t="s">
        <v>349</v>
      </c>
      <c r="P49" s="270" t="s">
        <v>349</v>
      </c>
      <c r="Q49" s="270" t="s">
        <v>349</v>
      </c>
    </row>
    <row r="50" spans="1:17" hidden="1">
      <c r="B50" s="271">
        <v>1</v>
      </c>
      <c r="C50" s="271">
        <v>1</v>
      </c>
      <c r="D50" s="271">
        <v>1</v>
      </c>
      <c r="E50" s="271">
        <v>1</v>
      </c>
      <c r="F50" s="271">
        <v>276940</v>
      </c>
      <c r="G50" s="271">
        <v>48570</v>
      </c>
      <c r="H50" s="271">
        <v>163030</v>
      </c>
      <c r="I50" s="271">
        <v>0</v>
      </c>
      <c r="J50" s="271">
        <v>211600</v>
      </c>
      <c r="K50" s="272">
        <v>31188</v>
      </c>
      <c r="L50" s="272">
        <v>0</v>
      </c>
      <c r="M50" s="272">
        <v>0</v>
      </c>
      <c r="N50" s="272">
        <v>31188</v>
      </c>
      <c r="O50" s="272">
        <v>80779</v>
      </c>
      <c r="P50" s="272">
        <v>103287</v>
      </c>
      <c r="Q50" s="272">
        <v>117997</v>
      </c>
    </row>
    <row r="51" spans="1:17" hidden="1">
      <c r="B51" s="271">
        <v>1</v>
      </c>
      <c r="C51" s="271">
        <v>1</v>
      </c>
      <c r="D51" s="271">
        <v>1</v>
      </c>
      <c r="E51" s="271">
        <v>1</v>
      </c>
      <c r="F51" s="271">
        <v>16490</v>
      </c>
      <c r="G51" s="271">
        <v>7964</v>
      </c>
      <c r="H51" s="271">
        <v>8526</v>
      </c>
      <c r="I51" s="271">
        <v>0</v>
      </c>
      <c r="J51" s="271">
        <v>16490</v>
      </c>
      <c r="K51" s="272">
        <v>5447</v>
      </c>
      <c r="L51" s="272">
        <v>0</v>
      </c>
      <c r="M51" s="272">
        <v>0</v>
      </c>
      <c r="N51" s="272">
        <v>5447</v>
      </c>
      <c r="O51" s="272">
        <v>14384</v>
      </c>
      <c r="P51" s="272">
        <v>18147</v>
      </c>
      <c r="Q51" s="272">
        <v>20505</v>
      </c>
    </row>
    <row r="52" spans="1:17" hidden="1">
      <c r="B52" s="271">
        <v>1</v>
      </c>
      <c r="C52" s="271">
        <v>1</v>
      </c>
      <c r="D52" s="271">
        <v>1</v>
      </c>
      <c r="E52" s="271">
        <v>1</v>
      </c>
      <c r="F52" s="271">
        <v>42680</v>
      </c>
      <c r="G52" s="271">
        <v>11360</v>
      </c>
      <c r="H52" s="271">
        <v>31320</v>
      </c>
      <c r="I52" s="271">
        <v>0</v>
      </c>
      <c r="J52" s="271">
        <v>42680</v>
      </c>
      <c r="K52" s="272">
        <v>7328</v>
      </c>
      <c r="L52" s="272">
        <v>0</v>
      </c>
      <c r="M52" s="272">
        <v>0</v>
      </c>
      <c r="N52" s="272">
        <v>7328</v>
      </c>
      <c r="O52" s="272">
        <v>19833</v>
      </c>
      <c r="P52" s="272">
        <v>22014</v>
      </c>
      <c r="Q52" s="272">
        <v>26076</v>
      </c>
    </row>
    <row r="53" spans="1:17" hidden="1">
      <c r="B53" s="271">
        <v>1</v>
      </c>
      <c r="C53" s="271">
        <v>1</v>
      </c>
      <c r="D53" s="271">
        <v>1</v>
      </c>
      <c r="E53" s="271">
        <v>1</v>
      </c>
      <c r="F53" s="271">
        <v>86420</v>
      </c>
      <c r="G53" s="271">
        <v>12269</v>
      </c>
      <c r="H53" s="271">
        <v>74101</v>
      </c>
      <c r="I53" s="271">
        <v>0</v>
      </c>
      <c r="J53" s="271">
        <v>86370</v>
      </c>
      <c r="K53" s="272">
        <v>7114</v>
      </c>
      <c r="L53" s="272">
        <v>0</v>
      </c>
      <c r="M53" s="272">
        <v>0</v>
      </c>
      <c r="N53" s="272">
        <v>7114</v>
      </c>
      <c r="O53" s="272">
        <v>11356</v>
      </c>
      <c r="P53" s="272">
        <v>12123</v>
      </c>
      <c r="Q53" s="272">
        <v>14517</v>
      </c>
    </row>
    <row r="54" spans="1:17" hidden="1">
      <c r="B54" s="271">
        <v>1</v>
      </c>
      <c r="C54" s="271">
        <v>1</v>
      </c>
      <c r="D54" s="271">
        <v>1</v>
      </c>
      <c r="E54" s="271">
        <v>1</v>
      </c>
      <c r="F54" s="271">
        <v>39560</v>
      </c>
      <c r="G54" s="271">
        <v>17517</v>
      </c>
      <c r="H54" s="271">
        <v>22043</v>
      </c>
      <c r="I54" s="271">
        <v>0</v>
      </c>
      <c r="J54" s="271">
        <v>39560</v>
      </c>
      <c r="K54" s="272">
        <v>11839</v>
      </c>
      <c r="L54" s="272">
        <v>0</v>
      </c>
      <c r="M54" s="272">
        <v>0</v>
      </c>
      <c r="N54" s="272">
        <v>11839</v>
      </c>
      <c r="O54" s="272">
        <v>30348</v>
      </c>
      <c r="P54" s="272">
        <v>34769</v>
      </c>
      <c r="Q54" s="272">
        <v>40744</v>
      </c>
    </row>
    <row r="55" spans="1:17" hidden="1">
      <c r="B55" s="271">
        <v>1</v>
      </c>
      <c r="C55" s="271">
        <v>1</v>
      </c>
      <c r="D55" s="271">
        <v>1</v>
      </c>
      <c r="E55" s="271">
        <v>1</v>
      </c>
      <c r="F55" s="271">
        <v>98910</v>
      </c>
      <c r="G55" s="271">
        <v>10251</v>
      </c>
      <c r="H55" s="271">
        <v>88669</v>
      </c>
      <c r="I55" s="271">
        <v>0</v>
      </c>
      <c r="J55" s="271">
        <v>98920</v>
      </c>
      <c r="K55" s="272">
        <v>6707</v>
      </c>
      <c r="L55" s="272">
        <v>0</v>
      </c>
      <c r="M55" s="272">
        <v>0</v>
      </c>
      <c r="N55" s="272">
        <v>6707</v>
      </c>
      <c r="O55" s="272">
        <v>12558</v>
      </c>
      <c r="P55" s="272">
        <v>14046</v>
      </c>
      <c r="Q55" s="272">
        <v>16702</v>
      </c>
    </row>
    <row r="56" spans="1:17" hidden="1">
      <c r="B56" s="271">
        <v>1</v>
      </c>
      <c r="C56" s="271">
        <v>1</v>
      </c>
      <c r="D56" s="271">
        <v>1</v>
      </c>
      <c r="E56" s="271">
        <v>1</v>
      </c>
      <c r="F56" s="271">
        <v>292020</v>
      </c>
      <c r="G56" s="271">
        <v>8412</v>
      </c>
      <c r="H56" s="271">
        <v>64418</v>
      </c>
      <c r="I56" s="271">
        <v>0</v>
      </c>
      <c r="J56" s="271">
        <v>72830</v>
      </c>
      <c r="K56" s="272">
        <v>5377</v>
      </c>
      <c r="L56" s="272">
        <v>0</v>
      </c>
      <c r="M56" s="272">
        <v>0</v>
      </c>
      <c r="N56" s="272">
        <v>5377</v>
      </c>
      <c r="O56" s="272">
        <v>5951</v>
      </c>
      <c r="P56" s="272">
        <v>6101</v>
      </c>
      <c r="Q56" s="272">
        <v>7483</v>
      </c>
    </row>
    <row r="57" spans="1:17" hidden="1">
      <c r="B57" s="271">
        <v>1</v>
      </c>
      <c r="C57" s="271">
        <v>1</v>
      </c>
      <c r="D57" s="271">
        <v>1</v>
      </c>
      <c r="E57" s="271">
        <v>1</v>
      </c>
      <c r="F57" s="271">
        <v>60580</v>
      </c>
      <c r="G57" s="271">
        <v>4433</v>
      </c>
      <c r="H57" s="271">
        <v>56147</v>
      </c>
      <c r="I57" s="271">
        <v>0</v>
      </c>
      <c r="J57" s="271">
        <v>60580</v>
      </c>
      <c r="K57" s="272">
        <v>2886</v>
      </c>
      <c r="L57" s="272">
        <v>0</v>
      </c>
      <c r="M57" s="272">
        <v>0</v>
      </c>
      <c r="N57" s="272">
        <v>2886</v>
      </c>
      <c r="O57" s="272">
        <v>4344</v>
      </c>
      <c r="P57" s="272">
        <v>4629</v>
      </c>
      <c r="Q57" s="272">
        <v>5530</v>
      </c>
    </row>
    <row r="58" spans="1:17" hidden="1">
      <c r="B58" s="271">
        <v>1</v>
      </c>
      <c r="C58" s="271">
        <v>1</v>
      </c>
      <c r="D58" s="271">
        <v>1</v>
      </c>
      <c r="E58" s="271">
        <v>1</v>
      </c>
      <c r="F58" s="271">
        <v>53150</v>
      </c>
      <c r="G58" s="271">
        <v>21498</v>
      </c>
      <c r="H58" s="271">
        <v>31652</v>
      </c>
      <c r="I58" s="271">
        <v>0</v>
      </c>
      <c r="J58" s="271">
        <v>53150</v>
      </c>
      <c r="K58" s="272">
        <v>12790</v>
      </c>
      <c r="L58" s="272">
        <v>0</v>
      </c>
      <c r="M58" s="272">
        <v>0</v>
      </c>
      <c r="N58" s="272">
        <v>12790</v>
      </c>
      <c r="O58" s="272">
        <v>33374</v>
      </c>
      <c r="P58" s="272">
        <v>39336</v>
      </c>
      <c r="Q58" s="272">
        <v>44878</v>
      </c>
    </row>
    <row r="59" spans="1:17" hidden="1">
      <c r="B59" s="271">
        <v>1</v>
      </c>
      <c r="C59" s="271">
        <v>1</v>
      </c>
      <c r="D59" s="271">
        <v>2</v>
      </c>
      <c r="E59" s="271">
        <v>1</v>
      </c>
      <c r="F59" s="271">
        <v>24230</v>
      </c>
      <c r="G59" s="271">
        <v>12439</v>
      </c>
      <c r="H59" s="271">
        <v>11791</v>
      </c>
      <c r="I59" s="271">
        <v>0</v>
      </c>
      <c r="J59" s="271">
        <v>24230</v>
      </c>
      <c r="K59" s="272">
        <v>0</v>
      </c>
      <c r="L59" s="272">
        <v>0</v>
      </c>
      <c r="M59" s="272">
        <v>0</v>
      </c>
      <c r="N59" s="272">
        <v>0</v>
      </c>
      <c r="O59" s="272">
        <v>0</v>
      </c>
      <c r="P59" s="272">
        <v>0</v>
      </c>
      <c r="Q59" s="272">
        <v>0</v>
      </c>
    </row>
    <row r="60" spans="1:17" hidden="1">
      <c r="B60" s="271">
        <v>1</v>
      </c>
      <c r="C60" s="271">
        <v>1</v>
      </c>
      <c r="D60" s="271">
        <v>2</v>
      </c>
      <c r="E60" s="271">
        <v>1</v>
      </c>
      <c r="F60" s="271">
        <v>33720</v>
      </c>
      <c r="G60" s="271">
        <v>4823</v>
      </c>
      <c r="H60" s="271">
        <v>28897</v>
      </c>
      <c r="I60" s="271">
        <v>0</v>
      </c>
      <c r="J60" s="271">
        <v>33720</v>
      </c>
      <c r="K60" s="272">
        <v>0</v>
      </c>
      <c r="L60" s="272">
        <v>0</v>
      </c>
      <c r="M60" s="272">
        <v>0</v>
      </c>
      <c r="N60" s="272">
        <v>0</v>
      </c>
      <c r="O60" s="272">
        <v>0</v>
      </c>
      <c r="P60" s="272">
        <v>0</v>
      </c>
      <c r="Q60" s="272">
        <v>0</v>
      </c>
    </row>
    <row r="61" spans="1:17" hidden="1">
      <c r="B61" s="271">
        <v>1</v>
      </c>
      <c r="C61" s="271">
        <v>1</v>
      </c>
      <c r="D61" s="271">
        <v>2</v>
      </c>
      <c r="E61" s="271">
        <v>2</v>
      </c>
      <c r="F61" s="271">
        <v>247500</v>
      </c>
      <c r="G61" s="271">
        <v>6031</v>
      </c>
      <c r="H61" s="271">
        <v>133599</v>
      </c>
      <c r="I61" s="271">
        <v>0</v>
      </c>
      <c r="J61" s="271">
        <v>139630</v>
      </c>
      <c r="K61" s="272">
        <v>0</v>
      </c>
      <c r="L61" s="272">
        <v>0</v>
      </c>
      <c r="M61" s="272">
        <v>0</v>
      </c>
      <c r="N61" s="272">
        <v>0</v>
      </c>
      <c r="O61" s="272">
        <v>0</v>
      </c>
      <c r="P61" s="272">
        <v>0</v>
      </c>
      <c r="Q61" s="272">
        <v>0</v>
      </c>
    </row>
    <row r="62" spans="1:17" hidden="1">
      <c r="B62" s="271">
        <v>2</v>
      </c>
      <c r="C62" s="271">
        <v>2</v>
      </c>
      <c r="D62" s="271">
        <v>2</v>
      </c>
      <c r="E62" s="271">
        <v>2</v>
      </c>
      <c r="F62" s="271">
        <v>66520</v>
      </c>
      <c r="G62" s="271">
        <v>0</v>
      </c>
      <c r="H62" s="271">
        <v>0</v>
      </c>
      <c r="I62" s="271">
        <v>0</v>
      </c>
      <c r="J62" s="271">
        <v>0</v>
      </c>
      <c r="K62" s="272">
        <v>0</v>
      </c>
      <c r="L62" s="272">
        <v>0</v>
      </c>
      <c r="M62" s="272">
        <v>0</v>
      </c>
      <c r="N62" s="272">
        <v>0</v>
      </c>
      <c r="O62" s="272">
        <v>0</v>
      </c>
      <c r="P62" s="272">
        <v>0</v>
      </c>
      <c r="Q62" s="272">
        <v>0</v>
      </c>
    </row>
    <row r="63" spans="1:17" hidden="1">
      <c r="B63" s="271">
        <v>1</v>
      </c>
      <c r="C63" s="271">
        <v>1</v>
      </c>
      <c r="D63" s="271">
        <v>2</v>
      </c>
      <c r="E63" s="271">
        <v>1</v>
      </c>
      <c r="F63" s="271">
        <v>23900</v>
      </c>
      <c r="G63" s="271">
        <v>3682</v>
      </c>
      <c r="H63" s="271">
        <v>20218</v>
      </c>
      <c r="I63" s="271">
        <v>0</v>
      </c>
      <c r="J63" s="271">
        <v>23900</v>
      </c>
      <c r="K63" s="272">
        <v>0</v>
      </c>
      <c r="L63" s="272">
        <v>0</v>
      </c>
      <c r="M63" s="272">
        <v>0</v>
      </c>
      <c r="N63" s="272">
        <v>0</v>
      </c>
      <c r="O63" s="272">
        <v>0</v>
      </c>
      <c r="P63" s="272">
        <v>0</v>
      </c>
      <c r="Q63" s="272">
        <v>0</v>
      </c>
    </row>
    <row r="64" spans="1:17" hidden="1">
      <c r="B64" s="271">
        <v>1</v>
      </c>
      <c r="C64" s="271">
        <v>1</v>
      </c>
      <c r="D64" s="271">
        <v>1</v>
      </c>
      <c r="E64" s="271">
        <v>1</v>
      </c>
      <c r="F64" s="271">
        <v>8790</v>
      </c>
      <c r="G64" s="271">
        <v>3678</v>
      </c>
      <c r="H64" s="271">
        <v>5112</v>
      </c>
      <c r="I64" s="271">
        <v>0</v>
      </c>
      <c r="J64" s="271">
        <v>8790</v>
      </c>
      <c r="K64" s="272">
        <v>2415</v>
      </c>
      <c r="L64" s="272">
        <v>0</v>
      </c>
      <c r="M64" s="272">
        <v>0</v>
      </c>
      <c r="N64" s="272">
        <v>2415</v>
      </c>
      <c r="O64" s="272">
        <v>7570</v>
      </c>
      <c r="P64" s="272">
        <v>7484</v>
      </c>
      <c r="Q64" s="272">
        <v>8667</v>
      </c>
    </row>
    <row r="65" spans="2:17" hidden="1">
      <c r="B65" s="271">
        <v>1</v>
      </c>
      <c r="C65" s="271">
        <v>1</v>
      </c>
      <c r="D65" s="271">
        <v>1</v>
      </c>
      <c r="E65" s="271">
        <v>1</v>
      </c>
      <c r="F65" s="271">
        <v>14270</v>
      </c>
      <c r="G65" s="271">
        <v>4182</v>
      </c>
      <c r="H65" s="271">
        <v>10088</v>
      </c>
      <c r="I65" s="271">
        <v>0</v>
      </c>
      <c r="J65" s="271">
        <v>14270</v>
      </c>
      <c r="K65" s="272">
        <v>3144</v>
      </c>
      <c r="L65" s="272">
        <v>0</v>
      </c>
      <c r="M65" s="272">
        <v>0</v>
      </c>
      <c r="N65" s="272">
        <v>3144</v>
      </c>
      <c r="O65" s="272">
        <v>9285</v>
      </c>
      <c r="P65" s="272">
        <v>9180</v>
      </c>
      <c r="Q65" s="272">
        <v>10714</v>
      </c>
    </row>
    <row r="66" spans="2:17" hidden="1">
      <c r="B66" s="271">
        <v>1</v>
      </c>
      <c r="C66" s="271">
        <v>1</v>
      </c>
      <c r="D66" s="271">
        <v>2</v>
      </c>
      <c r="E66" s="271">
        <v>1</v>
      </c>
      <c r="F66" s="271">
        <v>4310</v>
      </c>
      <c r="G66" s="271">
        <v>1226</v>
      </c>
      <c r="H66" s="271">
        <v>3084</v>
      </c>
      <c r="I66" s="271">
        <v>0</v>
      </c>
      <c r="J66" s="271">
        <v>4310</v>
      </c>
      <c r="K66" s="272">
        <v>0</v>
      </c>
      <c r="L66" s="272">
        <v>0</v>
      </c>
      <c r="M66" s="272">
        <v>0</v>
      </c>
      <c r="N66" s="272">
        <v>0</v>
      </c>
      <c r="O66" s="272">
        <v>0</v>
      </c>
      <c r="P66" s="272">
        <v>0</v>
      </c>
      <c r="Q66" s="272">
        <v>0</v>
      </c>
    </row>
    <row r="67" spans="2:17" hidden="1">
      <c r="B67" s="271">
        <v>1</v>
      </c>
      <c r="C67" s="271">
        <v>1</v>
      </c>
      <c r="D67" s="271">
        <v>2</v>
      </c>
      <c r="E67" s="271">
        <v>2</v>
      </c>
      <c r="F67" s="271">
        <v>5930</v>
      </c>
      <c r="G67" s="271">
        <v>1306</v>
      </c>
      <c r="H67" s="271">
        <v>4624</v>
      </c>
      <c r="I67" s="271">
        <v>0</v>
      </c>
      <c r="J67" s="271">
        <v>5930</v>
      </c>
      <c r="K67" s="272">
        <v>0</v>
      </c>
      <c r="L67" s="272">
        <v>0</v>
      </c>
      <c r="M67" s="272">
        <v>0</v>
      </c>
      <c r="N67" s="272">
        <v>0</v>
      </c>
      <c r="O67" s="272">
        <v>0</v>
      </c>
      <c r="P67" s="272">
        <v>0</v>
      </c>
      <c r="Q67" s="272">
        <v>0</v>
      </c>
    </row>
    <row r="68" spans="2:17" hidden="1">
      <c r="B68" s="271">
        <v>1</v>
      </c>
      <c r="C68" s="271">
        <v>1</v>
      </c>
      <c r="D68" s="271">
        <v>2</v>
      </c>
      <c r="E68" s="271">
        <v>2</v>
      </c>
      <c r="F68" s="271">
        <v>4060</v>
      </c>
      <c r="G68" s="271">
        <v>1542</v>
      </c>
      <c r="H68" s="271">
        <v>2518</v>
      </c>
      <c r="I68" s="271">
        <v>0</v>
      </c>
      <c r="J68" s="271">
        <v>4060</v>
      </c>
      <c r="K68" s="272">
        <v>0</v>
      </c>
      <c r="L68" s="272">
        <v>0</v>
      </c>
      <c r="M68" s="272">
        <v>0</v>
      </c>
      <c r="N68" s="272">
        <v>0</v>
      </c>
      <c r="O68" s="272">
        <v>0</v>
      </c>
      <c r="P68" s="272">
        <v>0</v>
      </c>
      <c r="Q68" s="272">
        <v>0</v>
      </c>
    </row>
    <row r="69" spans="2:17" hidden="1">
      <c r="B69" s="271">
        <v>1</v>
      </c>
      <c r="C69" s="271">
        <v>1</v>
      </c>
      <c r="D69" s="271">
        <v>1</v>
      </c>
      <c r="E69" s="271">
        <v>1</v>
      </c>
      <c r="F69" s="271">
        <v>21090</v>
      </c>
      <c r="G69" s="271">
        <v>4042</v>
      </c>
      <c r="H69" s="271">
        <v>17048</v>
      </c>
      <c r="I69" s="271">
        <v>0</v>
      </c>
      <c r="J69" s="271">
        <v>21090</v>
      </c>
      <c r="K69" s="272">
        <v>2830</v>
      </c>
      <c r="L69" s="272">
        <v>0</v>
      </c>
      <c r="M69" s="272">
        <v>0</v>
      </c>
      <c r="N69" s="272">
        <v>2830</v>
      </c>
      <c r="O69" s="272">
        <v>7428</v>
      </c>
      <c r="P69" s="272">
        <v>7401</v>
      </c>
      <c r="Q69" s="272">
        <v>8628</v>
      </c>
    </row>
    <row r="70" spans="2:17" hidden="1">
      <c r="B70" s="271">
        <v>2</v>
      </c>
      <c r="C70" s="271">
        <v>2</v>
      </c>
      <c r="D70" s="271">
        <v>2</v>
      </c>
      <c r="E70" s="271">
        <v>2</v>
      </c>
      <c r="F70" s="271">
        <v>47760</v>
      </c>
      <c r="G70" s="271">
        <v>0</v>
      </c>
      <c r="H70" s="271">
        <v>0</v>
      </c>
      <c r="I70" s="271">
        <v>0</v>
      </c>
      <c r="J70" s="271">
        <v>0</v>
      </c>
      <c r="K70" s="272">
        <v>0</v>
      </c>
      <c r="L70" s="272">
        <v>0</v>
      </c>
      <c r="M70" s="272">
        <v>0</v>
      </c>
      <c r="N70" s="272">
        <v>0</v>
      </c>
      <c r="O70" s="272">
        <v>0</v>
      </c>
      <c r="P70" s="272">
        <v>0</v>
      </c>
      <c r="Q70" s="272">
        <v>0</v>
      </c>
    </row>
    <row r="71" spans="2:17" hidden="1">
      <c r="B71" s="271">
        <v>2</v>
      </c>
      <c r="C71" s="271">
        <v>2</v>
      </c>
      <c r="D71" s="271">
        <v>2</v>
      </c>
      <c r="E71" s="271">
        <v>2</v>
      </c>
      <c r="F71" s="271">
        <v>79580</v>
      </c>
      <c r="G71" s="271">
        <v>0</v>
      </c>
      <c r="H71" s="271">
        <v>0</v>
      </c>
      <c r="I71" s="271">
        <v>0</v>
      </c>
      <c r="J71" s="271">
        <v>0</v>
      </c>
      <c r="K71" s="272">
        <v>0</v>
      </c>
      <c r="L71" s="272">
        <v>0</v>
      </c>
      <c r="M71" s="272">
        <v>0</v>
      </c>
      <c r="N71" s="272">
        <v>0</v>
      </c>
      <c r="O71" s="272">
        <v>0</v>
      </c>
      <c r="P71" s="272">
        <v>0</v>
      </c>
      <c r="Q71" s="272">
        <v>0</v>
      </c>
    </row>
    <row r="72" spans="2:17" hidden="1">
      <c r="B72" s="271">
        <v>1</v>
      </c>
      <c r="C72" s="271">
        <v>1</v>
      </c>
      <c r="D72" s="271">
        <v>2</v>
      </c>
      <c r="E72" s="271">
        <v>1</v>
      </c>
      <c r="F72" s="271">
        <v>25790</v>
      </c>
      <c r="G72" s="271">
        <v>1188</v>
      </c>
      <c r="H72" s="271">
        <v>24602</v>
      </c>
      <c r="I72" s="271">
        <v>0</v>
      </c>
      <c r="J72" s="271">
        <v>25790</v>
      </c>
      <c r="K72" s="272">
        <v>0</v>
      </c>
      <c r="L72" s="272">
        <v>0</v>
      </c>
      <c r="M72" s="272">
        <v>0</v>
      </c>
      <c r="N72" s="272">
        <v>0</v>
      </c>
      <c r="O72" s="272">
        <v>0</v>
      </c>
      <c r="P72" s="272">
        <v>0</v>
      </c>
      <c r="Q72" s="272">
        <v>0</v>
      </c>
    </row>
    <row r="73" spans="2:17" hidden="1">
      <c r="B73" s="271">
        <v>1</v>
      </c>
      <c r="C73" s="271">
        <v>1</v>
      </c>
      <c r="D73" s="271">
        <v>2</v>
      </c>
      <c r="E73" s="271">
        <v>1</v>
      </c>
      <c r="F73" s="271">
        <v>24100</v>
      </c>
      <c r="G73" s="271">
        <v>1026</v>
      </c>
      <c r="H73" s="271">
        <v>23074</v>
      </c>
      <c r="I73" s="271">
        <v>0</v>
      </c>
      <c r="J73" s="271">
        <v>24100</v>
      </c>
      <c r="K73" s="272">
        <v>0</v>
      </c>
      <c r="L73" s="272">
        <v>0</v>
      </c>
      <c r="M73" s="272">
        <v>0</v>
      </c>
      <c r="N73" s="272">
        <v>0</v>
      </c>
      <c r="O73" s="272">
        <v>0</v>
      </c>
      <c r="P73" s="272">
        <v>0</v>
      </c>
      <c r="Q73" s="272">
        <v>0</v>
      </c>
    </row>
    <row r="74" spans="2:17" hidden="1">
      <c r="B74" s="271">
        <v>1</v>
      </c>
      <c r="C74" s="271">
        <v>1</v>
      </c>
      <c r="D74" s="271">
        <v>2</v>
      </c>
      <c r="E74" s="271">
        <v>1</v>
      </c>
      <c r="F74" s="271">
        <v>6140</v>
      </c>
      <c r="G74" s="271">
        <v>3830</v>
      </c>
      <c r="H74" s="271">
        <v>2310</v>
      </c>
      <c r="I74" s="271">
        <v>0</v>
      </c>
      <c r="J74" s="271">
        <v>6140</v>
      </c>
      <c r="K74" s="272">
        <v>0</v>
      </c>
      <c r="L74" s="272">
        <v>0</v>
      </c>
      <c r="M74" s="272">
        <v>0</v>
      </c>
      <c r="N74" s="272">
        <v>0</v>
      </c>
      <c r="O74" s="272">
        <v>0</v>
      </c>
      <c r="P74" s="272">
        <v>0</v>
      </c>
      <c r="Q74" s="272">
        <v>0</v>
      </c>
    </row>
    <row r="75" spans="2:17" hidden="1">
      <c r="B75" s="271">
        <v>1</v>
      </c>
      <c r="C75" s="271">
        <v>1</v>
      </c>
      <c r="D75" s="271">
        <v>1</v>
      </c>
      <c r="E75" s="271">
        <v>1</v>
      </c>
      <c r="F75" s="271">
        <v>7001</v>
      </c>
      <c r="G75" s="271">
        <v>4472</v>
      </c>
      <c r="H75" s="271">
        <v>2529</v>
      </c>
      <c r="I75" s="271">
        <v>0</v>
      </c>
      <c r="J75" s="271">
        <v>7001</v>
      </c>
      <c r="K75" s="272">
        <v>2489</v>
      </c>
      <c r="L75" s="272">
        <v>0</v>
      </c>
      <c r="M75" s="272">
        <v>0</v>
      </c>
      <c r="N75" s="272">
        <v>2489</v>
      </c>
      <c r="O75" s="272">
        <v>6741</v>
      </c>
      <c r="P75" s="272">
        <v>7518</v>
      </c>
      <c r="Q75" s="272">
        <v>8774</v>
      </c>
    </row>
    <row r="76" spans="2:17" hidden="1">
      <c r="B76" s="271">
        <v>1</v>
      </c>
      <c r="C76" s="271">
        <v>1</v>
      </c>
      <c r="D76" s="271">
        <v>2</v>
      </c>
      <c r="E76" s="271">
        <v>1</v>
      </c>
      <c r="F76" s="271">
        <v>16300</v>
      </c>
      <c r="G76" s="271">
        <v>4580</v>
      </c>
      <c r="H76" s="271">
        <v>11720</v>
      </c>
      <c r="I76" s="271">
        <v>0</v>
      </c>
      <c r="J76" s="271">
        <v>16300</v>
      </c>
      <c r="K76" s="272">
        <v>0</v>
      </c>
      <c r="L76" s="272">
        <v>0</v>
      </c>
      <c r="M76" s="272">
        <v>0</v>
      </c>
      <c r="N76" s="272">
        <v>0</v>
      </c>
      <c r="O76" s="272">
        <v>0</v>
      </c>
      <c r="P76" s="272">
        <v>0</v>
      </c>
      <c r="Q76" s="272">
        <v>0</v>
      </c>
    </row>
    <row r="77" spans="2:17" hidden="1">
      <c r="B77" s="271">
        <v>1</v>
      </c>
      <c r="C77" s="271">
        <v>1</v>
      </c>
      <c r="D77" s="271">
        <v>2</v>
      </c>
      <c r="E77" s="271">
        <v>1</v>
      </c>
      <c r="F77" s="271">
        <v>8270</v>
      </c>
      <c r="G77" s="271">
        <v>3346</v>
      </c>
      <c r="H77" s="271">
        <v>4924</v>
      </c>
      <c r="I77" s="271">
        <v>0</v>
      </c>
      <c r="J77" s="271">
        <v>8270</v>
      </c>
      <c r="K77" s="272">
        <v>0</v>
      </c>
      <c r="L77" s="272">
        <v>0</v>
      </c>
      <c r="M77" s="272">
        <v>0</v>
      </c>
      <c r="N77" s="272">
        <v>0</v>
      </c>
      <c r="O77" s="272">
        <v>0</v>
      </c>
      <c r="P77" s="272">
        <v>0</v>
      </c>
      <c r="Q77" s="272">
        <v>0</v>
      </c>
    </row>
    <row r="78" spans="2:17" hidden="1">
      <c r="B78" s="271">
        <v>1</v>
      </c>
      <c r="C78" s="271">
        <v>1</v>
      </c>
      <c r="D78" s="271">
        <v>2</v>
      </c>
      <c r="E78" s="271">
        <v>1</v>
      </c>
      <c r="F78" s="271">
        <v>95650</v>
      </c>
      <c r="G78" s="271">
        <v>1437</v>
      </c>
      <c r="H78" s="271">
        <v>42623</v>
      </c>
      <c r="I78" s="271">
        <v>0</v>
      </c>
      <c r="J78" s="271">
        <v>44060</v>
      </c>
      <c r="K78" s="272">
        <v>0</v>
      </c>
      <c r="L78" s="272">
        <v>0</v>
      </c>
      <c r="M78" s="272">
        <v>0</v>
      </c>
      <c r="N78" s="272">
        <v>0</v>
      </c>
      <c r="O78" s="272">
        <v>0</v>
      </c>
      <c r="P78" s="272">
        <v>0</v>
      </c>
      <c r="Q78" s="272">
        <v>0</v>
      </c>
    </row>
    <row r="79" spans="2:17" hidden="1">
      <c r="B79" s="271">
        <v>1</v>
      </c>
      <c r="C79" s="271">
        <v>1</v>
      </c>
      <c r="D79" s="271">
        <v>2</v>
      </c>
      <c r="E79" s="271">
        <v>1</v>
      </c>
      <c r="F79" s="271">
        <v>38100</v>
      </c>
      <c r="G79" s="271">
        <v>5791</v>
      </c>
      <c r="H79" s="271">
        <v>32309</v>
      </c>
      <c r="I79" s="271">
        <v>0</v>
      </c>
      <c r="J79" s="271">
        <v>38100</v>
      </c>
      <c r="K79" s="272">
        <v>0</v>
      </c>
      <c r="L79" s="272">
        <v>0</v>
      </c>
      <c r="M79" s="272">
        <v>0</v>
      </c>
      <c r="N79" s="272">
        <v>0</v>
      </c>
      <c r="O79" s="272">
        <v>0</v>
      </c>
      <c r="P79" s="272">
        <v>0</v>
      </c>
      <c r="Q79" s="272">
        <v>0</v>
      </c>
    </row>
    <row r="80" spans="2:17" hidden="1">
      <c r="B80" s="271">
        <v>1</v>
      </c>
      <c r="C80" s="271">
        <v>1</v>
      </c>
      <c r="D80" s="271">
        <v>2</v>
      </c>
      <c r="E80" s="271">
        <v>1</v>
      </c>
      <c r="F80" s="271">
        <v>62010</v>
      </c>
      <c r="G80" s="271">
        <v>1953</v>
      </c>
      <c r="H80" s="271">
        <v>24757</v>
      </c>
      <c r="I80" s="271">
        <v>0</v>
      </c>
      <c r="J80" s="271">
        <v>26710</v>
      </c>
      <c r="K80" s="272">
        <v>0</v>
      </c>
      <c r="L80" s="272">
        <v>0</v>
      </c>
      <c r="M80" s="272">
        <v>0</v>
      </c>
      <c r="N80" s="272">
        <v>0</v>
      </c>
      <c r="O80" s="272">
        <v>0</v>
      </c>
      <c r="P80" s="272">
        <v>0</v>
      </c>
      <c r="Q80" s="272">
        <v>0</v>
      </c>
    </row>
    <row r="81" spans="2:17" hidden="1">
      <c r="B81" s="271">
        <v>2</v>
      </c>
      <c r="C81" s="271">
        <v>2</v>
      </c>
      <c r="D81" s="271">
        <v>2</v>
      </c>
      <c r="E81" s="271">
        <v>2</v>
      </c>
      <c r="F81" s="271">
        <v>47</v>
      </c>
      <c r="G81" s="271">
        <v>0</v>
      </c>
      <c r="H81" s="271">
        <v>0</v>
      </c>
      <c r="I81" s="271">
        <v>0</v>
      </c>
      <c r="J81" s="271">
        <v>0</v>
      </c>
      <c r="K81" s="272">
        <v>0</v>
      </c>
      <c r="L81" s="272">
        <v>0</v>
      </c>
      <c r="M81" s="272">
        <v>0</v>
      </c>
      <c r="N81" s="272">
        <v>0</v>
      </c>
      <c r="O81" s="272">
        <v>0</v>
      </c>
      <c r="P81" s="272">
        <v>0</v>
      </c>
      <c r="Q81" s="272">
        <v>0</v>
      </c>
    </row>
    <row r="82" spans="2:17" hidden="1">
      <c r="B82" s="271">
        <v>2</v>
      </c>
      <c r="C82" s="271">
        <v>2</v>
      </c>
      <c r="D82" s="271">
        <v>2</v>
      </c>
      <c r="E82" s="271">
        <v>2</v>
      </c>
      <c r="F82" s="271">
        <v>175660</v>
      </c>
      <c r="G82" s="271">
        <v>0</v>
      </c>
      <c r="H82" s="271">
        <v>0</v>
      </c>
      <c r="I82" s="271">
        <v>0</v>
      </c>
      <c r="J82" s="271">
        <v>0</v>
      </c>
      <c r="K82" s="272">
        <v>0</v>
      </c>
      <c r="L82" s="272">
        <v>0</v>
      </c>
      <c r="M82" s="272">
        <v>0</v>
      </c>
      <c r="N82" s="272">
        <v>0</v>
      </c>
      <c r="O82" s="272">
        <v>0</v>
      </c>
      <c r="P82" s="272">
        <v>0</v>
      </c>
      <c r="Q82" s="272">
        <v>0</v>
      </c>
    </row>
    <row r="83" spans="2:17" hidden="1">
      <c r="B83" s="271">
        <v>2</v>
      </c>
      <c r="C83" s="271">
        <v>2</v>
      </c>
      <c r="D83" s="271">
        <v>2</v>
      </c>
      <c r="E83" s="271">
        <v>2</v>
      </c>
      <c r="F83" s="271">
        <v>154900</v>
      </c>
      <c r="G83" s="271">
        <v>0</v>
      </c>
      <c r="H83" s="271">
        <v>0</v>
      </c>
      <c r="I83" s="271">
        <v>0</v>
      </c>
      <c r="J83" s="271">
        <v>0</v>
      </c>
      <c r="K83" s="272">
        <v>0</v>
      </c>
      <c r="L83" s="272">
        <v>0</v>
      </c>
      <c r="M83" s="272">
        <v>0</v>
      </c>
      <c r="N83" s="272">
        <v>0</v>
      </c>
      <c r="O83" s="272">
        <v>0</v>
      </c>
      <c r="P83" s="272">
        <v>0</v>
      </c>
      <c r="Q83" s="272">
        <v>0</v>
      </c>
    </row>
    <row r="84" spans="2:17" hidden="1">
      <c r="B84" s="271">
        <v>2</v>
      </c>
      <c r="C84" s="271">
        <v>2</v>
      </c>
      <c r="D84" s="271">
        <v>2</v>
      </c>
      <c r="E84" s="271">
        <v>2</v>
      </c>
      <c r="F84" s="271">
        <v>672381</v>
      </c>
      <c r="G84" s="271">
        <v>0</v>
      </c>
      <c r="H84" s="271">
        <v>0</v>
      </c>
      <c r="I84" s="271">
        <v>0</v>
      </c>
      <c r="J84" s="271">
        <v>0</v>
      </c>
      <c r="K84" s="272">
        <v>0</v>
      </c>
      <c r="L84" s="272">
        <v>0</v>
      </c>
      <c r="M84" s="272">
        <v>0</v>
      </c>
      <c r="N84" s="272">
        <v>0</v>
      </c>
      <c r="O84" s="272">
        <v>0</v>
      </c>
      <c r="P84" s="272">
        <v>0</v>
      </c>
      <c r="Q84" s="272">
        <v>0</v>
      </c>
    </row>
    <row r="85" spans="2:17" hidden="1">
      <c r="B85" s="271">
        <v>2</v>
      </c>
      <c r="C85" s="271">
        <v>2</v>
      </c>
      <c r="D85" s="271">
        <v>2</v>
      </c>
      <c r="E85" s="271">
        <v>2</v>
      </c>
      <c r="F85" s="271">
        <v>133390</v>
      </c>
      <c r="G85" s="271">
        <v>0</v>
      </c>
      <c r="H85" s="271">
        <v>0</v>
      </c>
      <c r="I85" s="271">
        <v>0</v>
      </c>
      <c r="J85" s="271">
        <v>0</v>
      </c>
      <c r="K85" s="272">
        <v>0</v>
      </c>
      <c r="L85" s="272">
        <v>0</v>
      </c>
      <c r="M85" s="272">
        <v>0</v>
      </c>
      <c r="N85" s="272">
        <v>0</v>
      </c>
      <c r="O85" s="272">
        <v>0</v>
      </c>
      <c r="P85" s="272">
        <v>0</v>
      </c>
      <c r="Q85" s="272">
        <v>0</v>
      </c>
    </row>
    <row r="86" spans="2:17" hidden="1">
      <c r="B86" s="271">
        <v>2</v>
      </c>
      <c r="C86" s="271">
        <v>2</v>
      </c>
      <c r="D86" s="271">
        <v>2</v>
      </c>
      <c r="E86" s="271">
        <v>2</v>
      </c>
      <c r="F86" s="271">
        <v>274220</v>
      </c>
      <c r="G86" s="271">
        <v>0</v>
      </c>
      <c r="H86" s="271">
        <v>0</v>
      </c>
      <c r="I86" s="271">
        <v>0</v>
      </c>
      <c r="J86" s="271">
        <v>0</v>
      </c>
      <c r="K86" s="272">
        <v>0</v>
      </c>
      <c r="L86" s="272">
        <v>0</v>
      </c>
      <c r="M86" s="272">
        <v>0</v>
      </c>
      <c r="N86" s="272">
        <v>0</v>
      </c>
      <c r="O86" s="272">
        <v>0</v>
      </c>
      <c r="P86" s="272">
        <v>0</v>
      </c>
      <c r="Q86" s="272">
        <v>0</v>
      </c>
    </row>
    <row r="87" spans="2:17" hidden="1">
      <c r="B87" s="271">
        <v>2</v>
      </c>
      <c r="C87" s="271">
        <v>2</v>
      </c>
      <c r="D87" s="271">
        <v>2</v>
      </c>
      <c r="E87" s="271">
        <v>2</v>
      </c>
      <c r="F87" s="271">
        <v>269260</v>
      </c>
      <c r="G87" s="271">
        <v>0</v>
      </c>
      <c r="H87" s="271">
        <v>0</v>
      </c>
      <c r="I87" s="271">
        <v>0</v>
      </c>
      <c r="J87" s="271">
        <v>0</v>
      </c>
      <c r="K87" s="272">
        <v>0</v>
      </c>
      <c r="L87" s="272">
        <v>0</v>
      </c>
      <c r="M87" s="272">
        <v>0</v>
      </c>
      <c r="N87" s="272">
        <v>0</v>
      </c>
      <c r="O87" s="272">
        <v>0</v>
      </c>
      <c r="P87" s="272">
        <v>0</v>
      </c>
      <c r="Q87" s="272">
        <v>0</v>
      </c>
    </row>
    <row r="88" spans="2:17" hidden="1">
      <c r="B88" s="271">
        <v>2</v>
      </c>
      <c r="C88" s="271">
        <v>2</v>
      </c>
      <c r="D88" s="271">
        <v>2</v>
      </c>
      <c r="E88" s="271">
        <v>2</v>
      </c>
      <c r="F88" s="271">
        <v>131650</v>
      </c>
      <c r="G88" s="271">
        <v>0</v>
      </c>
      <c r="H88" s="271">
        <v>0</v>
      </c>
      <c r="I88" s="271">
        <v>0</v>
      </c>
      <c r="J88" s="271">
        <v>0</v>
      </c>
      <c r="K88" s="272">
        <v>0</v>
      </c>
      <c r="L88" s="272">
        <v>0</v>
      </c>
      <c r="M88" s="272">
        <v>0</v>
      </c>
      <c r="N88" s="272">
        <v>0</v>
      </c>
      <c r="O88" s="272">
        <v>0</v>
      </c>
      <c r="P88" s="272">
        <v>0</v>
      </c>
      <c r="Q88" s="272">
        <v>0</v>
      </c>
    </row>
  </sheetData>
  <mergeCells count="14">
    <mergeCell ref="G3:J3"/>
    <mergeCell ref="K3:N3"/>
    <mergeCell ref="O3:Q3"/>
    <mergeCell ref="R3:R4"/>
    <mergeCell ref="B44:B46"/>
    <mergeCell ref="C44:C46"/>
    <mergeCell ref="D44:D46"/>
    <mergeCell ref="E44:E46"/>
    <mergeCell ref="F3:F4"/>
    <mergeCell ref="A3:A4"/>
    <mergeCell ref="B3:B4"/>
    <mergeCell ref="C3:C4"/>
    <mergeCell ref="D3:D4"/>
    <mergeCell ref="E3:E4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2CCA-4757-483E-BDDE-E5388264B2A1}">
  <sheetPr>
    <tabColor rgb="FFFF0000"/>
    <pageSetUpPr fitToPage="1"/>
  </sheetPr>
  <dimension ref="A1:Y90"/>
  <sheetViews>
    <sheetView view="pageBreakPreview" zoomScale="82" zoomScaleNormal="75" zoomScaleSheetLayoutView="82" workbookViewId="0">
      <pane xSplit="1" ySplit="6" topLeftCell="B22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8" defaultRowHeight="17.25" customHeight="1"/>
  <cols>
    <col min="1" max="1" width="12.6640625" style="192" customWidth="1"/>
    <col min="2" max="6" width="13.77734375" style="277" customWidth="1"/>
    <col min="7" max="9" width="14.6640625" style="277" customWidth="1"/>
    <col min="10" max="14" width="13.77734375" style="277" customWidth="1"/>
    <col min="15" max="17" width="14.6640625" style="277" customWidth="1"/>
    <col min="18" max="18" width="12.6640625" style="192" customWidth="1"/>
    <col min="19" max="19" width="8" style="277"/>
    <col min="20" max="25" width="3.6640625" style="277" hidden="1" customWidth="1"/>
    <col min="26" max="29" width="8" style="277"/>
    <col min="30" max="35" width="13.77734375" style="277" customWidth="1"/>
    <col min="36" max="38" width="14.6640625" style="277" customWidth="1"/>
    <col min="39" max="43" width="13.77734375" style="277" customWidth="1"/>
    <col min="44" max="46" width="14.6640625" style="277" customWidth="1"/>
    <col min="47" max="285" width="8" style="277"/>
    <col min="286" max="291" width="13.77734375" style="277" customWidth="1"/>
    <col min="292" max="294" width="14.6640625" style="277" customWidth="1"/>
    <col min="295" max="299" width="13.77734375" style="277" customWidth="1"/>
    <col min="300" max="302" width="14.6640625" style="277" customWidth="1"/>
    <col min="303" max="541" width="8" style="277"/>
    <col min="542" max="547" width="13.77734375" style="277" customWidth="1"/>
    <col min="548" max="550" width="14.6640625" style="277" customWidth="1"/>
    <col min="551" max="555" width="13.77734375" style="277" customWidth="1"/>
    <col min="556" max="558" width="14.6640625" style="277" customWidth="1"/>
    <col min="559" max="797" width="8" style="277"/>
    <col min="798" max="803" width="13.77734375" style="277" customWidth="1"/>
    <col min="804" max="806" width="14.6640625" style="277" customWidth="1"/>
    <col min="807" max="811" width="13.77734375" style="277" customWidth="1"/>
    <col min="812" max="814" width="14.6640625" style="277" customWidth="1"/>
    <col min="815" max="1053" width="8" style="277"/>
    <col min="1054" max="1059" width="13.77734375" style="277" customWidth="1"/>
    <col min="1060" max="1062" width="14.6640625" style="277" customWidth="1"/>
    <col min="1063" max="1067" width="13.77734375" style="277" customWidth="1"/>
    <col min="1068" max="1070" width="14.6640625" style="277" customWidth="1"/>
    <col min="1071" max="1309" width="8" style="277"/>
    <col min="1310" max="1315" width="13.77734375" style="277" customWidth="1"/>
    <col min="1316" max="1318" width="14.6640625" style="277" customWidth="1"/>
    <col min="1319" max="1323" width="13.77734375" style="277" customWidth="1"/>
    <col min="1324" max="1326" width="14.6640625" style="277" customWidth="1"/>
    <col min="1327" max="1565" width="8" style="277"/>
    <col min="1566" max="1571" width="13.77734375" style="277" customWidth="1"/>
    <col min="1572" max="1574" width="14.6640625" style="277" customWidth="1"/>
    <col min="1575" max="1579" width="13.77734375" style="277" customWidth="1"/>
    <col min="1580" max="1582" width="14.6640625" style="277" customWidth="1"/>
    <col min="1583" max="1821" width="8" style="277"/>
    <col min="1822" max="1827" width="13.77734375" style="277" customWidth="1"/>
    <col min="1828" max="1830" width="14.6640625" style="277" customWidth="1"/>
    <col min="1831" max="1835" width="13.77734375" style="277" customWidth="1"/>
    <col min="1836" max="1838" width="14.6640625" style="277" customWidth="1"/>
    <col min="1839" max="2077" width="8" style="277"/>
    <col min="2078" max="2083" width="13.77734375" style="277" customWidth="1"/>
    <col min="2084" max="2086" width="14.6640625" style="277" customWidth="1"/>
    <col min="2087" max="2091" width="13.77734375" style="277" customWidth="1"/>
    <col min="2092" max="2094" width="14.6640625" style="277" customWidth="1"/>
    <col min="2095" max="2333" width="8" style="277"/>
    <col min="2334" max="2339" width="13.77734375" style="277" customWidth="1"/>
    <col min="2340" max="2342" width="14.6640625" style="277" customWidth="1"/>
    <col min="2343" max="2347" width="13.77734375" style="277" customWidth="1"/>
    <col min="2348" max="2350" width="14.6640625" style="277" customWidth="1"/>
    <col min="2351" max="2589" width="8" style="277"/>
    <col min="2590" max="2595" width="13.77734375" style="277" customWidth="1"/>
    <col min="2596" max="2598" width="14.6640625" style="277" customWidth="1"/>
    <col min="2599" max="2603" width="13.77734375" style="277" customWidth="1"/>
    <col min="2604" max="2606" width="14.6640625" style="277" customWidth="1"/>
    <col min="2607" max="2845" width="8" style="277"/>
    <col min="2846" max="2851" width="13.77734375" style="277" customWidth="1"/>
    <col min="2852" max="2854" width="14.6640625" style="277" customWidth="1"/>
    <col min="2855" max="2859" width="13.77734375" style="277" customWidth="1"/>
    <col min="2860" max="2862" width="14.6640625" style="277" customWidth="1"/>
    <col min="2863" max="3101" width="8" style="277"/>
    <col min="3102" max="3107" width="13.77734375" style="277" customWidth="1"/>
    <col min="3108" max="3110" width="14.6640625" style="277" customWidth="1"/>
    <col min="3111" max="3115" width="13.77734375" style="277" customWidth="1"/>
    <col min="3116" max="3118" width="14.6640625" style="277" customWidth="1"/>
    <col min="3119" max="3357" width="8" style="277"/>
    <col min="3358" max="3363" width="13.77734375" style="277" customWidth="1"/>
    <col min="3364" max="3366" width="14.6640625" style="277" customWidth="1"/>
    <col min="3367" max="3371" width="13.77734375" style="277" customWidth="1"/>
    <col min="3372" max="3374" width="14.6640625" style="277" customWidth="1"/>
    <col min="3375" max="3613" width="8" style="277"/>
    <col min="3614" max="3619" width="13.77734375" style="277" customWidth="1"/>
    <col min="3620" max="3622" width="14.6640625" style="277" customWidth="1"/>
    <col min="3623" max="3627" width="13.77734375" style="277" customWidth="1"/>
    <col min="3628" max="3630" width="14.6640625" style="277" customWidth="1"/>
    <col min="3631" max="3869" width="8" style="277"/>
    <col min="3870" max="3875" width="13.77734375" style="277" customWidth="1"/>
    <col min="3876" max="3878" width="14.6640625" style="277" customWidth="1"/>
    <col min="3879" max="3883" width="13.77734375" style="277" customWidth="1"/>
    <col min="3884" max="3886" width="14.6640625" style="277" customWidth="1"/>
    <col min="3887" max="4125" width="8" style="277"/>
    <col min="4126" max="4131" width="13.77734375" style="277" customWidth="1"/>
    <col min="4132" max="4134" width="14.6640625" style="277" customWidth="1"/>
    <col min="4135" max="4139" width="13.77734375" style="277" customWidth="1"/>
    <col min="4140" max="4142" width="14.6640625" style="277" customWidth="1"/>
    <col min="4143" max="4381" width="8" style="277"/>
    <col min="4382" max="4387" width="13.77734375" style="277" customWidth="1"/>
    <col min="4388" max="4390" width="14.6640625" style="277" customWidth="1"/>
    <col min="4391" max="4395" width="13.77734375" style="277" customWidth="1"/>
    <col min="4396" max="4398" width="14.6640625" style="277" customWidth="1"/>
    <col min="4399" max="4637" width="8" style="277"/>
    <col min="4638" max="4643" width="13.77734375" style="277" customWidth="1"/>
    <col min="4644" max="4646" width="14.6640625" style="277" customWidth="1"/>
    <col min="4647" max="4651" width="13.77734375" style="277" customWidth="1"/>
    <col min="4652" max="4654" width="14.6640625" style="277" customWidth="1"/>
    <col min="4655" max="4893" width="8" style="277"/>
    <col min="4894" max="4899" width="13.77734375" style="277" customWidth="1"/>
    <col min="4900" max="4902" width="14.6640625" style="277" customWidth="1"/>
    <col min="4903" max="4907" width="13.77734375" style="277" customWidth="1"/>
    <col min="4908" max="4910" width="14.6640625" style="277" customWidth="1"/>
    <col min="4911" max="5149" width="8" style="277"/>
    <col min="5150" max="5155" width="13.77734375" style="277" customWidth="1"/>
    <col min="5156" max="5158" width="14.6640625" style="277" customWidth="1"/>
    <col min="5159" max="5163" width="13.77734375" style="277" customWidth="1"/>
    <col min="5164" max="5166" width="14.6640625" style="277" customWidth="1"/>
    <col min="5167" max="5405" width="8" style="277"/>
    <col min="5406" max="5411" width="13.77734375" style="277" customWidth="1"/>
    <col min="5412" max="5414" width="14.6640625" style="277" customWidth="1"/>
    <col min="5415" max="5419" width="13.77734375" style="277" customWidth="1"/>
    <col min="5420" max="5422" width="14.6640625" style="277" customWidth="1"/>
    <col min="5423" max="5661" width="8" style="277"/>
    <col min="5662" max="5667" width="13.77734375" style="277" customWidth="1"/>
    <col min="5668" max="5670" width="14.6640625" style="277" customWidth="1"/>
    <col min="5671" max="5675" width="13.77734375" style="277" customWidth="1"/>
    <col min="5676" max="5678" width="14.6640625" style="277" customWidth="1"/>
    <col min="5679" max="5917" width="8" style="277"/>
    <col min="5918" max="5923" width="13.77734375" style="277" customWidth="1"/>
    <col min="5924" max="5926" width="14.6640625" style="277" customWidth="1"/>
    <col min="5927" max="5931" width="13.77734375" style="277" customWidth="1"/>
    <col min="5932" max="5934" width="14.6640625" style="277" customWidth="1"/>
    <col min="5935" max="6173" width="8" style="277"/>
    <col min="6174" max="6179" width="13.77734375" style="277" customWidth="1"/>
    <col min="6180" max="6182" width="14.6640625" style="277" customWidth="1"/>
    <col min="6183" max="6187" width="13.77734375" style="277" customWidth="1"/>
    <col min="6188" max="6190" width="14.6640625" style="277" customWidth="1"/>
    <col min="6191" max="6429" width="8" style="277"/>
    <col min="6430" max="6435" width="13.77734375" style="277" customWidth="1"/>
    <col min="6436" max="6438" width="14.6640625" style="277" customWidth="1"/>
    <col min="6439" max="6443" width="13.77734375" style="277" customWidth="1"/>
    <col min="6444" max="6446" width="14.6640625" style="277" customWidth="1"/>
    <col min="6447" max="6685" width="8" style="277"/>
    <col min="6686" max="6691" width="13.77734375" style="277" customWidth="1"/>
    <col min="6692" max="6694" width="14.6640625" style="277" customWidth="1"/>
    <col min="6695" max="6699" width="13.77734375" style="277" customWidth="1"/>
    <col min="6700" max="6702" width="14.6640625" style="277" customWidth="1"/>
    <col min="6703" max="6941" width="8" style="277"/>
    <col min="6942" max="6947" width="13.77734375" style="277" customWidth="1"/>
    <col min="6948" max="6950" width="14.6640625" style="277" customWidth="1"/>
    <col min="6951" max="6955" width="13.77734375" style="277" customWidth="1"/>
    <col min="6956" max="6958" width="14.6640625" style="277" customWidth="1"/>
    <col min="6959" max="7197" width="8" style="277"/>
    <col min="7198" max="7203" width="13.77734375" style="277" customWidth="1"/>
    <col min="7204" max="7206" width="14.6640625" style="277" customWidth="1"/>
    <col min="7207" max="7211" width="13.77734375" style="277" customWidth="1"/>
    <col min="7212" max="7214" width="14.6640625" style="277" customWidth="1"/>
    <col min="7215" max="7453" width="8" style="277"/>
    <col min="7454" max="7459" width="13.77734375" style="277" customWidth="1"/>
    <col min="7460" max="7462" width="14.6640625" style="277" customWidth="1"/>
    <col min="7463" max="7467" width="13.77734375" style="277" customWidth="1"/>
    <col min="7468" max="7470" width="14.6640625" style="277" customWidth="1"/>
    <col min="7471" max="7709" width="8" style="277"/>
    <col min="7710" max="7715" width="13.77734375" style="277" customWidth="1"/>
    <col min="7716" max="7718" width="14.6640625" style="277" customWidth="1"/>
    <col min="7719" max="7723" width="13.77734375" style="277" customWidth="1"/>
    <col min="7724" max="7726" width="14.6640625" style="277" customWidth="1"/>
    <col min="7727" max="7965" width="8" style="277"/>
    <col min="7966" max="7971" width="13.77734375" style="277" customWidth="1"/>
    <col min="7972" max="7974" width="14.6640625" style="277" customWidth="1"/>
    <col min="7975" max="7979" width="13.77734375" style="277" customWidth="1"/>
    <col min="7980" max="7982" width="14.6640625" style="277" customWidth="1"/>
    <col min="7983" max="8221" width="8" style="277"/>
    <col min="8222" max="8227" width="13.77734375" style="277" customWidth="1"/>
    <col min="8228" max="8230" width="14.6640625" style="277" customWidth="1"/>
    <col min="8231" max="8235" width="13.77734375" style="277" customWidth="1"/>
    <col min="8236" max="8238" width="14.6640625" style="277" customWidth="1"/>
    <col min="8239" max="8477" width="8" style="277"/>
    <col min="8478" max="8483" width="13.77734375" style="277" customWidth="1"/>
    <col min="8484" max="8486" width="14.6640625" style="277" customWidth="1"/>
    <col min="8487" max="8491" width="13.77734375" style="277" customWidth="1"/>
    <col min="8492" max="8494" width="14.6640625" style="277" customWidth="1"/>
    <col min="8495" max="8733" width="8" style="277"/>
    <col min="8734" max="8739" width="13.77734375" style="277" customWidth="1"/>
    <col min="8740" max="8742" width="14.6640625" style="277" customWidth="1"/>
    <col min="8743" max="8747" width="13.77734375" style="277" customWidth="1"/>
    <col min="8748" max="8750" width="14.6640625" style="277" customWidth="1"/>
    <col min="8751" max="8989" width="8" style="277"/>
    <col min="8990" max="8995" width="13.77734375" style="277" customWidth="1"/>
    <col min="8996" max="8998" width="14.6640625" style="277" customWidth="1"/>
    <col min="8999" max="9003" width="13.77734375" style="277" customWidth="1"/>
    <col min="9004" max="9006" width="14.6640625" style="277" customWidth="1"/>
    <col min="9007" max="9245" width="8" style="277"/>
    <col min="9246" max="9251" width="13.77734375" style="277" customWidth="1"/>
    <col min="9252" max="9254" width="14.6640625" style="277" customWidth="1"/>
    <col min="9255" max="9259" width="13.77734375" style="277" customWidth="1"/>
    <col min="9260" max="9262" width="14.6640625" style="277" customWidth="1"/>
    <col min="9263" max="9501" width="8" style="277"/>
    <col min="9502" max="9507" width="13.77734375" style="277" customWidth="1"/>
    <col min="9508" max="9510" width="14.6640625" style="277" customWidth="1"/>
    <col min="9511" max="9515" width="13.77734375" style="277" customWidth="1"/>
    <col min="9516" max="9518" width="14.6640625" style="277" customWidth="1"/>
    <col min="9519" max="9757" width="8" style="277"/>
    <col min="9758" max="9763" width="13.77734375" style="277" customWidth="1"/>
    <col min="9764" max="9766" width="14.6640625" style="277" customWidth="1"/>
    <col min="9767" max="9771" width="13.77734375" style="277" customWidth="1"/>
    <col min="9772" max="9774" width="14.6640625" style="277" customWidth="1"/>
    <col min="9775" max="10013" width="8" style="277"/>
    <col min="10014" max="10019" width="13.77734375" style="277" customWidth="1"/>
    <col min="10020" max="10022" width="14.6640625" style="277" customWidth="1"/>
    <col min="10023" max="10027" width="13.77734375" style="277" customWidth="1"/>
    <col min="10028" max="10030" width="14.6640625" style="277" customWidth="1"/>
    <col min="10031" max="10269" width="8" style="277"/>
    <col min="10270" max="10275" width="13.77734375" style="277" customWidth="1"/>
    <col min="10276" max="10278" width="14.6640625" style="277" customWidth="1"/>
    <col min="10279" max="10283" width="13.77734375" style="277" customWidth="1"/>
    <col min="10284" max="10286" width="14.6640625" style="277" customWidth="1"/>
    <col min="10287" max="10525" width="8" style="277"/>
    <col min="10526" max="10531" width="13.77734375" style="277" customWidth="1"/>
    <col min="10532" max="10534" width="14.6640625" style="277" customWidth="1"/>
    <col min="10535" max="10539" width="13.77734375" style="277" customWidth="1"/>
    <col min="10540" max="10542" width="14.6640625" style="277" customWidth="1"/>
    <col min="10543" max="10781" width="8" style="277"/>
    <col min="10782" max="10787" width="13.77734375" style="277" customWidth="1"/>
    <col min="10788" max="10790" width="14.6640625" style="277" customWidth="1"/>
    <col min="10791" max="10795" width="13.77734375" style="277" customWidth="1"/>
    <col min="10796" max="10798" width="14.6640625" style="277" customWidth="1"/>
    <col min="10799" max="11037" width="8" style="277"/>
    <col min="11038" max="11043" width="13.77734375" style="277" customWidth="1"/>
    <col min="11044" max="11046" width="14.6640625" style="277" customWidth="1"/>
    <col min="11047" max="11051" width="13.77734375" style="277" customWidth="1"/>
    <col min="11052" max="11054" width="14.6640625" style="277" customWidth="1"/>
    <col min="11055" max="11293" width="8" style="277"/>
    <col min="11294" max="11299" width="13.77734375" style="277" customWidth="1"/>
    <col min="11300" max="11302" width="14.6640625" style="277" customWidth="1"/>
    <col min="11303" max="11307" width="13.77734375" style="277" customWidth="1"/>
    <col min="11308" max="11310" width="14.6640625" style="277" customWidth="1"/>
    <col min="11311" max="11549" width="8" style="277"/>
    <col min="11550" max="11555" width="13.77734375" style="277" customWidth="1"/>
    <col min="11556" max="11558" width="14.6640625" style="277" customWidth="1"/>
    <col min="11559" max="11563" width="13.77734375" style="277" customWidth="1"/>
    <col min="11564" max="11566" width="14.6640625" style="277" customWidth="1"/>
    <col min="11567" max="11805" width="8" style="277"/>
    <col min="11806" max="11811" width="13.77734375" style="277" customWidth="1"/>
    <col min="11812" max="11814" width="14.6640625" style="277" customWidth="1"/>
    <col min="11815" max="11819" width="13.77734375" style="277" customWidth="1"/>
    <col min="11820" max="11822" width="14.6640625" style="277" customWidth="1"/>
    <col min="11823" max="12061" width="8" style="277"/>
    <col min="12062" max="12067" width="13.77734375" style="277" customWidth="1"/>
    <col min="12068" max="12070" width="14.6640625" style="277" customWidth="1"/>
    <col min="12071" max="12075" width="13.77734375" style="277" customWidth="1"/>
    <col min="12076" max="12078" width="14.6640625" style="277" customWidth="1"/>
    <col min="12079" max="12317" width="8" style="277"/>
    <col min="12318" max="12323" width="13.77734375" style="277" customWidth="1"/>
    <col min="12324" max="12326" width="14.6640625" style="277" customWidth="1"/>
    <col min="12327" max="12331" width="13.77734375" style="277" customWidth="1"/>
    <col min="12332" max="12334" width="14.6640625" style="277" customWidth="1"/>
    <col min="12335" max="12573" width="8" style="277"/>
    <col min="12574" max="12579" width="13.77734375" style="277" customWidth="1"/>
    <col min="12580" max="12582" width="14.6640625" style="277" customWidth="1"/>
    <col min="12583" max="12587" width="13.77734375" style="277" customWidth="1"/>
    <col min="12588" max="12590" width="14.6640625" style="277" customWidth="1"/>
    <col min="12591" max="12829" width="8" style="277"/>
    <col min="12830" max="12835" width="13.77734375" style="277" customWidth="1"/>
    <col min="12836" max="12838" width="14.6640625" style="277" customWidth="1"/>
    <col min="12839" max="12843" width="13.77734375" style="277" customWidth="1"/>
    <col min="12844" max="12846" width="14.6640625" style="277" customWidth="1"/>
    <col min="12847" max="13085" width="8" style="277"/>
    <col min="13086" max="13091" width="13.77734375" style="277" customWidth="1"/>
    <col min="13092" max="13094" width="14.6640625" style="277" customWidth="1"/>
    <col min="13095" max="13099" width="13.77734375" style="277" customWidth="1"/>
    <col min="13100" max="13102" width="14.6640625" style="277" customWidth="1"/>
    <col min="13103" max="13341" width="8" style="277"/>
    <col min="13342" max="13347" width="13.77734375" style="277" customWidth="1"/>
    <col min="13348" max="13350" width="14.6640625" style="277" customWidth="1"/>
    <col min="13351" max="13355" width="13.77734375" style="277" customWidth="1"/>
    <col min="13356" max="13358" width="14.6640625" style="277" customWidth="1"/>
    <col min="13359" max="13597" width="8" style="277"/>
    <col min="13598" max="13603" width="13.77734375" style="277" customWidth="1"/>
    <col min="13604" max="13606" width="14.6640625" style="277" customWidth="1"/>
    <col min="13607" max="13611" width="13.77734375" style="277" customWidth="1"/>
    <col min="13612" max="13614" width="14.6640625" style="277" customWidth="1"/>
    <col min="13615" max="13853" width="8" style="277"/>
    <col min="13854" max="13859" width="13.77734375" style="277" customWidth="1"/>
    <col min="13860" max="13862" width="14.6640625" style="277" customWidth="1"/>
    <col min="13863" max="13867" width="13.77734375" style="277" customWidth="1"/>
    <col min="13868" max="13870" width="14.6640625" style="277" customWidth="1"/>
    <col min="13871" max="14109" width="8" style="277"/>
    <col min="14110" max="14115" width="13.77734375" style="277" customWidth="1"/>
    <col min="14116" max="14118" width="14.6640625" style="277" customWidth="1"/>
    <col min="14119" max="14123" width="13.77734375" style="277" customWidth="1"/>
    <col min="14124" max="14126" width="14.6640625" style="277" customWidth="1"/>
    <col min="14127" max="14365" width="8" style="277"/>
    <col min="14366" max="14371" width="13.77734375" style="277" customWidth="1"/>
    <col min="14372" max="14374" width="14.6640625" style="277" customWidth="1"/>
    <col min="14375" max="14379" width="13.77734375" style="277" customWidth="1"/>
    <col min="14380" max="14382" width="14.6640625" style="277" customWidth="1"/>
    <col min="14383" max="14621" width="8" style="277"/>
    <col min="14622" max="14627" width="13.77734375" style="277" customWidth="1"/>
    <col min="14628" max="14630" width="14.6640625" style="277" customWidth="1"/>
    <col min="14631" max="14635" width="13.77734375" style="277" customWidth="1"/>
    <col min="14636" max="14638" width="14.6640625" style="277" customWidth="1"/>
    <col min="14639" max="14877" width="8" style="277"/>
    <col min="14878" max="14883" width="13.77734375" style="277" customWidth="1"/>
    <col min="14884" max="14886" width="14.6640625" style="277" customWidth="1"/>
    <col min="14887" max="14891" width="13.77734375" style="277" customWidth="1"/>
    <col min="14892" max="14894" width="14.6640625" style="277" customWidth="1"/>
    <col min="14895" max="15133" width="8" style="277"/>
    <col min="15134" max="15139" width="13.77734375" style="277" customWidth="1"/>
    <col min="15140" max="15142" width="14.6640625" style="277" customWidth="1"/>
    <col min="15143" max="15147" width="13.77734375" style="277" customWidth="1"/>
    <col min="15148" max="15150" width="14.6640625" style="277" customWidth="1"/>
    <col min="15151" max="15389" width="8" style="277"/>
    <col min="15390" max="15395" width="13.77734375" style="277" customWidth="1"/>
    <col min="15396" max="15398" width="14.6640625" style="277" customWidth="1"/>
    <col min="15399" max="15403" width="13.77734375" style="277" customWidth="1"/>
    <col min="15404" max="15406" width="14.6640625" style="277" customWidth="1"/>
    <col min="15407" max="15645" width="8" style="277"/>
    <col min="15646" max="15651" width="13.77734375" style="277" customWidth="1"/>
    <col min="15652" max="15654" width="14.6640625" style="277" customWidth="1"/>
    <col min="15655" max="15659" width="13.77734375" style="277" customWidth="1"/>
    <col min="15660" max="15662" width="14.6640625" style="277" customWidth="1"/>
    <col min="15663" max="15901" width="8" style="277"/>
    <col min="15902" max="15907" width="13.77734375" style="277" customWidth="1"/>
    <col min="15908" max="15910" width="14.6640625" style="277" customWidth="1"/>
    <col min="15911" max="15915" width="13.77734375" style="277" customWidth="1"/>
    <col min="15916" max="15918" width="14.6640625" style="277" customWidth="1"/>
    <col min="15919" max="16384" width="8" style="277"/>
  </cols>
  <sheetData>
    <row r="1" spans="1:25" s="276" customFormat="1" ht="17.25" customHeight="1">
      <c r="A1" s="179" t="s">
        <v>350</v>
      </c>
      <c r="B1" s="273"/>
      <c r="C1" s="274"/>
      <c r="D1" s="274"/>
      <c r="E1" s="274"/>
      <c r="F1" s="274"/>
      <c r="G1" s="274"/>
      <c r="H1" s="275"/>
      <c r="I1" s="275"/>
      <c r="K1" s="274"/>
      <c r="L1" s="274"/>
      <c r="M1" s="274"/>
      <c r="N1" s="274"/>
      <c r="O1" s="274"/>
      <c r="P1" s="275"/>
      <c r="Q1" s="275"/>
      <c r="R1" s="181"/>
    </row>
    <row r="2" spans="1:25" ht="17.25" customHeight="1" thickBot="1">
      <c r="Q2" s="275"/>
    </row>
    <row r="3" spans="1:25" ht="17.25" customHeight="1">
      <c r="A3" s="454" t="s">
        <v>292</v>
      </c>
      <c r="B3" s="478" t="s">
        <v>319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80"/>
      <c r="R3" s="454" t="s">
        <v>292</v>
      </c>
    </row>
    <row r="4" spans="1:25" ht="17.25" customHeight="1">
      <c r="A4" s="455"/>
      <c r="B4" s="457" t="s">
        <v>351</v>
      </c>
      <c r="C4" s="458"/>
      <c r="D4" s="458"/>
      <c r="E4" s="458"/>
      <c r="F4" s="459"/>
      <c r="G4" s="458" t="s">
        <v>352</v>
      </c>
      <c r="H4" s="458"/>
      <c r="I4" s="458"/>
      <c r="J4" s="460" t="s">
        <v>353</v>
      </c>
      <c r="K4" s="458"/>
      <c r="L4" s="458"/>
      <c r="M4" s="458"/>
      <c r="N4" s="459"/>
      <c r="O4" s="458" t="s">
        <v>354</v>
      </c>
      <c r="P4" s="458"/>
      <c r="Q4" s="461"/>
      <c r="R4" s="455"/>
    </row>
    <row r="5" spans="1:25" s="278" customFormat="1" ht="17.25" customHeight="1">
      <c r="A5" s="455"/>
      <c r="B5" s="462" t="s">
        <v>355</v>
      </c>
      <c r="C5" s="463"/>
      <c r="D5" s="464"/>
      <c r="E5" s="465" t="s">
        <v>356</v>
      </c>
      <c r="F5" s="467" t="s">
        <v>322</v>
      </c>
      <c r="G5" s="469" t="s">
        <v>357</v>
      </c>
      <c r="H5" s="471" t="s">
        <v>358</v>
      </c>
      <c r="I5" s="475" t="s">
        <v>322</v>
      </c>
      <c r="J5" s="477" t="s">
        <v>355</v>
      </c>
      <c r="K5" s="463"/>
      <c r="L5" s="464"/>
      <c r="M5" s="465" t="s">
        <v>356</v>
      </c>
      <c r="N5" s="467" t="s">
        <v>322</v>
      </c>
      <c r="O5" s="469" t="s">
        <v>357</v>
      </c>
      <c r="P5" s="471" t="s">
        <v>358</v>
      </c>
      <c r="Q5" s="473" t="s">
        <v>322</v>
      </c>
      <c r="R5" s="455"/>
    </row>
    <row r="6" spans="1:25" s="278" customFormat="1" ht="17.25" customHeight="1" thickBot="1">
      <c r="A6" s="456"/>
      <c r="B6" s="279" t="s">
        <v>359</v>
      </c>
      <c r="C6" s="280" t="s">
        <v>360</v>
      </c>
      <c r="D6" s="280" t="s">
        <v>361</v>
      </c>
      <c r="E6" s="466"/>
      <c r="F6" s="468"/>
      <c r="G6" s="470"/>
      <c r="H6" s="472"/>
      <c r="I6" s="476"/>
      <c r="J6" s="281" t="s">
        <v>359</v>
      </c>
      <c r="K6" s="280" t="s">
        <v>360</v>
      </c>
      <c r="L6" s="280" t="s">
        <v>361</v>
      </c>
      <c r="M6" s="466"/>
      <c r="N6" s="468"/>
      <c r="O6" s="470"/>
      <c r="P6" s="472"/>
      <c r="Q6" s="474"/>
      <c r="R6" s="456"/>
    </row>
    <row r="7" spans="1:25" ht="17.25" customHeight="1">
      <c r="A7" s="186" t="s">
        <v>4</v>
      </c>
      <c r="B7" s="282">
        <f>B52</f>
        <v>27110</v>
      </c>
      <c r="C7" s="283">
        <f t="shared" ref="C7:Q7" si="0">C52</f>
        <v>2347</v>
      </c>
      <c r="D7" s="283">
        <f t="shared" si="0"/>
        <v>29457</v>
      </c>
      <c r="E7" s="283">
        <f t="shared" si="0"/>
        <v>1606</v>
      </c>
      <c r="F7" s="284">
        <f t="shared" si="0"/>
        <v>31063</v>
      </c>
      <c r="G7" s="285">
        <f t="shared" si="0"/>
        <v>8348864</v>
      </c>
      <c r="H7" s="283">
        <f t="shared" si="0"/>
        <v>9698104</v>
      </c>
      <c r="I7" s="286">
        <f t="shared" si="0"/>
        <v>18046968</v>
      </c>
      <c r="J7" s="287">
        <f t="shared" si="0"/>
        <v>116597</v>
      </c>
      <c r="K7" s="283">
        <f t="shared" si="0"/>
        <v>8083</v>
      </c>
      <c r="L7" s="283">
        <f t="shared" si="0"/>
        <v>124680</v>
      </c>
      <c r="M7" s="283">
        <f t="shared" si="0"/>
        <v>3623</v>
      </c>
      <c r="N7" s="284">
        <f t="shared" si="0"/>
        <v>128303</v>
      </c>
      <c r="O7" s="285">
        <f t="shared" si="0"/>
        <v>77860</v>
      </c>
      <c r="P7" s="283">
        <f t="shared" si="0"/>
        <v>32162</v>
      </c>
      <c r="Q7" s="288">
        <f t="shared" si="0"/>
        <v>110022</v>
      </c>
      <c r="R7" s="186" t="s">
        <v>4</v>
      </c>
      <c r="T7" s="289" t="str">
        <f>IF(SUM(B7:C7)-D7=0,"○","×")</f>
        <v>○</v>
      </c>
      <c r="U7" s="289" t="str">
        <f>IF(SUM(D7:E7)-F7=0,"○","×")</f>
        <v>○</v>
      </c>
      <c r="V7" s="289" t="str">
        <f>IF(SUM(G7:H7)-I7=0,"○","×")</f>
        <v>○</v>
      </c>
      <c r="W7" s="289" t="str">
        <f>IF(SUM(J7:K7)-L7=0,"○","×")</f>
        <v>○</v>
      </c>
      <c r="X7" s="289" t="str">
        <f>IF(SUM(L7:M7)-N7=0,"○","×")</f>
        <v>○</v>
      </c>
      <c r="Y7" s="289" t="str">
        <f>IF(SUM(O7:P7)-Q7=0,"○","×")</f>
        <v>○</v>
      </c>
    </row>
    <row r="8" spans="1:25" ht="17.25" customHeight="1">
      <c r="A8" s="193" t="s">
        <v>5</v>
      </c>
      <c r="B8" s="290">
        <f t="shared" ref="B8:Q23" si="1">B53</f>
        <v>4302</v>
      </c>
      <c r="C8" s="291">
        <f t="shared" si="1"/>
        <v>421</v>
      </c>
      <c r="D8" s="291">
        <f t="shared" si="1"/>
        <v>4723</v>
      </c>
      <c r="E8" s="291">
        <f t="shared" si="1"/>
        <v>641</v>
      </c>
      <c r="F8" s="292">
        <f t="shared" si="1"/>
        <v>5364</v>
      </c>
      <c r="G8" s="293">
        <f t="shared" si="1"/>
        <v>1683770</v>
      </c>
      <c r="H8" s="291">
        <f t="shared" si="1"/>
        <v>1329443</v>
      </c>
      <c r="I8" s="294">
        <f t="shared" si="1"/>
        <v>3013213</v>
      </c>
      <c r="J8" s="295">
        <f t="shared" si="1"/>
        <v>22175</v>
      </c>
      <c r="K8" s="291">
        <f t="shared" si="1"/>
        <v>1527</v>
      </c>
      <c r="L8" s="291">
        <f t="shared" si="1"/>
        <v>23702</v>
      </c>
      <c r="M8" s="291">
        <f t="shared" si="1"/>
        <v>1056</v>
      </c>
      <c r="N8" s="292">
        <f t="shared" si="1"/>
        <v>24758</v>
      </c>
      <c r="O8" s="293">
        <f t="shared" si="1"/>
        <v>15224</v>
      </c>
      <c r="P8" s="291">
        <f t="shared" si="1"/>
        <v>3911</v>
      </c>
      <c r="Q8" s="296">
        <f t="shared" si="1"/>
        <v>19135</v>
      </c>
      <c r="R8" s="193" t="s">
        <v>5</v>
      </c>
      <c r="T8" s="289" t="str">
        <f t="shared" ref="T8:T45" si="2">IF(SUM(B8:C8)-D8=0,"○","×")</f>
        <v>○</v>
      </c>
      <c r="U8" s="289" t="str">
        <f t="shared" ref="U8:U45" si="3">IF(SUM(D8:E8)-F8=0,"○","×")</f>
        <v>○</v>
      </c>
      <c r="V8" s="289" t="str">
        <f t="shared" ref="V8:V45" si="4">IF(SUM(G8:H8)-I8=0,"○","×")</f>
        <v>○</v>
      </c>
      <c r="W8" s="289" t="str">
        <f t="shared" ref="W8:W45" si="5">IF(SUM(J8:K8)-L8=0,"○","×")</f>
        <v>○</v>
      </c>
      <c r="X8" s="289" t="str">
        <f t="shared" ref="X8:X45" si="6">IF(SUM(L8:M8)-N8=0,"○","×")</f>
        <v>○</v>
      </c>
      <c r="Y8" s="289" t="str">
        <f t="shared" ref="Y8:Y45" si="7">IF(SUM(O8:P8)-Q8=0,"○","×")</f>
        <v>○</v>
      </c>
    </row>
    <row r="9" spans="1:25" ht="17.25" customHeight="1">
      <c r="A9" s="193" t="s">
        <v>6</v>
      </c>
      <c r="B9" s="290">
        <f t="shared" si="1"/>
        <v>6329</v>
      </c>
      <c r="C9" s="291">
        <f t="shared" si="1"/>
        <v>590</v>
      </c>
      <c r="D9" s="291">
        <f t="shared" si="1"/>
        <v>6919</v>
      </c>
      <c r="E9" s="291">
        <f t="shared" si="1"/>
        <v>361</v>
      </c>
      <c r="F9" s="292">
        <f t="shared" si="1"/>
        <v>7280</v>
      </c>
      <c r="G9" s="293">
        <f t="shared" si="1"/>
        <v>1904422</v>
      </c>
      <c r="H9" s="291">
        <f t="shared" si="1"/>
        <v>2278651</v>
      </c>
      <c r="I9" s="294">
        <f t="shared" si="1"/>
        <v>4183073</v>
      </c>
      <c r="J9" s="295">
        <f t="shared" si="1"/>
        <v>30223</v>
      </c>
      <c r="K9" s="291">
        <f t="shared" si="1"/>
        <v>2133</v>
      </c>
      <c r="L9" s="291">
        <f t="shared" si="1"/>
        <v>32356</v>
      </c>
      <c r="M9" s="291">
        <f t="shared" si="1"/>
        <v>1111</v>
      </c>
      <c r="N9" s="292">
        <f t="shared" si="1"/>
        <v>33467</v>
      </c>
      <c r="O9" s="293">
        <f t="shared" si="1"/>
        <v>20540</v>
      </c>
      <c r="P9" s="291">
        <f t="shared" si="1"/>
        <v>10224</v>
      </c>
      <c r="Q9" s="296">
        <f t="shared" si="1"/>
        <v>30764</v>
      </c>
      <c r="R9" s="193" t="s">
        <v>6</v>
      </c>
      <c r="T9" s="289" t="str">
        <f t="shared" si="2"/>
        <v>○</v>
      </c>
      <c r="U9" s="289" t="str">
        <f t="shared" si="3"/>
        <v>○</v>
      </c>
      <c r="V9" s="289" t="str">
        <f t="shared" si="4"/>
        <v>○</v>
      </c>
      <c r="W9" s="289" t="str">
        <f t="shared" si="5"/>
        <v>○</v>
      </c>
      <c r="X9" s="289" t="str">
        <f t="shared" si="6"/>
        <v>○</v>
      </c>
      <c r="Y9" s="289" t="str">
        <f t="shared" si="7"/>
        <v>○</v>
      </c>
    </row>
    <row r="10" spans="1:25" ht="17.25" customHeight="1">
      <c r="A10" s="193" t="s">
        <v>7</v>
      </c>
      <c r="B10" s="290">
        <f t="shared" si="1"/>
        <v>4819</v>
      </c>
      <c r="C10" s="291">
        <f t="shared" si="1"/>
        <v>1043</v>
      </c>
      <c r="D10" s="291">
        <f t="shared" si="1"/>
        <v>5862</v>
      </c>
      <c r="E10" s="291">
        <f t="shared" si="1"/>
        <v>1212</v>
      </c>
      <c r="F10" s="292">
        <f t="shared" si="1"/>
        <v>7074</v>
      </c>
      <c r="G10" s="293">
        <f t="shared" si="1"/>
        <v>1388652</v>
      </c>
      <c r="H10" s="291">
        <f t="shared" si="1"/>
        <v>1716069</v>
      </c>
      <c r="I10" s="294">
        <f t="shared" si="1"/>
        <v>3104721</v>
      </c>
      <c r="J10" s="295">
        <f t="shared" si="1"/>
        <v>23887</v>
      </c>
      <c r="K10" s="291">
        <f t="shared" si="1"/>
        <v>2823</v>
      </c>
      <c r="L10" s="291">
        <f t="shared" si="1"/>
        <v>26710</v>
      </c>
      <c r="M10" s="291">
        <f t="shared" si="1"/>
        <v>2360</v>
      </c>
      <c r="N10" s="292">
        <f t="shared" si="1"/>
        <v>29070</v>
      </c>
      <c r="O10" s="293">
        <f t="shared" si="1"/>
        <v>14546</v>
      </c>
      <c r="P10" s="291">
        <f t="shared" si="1"/>
        <v>5906</v>
      </c>
      <c r="Q10" s="296">
        <f t="shared" si="1"/>
        <v>20452</v>
      </c>
      <c r="R10" s="193" t="s">
        <v>7</v>
      </c>
      <c r="T10" s="289" t="str">
        <f t="shared" si="2"/>
        <v>○</v>
      </c>
      <c r="U10" s="289" t="str">
        <f t="shared" si="3"/>
        <v>○</v>
      </c>
      <c r="V10" s="289" t="str">
        <f t="shared" si="4"/>
        <v>○</v>
      </c>
      <c r="W10" s="289" t="str">
        <f t="shared" si="5"/>
        <v>○</v>
      </c>
      <c r="X10" s="289" t="str">
        <f t="shared" si="6"/>
        <v>○</v>
      </c>
      <c r="Y10" s="289" t="str">
        <f t="shared" si="7"/>
        <v>○</v>
      </c>
    </row>
    <row r="11" spans="1:25" ht="17.25" customHeight="1">
      <c r="A11" s="193" t="s">
        <v>8</v>
      </c>
      <c r="B11" s="290">
        <f t="shared" si="1"/>
        <v>9552</v>
      </c>
      <c r="C11" s="291">
        <f t="shared" si="1"/>
        <v>1230</v>
      </c>
      <c r="D11" s="291">
        <f t="shared" si="1"/>
        <v>10782</v>
      </c>
      <c r="E11" s="291">
        <f t="shared" si="1"/>
        <v>992</v>
      </c>
      <c r="F11" s="292">
        <f t="shared" si="1"/>
        <v>11774</v>
      </c>
      <c r="G11" s="293">
        <f t="shared" si="1"/>
        <v>3357014</v>
      </c>
      <c r="H11" s="291">
        <f t="shared" si="1"/>
        <v>3086563</v>
      </c>
      <c r="I11" s="294">
        <f t="shared" si="1"/>
        <v>6443577</v>
      </c>
      <c r="J11" s="295">
        <f t="shared" si="1"/>
        <v>45067</v>
      </c>
      <c r="K11" s="291">
        <f t="shared" si="1"/>
        <v>5208</v>
      </c>
      <c r="L11" s="291">
        <f t="shared" si="1"/>
        <v>50275</v>
      </c>
      <c r="M11" s="291">
        <f t="shared" si="1"/>
        <v>2132</v>
      </c>
      <c r="N11" s="292">
        <f t="shared" si="1"/>
        <v>52407</v>
      </c>
      <c r="O11" s="293">
        <f t="shared" si="1"/>
        <v>33961</v>
      </c>
      <c r="P11" s="291">
        <f t="shared" si="1"/>
        <v>9581</v>
      </c>
      <c r="Q11" s="296">
        <f t="shared" si="1"/>
        <v>43542</v>
      </c>
      <c r="R11" s="193" t="s">
        <v>8</v>
      </c>
      <c r="T11" s="289" t="str">
        <f t="shared" si="2"/>
        <v>○</v>
      </c>
      <c r="U11" s="289" t="str">
        <f t="shared" si="3"/>
        <v>○</v>
      </c>
      <c r="V11" s="289" t="str">
        <f t="shared" si="4"/>
        <v>○</v>
      </c>
      <c r="W11" s="289" t="str">
        <f t="shared" si="5"/>
        <v>○</v>
      </c>
      <c r="X11" s="289" t="str">
        <f t="shared" si="6"/>
        <v>○</v>
      </c>
      <c r="Y11" s="289" t="str">
        <f t="shared" si="7"/>
        <v>○</v>
      </c>
    </row>
    <row r="12" spans="1:25" ht="17.25" customHeight="1">
      <c r="A12" s="193" t="s">
        <v>9</v>
      </c>
      <c r="B12" s="290">
        <f t="shared" si="1"/>
        <v>4810</v>
      </c>
      <c r="C12" s="291">
        <f t="shared" si="1"/>
        <v>723</v>
      </c>
      <c r="D12" s="291">
        <f t="shared" si="1"/>
        <v>5533</v>
      </c>
      <c r="E12" s="291">
        <f t="shared" si="1"/>
        <v>1083</v>
      </c>
      <c r="F12" s="292">
        <f t="shared" si="1"/>
        <v>6616</v>
      </c>
      <c r="G12" s="293">
        <f t="shared" si="1"/>
        <v>1622124</v>
      </c>
      <c r="H12" s="291">
        <f t="shared" si="1"/>
        <v>1114990</v>
      </c>
      <c r="I12" s="294">
        <f t="shared" si="1"/>
        <v>2737114</v>
      </c>
      <c r="J12" s="295">
        <f t="shared" si="1"/>
        <v>21818</v>
      </c>
      <c r="K12" s="291">
        <f t="shared" si="1"/>
        <v>2812</v>
      </c>
      <c r="L12" s="291">
        <f t="shared" si="1"/>
        <v>24630</v>
      </c>
      <c r="M12" s="291">
        <f t="shared" si="1"/>
        <v>2586</v>
      </c>
      <c r="N12" s="292">
        <f t="shared" si="1"/>
        <v>27216</v>
      </c>
      <c r="O12" s="293">
        <f t="shared" si="1"/>
        <v>13462</v>
      </c>
      <c r="P12" s="291">
        <f t="shared" si="1"/>
        <v>4159</v>
      </c>
      <c r="Q12" s="296">
        <f t="shared" si="1"/>
        <v>17621</v>
      </c>
      <c r="R12" s="193" t="s">
        <v>9</v>
      </c>
      <c r="T12" s="289" t="str">
        <f t="shared" si="2"/>
        <v>○</v>
      </c>
      <c r="U12" s="289" t="str">
        <f t="shared" si="3"/>
        <v>○</v>
      </c>
      <c r="V12" s="289" t="str">
        <f t="shared" si="4"/>
        <v>○</v>
      </c>
      <c r="W12" s="289" t="str">
        <f t="shared" si="5"/>
        <v>○</v>
      </c>
      <c r="X12" s="289" t="str">
        <f t="shared" si="6"/>
        <v>○</v>
      </c>
      <c r="Y12" s="289" t="str">
        <f t="shared" si="7"/>
        <v>○</v>
      </c>
    </row>
    <row r="13" spans="1:25" ht="17.25" customHeight="1">
      <c r="A13" s="193" t="s">
        <v>10</v>
      </c>
      <c r="B13" s="290">
        <f t="shared" si="1"/>
        <v>3389</v>
      </c>
      <c r="C13" s="291">
        <f t="shared" si="1"/>
        <v>940</v>
      </c>
      <c r="D13" s="291">
        <f t="shared" si="1"/>
        <v>4329</v>
      </c>
      <c r="E13" s="291">
        <f t="shared" si="1"/>
        <v>904</v>
      </c>
      <c r="F13" s="292">
        <f t="shared" si="1"/>
        <v>5233</v>
      </c>
      <c r="G13" s="293">
        <f t="shared" si="1"/>
        <v>765903</v>
      </c>
      <c r="H13" s="291">
        <f t="shared" si="1"/>
        <v>777087</v>
      </c>
      <c r="I13" s="294">
        <f t="shared" si="1"/>
        <v>1542990</v>
      </c>
      <c r="J13" s="295">
        <f t="shared" si="1"/>
        <v>9401</v>
      </c>
      <c r="K13" s="291">
        <f t="shared" si="1"/>
        <v>1280</v>
      </c>
      <c r="L13" s="291">
        <f t="shared" si="1"/>
        <v>10681</v>
      </c>
      <c r="M13" s="291">
        <f t="shared" si="1"/>
        <v>1827</v>
      </c>
      <c r="N13" s="292">
        <f t="shared" si="1"/>
        <v>12508</v>
      </c>
      <c r="O13" s="293">
        <f t="shared" si="1"/>
        <v>6289</v>
      </c>
      <c r="P13" s="291">
        <f t="shared" si="1"/>
        <v>2574</v>
      </c>
      <c r="Q13" s="296">
        <f t="shared" si="1"/>
        <v>8863</v>
      </c>
      <c r="R13" s="193" t="s">
        <v>10</v>
      </c>
      <c r="T13" s="289" t="str">
        <f t="shared" si="2"/>
        <v>○</v>
      </c>
      <c r="U13" s="289" t="str">
        <f t="shared" si="3"/>
        <v>○</v>
      </c>
      <c r="V13" s="289" t="str">
        <f t="shared" si="4"/>
        <v>○</v>
      </c>
      <c r="W13" s="289" t="str">
        <f t="shared" si="5"/>
        <v>○</v>
      </c>
      <c r="X13" s="289" t="str">
        <f t="shared" si="6"/>
        <v>○</v>
      </c>
      <c r="Y13" s="289" t="str">
        <f t="shared" si="7"/>
        <v>○</v>
      </c>
    </row>
    <row r="14" spans="1:25" ht="17.25" customHeight="1">
      <c r="A14" s="193" t="s">
        <v>11</v>
      </c>
      <c r="B14" s="290">
        <f t="shared" si="1"/>
        <v>1890</v>
      </c>
      <c r="C14" s="291">
        <f t="shared" si="1"/>
        <v>364</v>
      </c>
      <c r="D14" s="291">
        <f t="shared" si="1"/>
        <v>2254</v>
      </c>
      <c r="E14" s="291">
        <f t="shared" si="1"/>
        <v>554</v>
      </c>
      <c r="F14" s="292">
        <f t="shared" si="1"/>
        <v>2808</v>
      </c>
      <c r="G14" s="293">
        <f t="shared" si="1"/>
        <v>613244</v>
      </c>
      <c r="H14" s="291">
        <f t="shared" si="1"/>
        <v>388936</v>
      </c>
      <c r="I14" s="294">
        <f t="shared" si="1"/>
        <v>1002180</v>
      </c>
      <c r="J14" s="295">
        <f t="shared" si="1"/>
        <v>10602</v>
      </c>
      <c r="K14" s="291">
        <f t="shared" si="1"/>
        <v>877</v>
      </c>
      <c r="L14" s="291">
        <f t="shared" si="1"/>
        <v>11479</v>
      </c>
      <c r="M14" s="291">
        <f t="shared" si="1"/>
        <v>919</v>
      </c>
      <c r="N14" s="292">
        <f t="shared" si="1"/>
        <v>12398</v>
      </c>
      <c r="O14" s="293">
        <f t="shared" si="1"/>
        <v>6600</v>
      </c>
      <c r="P14" s="291">
        <f t="shared" si="1"/>
        <v>1836</v>
      </c>
      <c r="Q14" s="296">
        <f t="shared" si="1"/>
        <v>8436</v>
      </c>
      <c r="R14" s="193" t="s">
        <v>11</v>
      </c>
      <c r="T14" s="289" t="str">
        <f t="shared" si="2"/>
        <v>○</v>
      </c>
      <c r="U14" s="289" t="str">
        <f t="shared" si="3"/>
        <v>○</v>
      </c>
      <c r="V14" s="289" t="str">
        <f t="shared" si="4"/>
        <v>○</v>
      </c>
      <c r="W14" s="289" t="str">
        <f t="shared" si="5"/>
        <v>○</v>
      </c>
      <c r="X14" s="289" t="str">
        <f t="shared" si="6"/>
        <v>○</v>
      </c>
      <c r="Y14" s="289" t="str">
        <f t="shared" si="7"/>
        <v>○</v>
      </c>
    </row>
    <row r="15" spans="1:25" ht="17.25" customHeight="1">
      <c r="A15" s="193" t="s">
        <v>12</v>
      </c>
      <c r="B15" s="290">
        <f t="shared" si="1"/>
        <v>9634</v>
      </c>
      <c r="C15" s="291">
        <f t="shared" si="1"/>
        <v>2104</v>
      </c>
      <c r="D15" s="291">
        <f t="shared" si="1"/>
        <v>11738</v>
      </c>
      <c r="E15" s="291">
        <f t="shared" si="1"/>
        <v>958</v>
      </c>
      <c r="F15" s="292">
        <f t="shared" si="1"/>
        <v>12696</v>
      </c>
      <c r="G15" s="293">
        <f t="shared" si="1"/>
        <v>3150313</v>
      </c>
      <c r="H15" s="291">
        <f t="shared" si="1"/>
        <v>2740296</v>
      </c>
      <c r="I15" s="294">
        <f t="shared" si="1"/>
        <v>5890609</v>
      </c>
      <c r="J15" s="295">
        <f t="shared" si="1"/>
        <v>43430</v>
      </c>
      <c r="K15" s="291">
        <f t="shared" si="1"/>
        <v>6731</v>
      </c>
      <c r="L15" s="291">
        <f t="shared" si="1"/>
        <v>50161</v>
      </c>
      <c r="M15" s="291">
        <f t="shared" si="1"/>
        <v>2607</v>
      </c>
      <c r="N15" s="292">
        <f t="shared" si="1"/>
        <v>52768</v>
      </c>
      <c r="O15" s="293">
        <f t="shared" si="1"/>
        <v>27682</v>
      </c>
      <c r="P15" s="291">
        <f t="shared" si="1"/>
        <v>11943</v>
      </c>
      <c r="Q15" s="296">
        <f t="shared" si="1"/>
        <v>39625</v>
      </c>
      <c r="R15" s="193" t="s">
        <v>12</v>
      </c>
      <c r="T15" s="289" t="str">
        <f t="shared" si="2"/>
        <v>○</v>
      </c>
      <c r="U15" s="289" t="str">
        <f t="shared" si="3"/>
        <v>○</v>
      </c>
      <c r="V15" s="289" t="str">
        <f t="shared" si="4"/>
        <v>○</v>
      </c>
      <c r="W15" s="289" t="str">
        <f t="shared" si="5"/>
        <v>○</v>
      </c>
      <c r="X15" s="289" t="str">
        <f t="shared" si="6"/>
        <v>○</v>
      </c>
      <c r="Y15" s="289" t="str">
        <f t="shared" si="7"/>
        <v>○</v>
      </c>
    </row>
    <row r="16" spans="1:25" ht="17.25" customHeight="1">
      <c r="A16" s="202" t="s">
        <v>13</v>
      </c>
      <c r="B16" s="290">
        <f t="shared" si="1"/>
        <v>0</v>
      </c>
      <c r="C16" s="291">
        <f t="shared" si="1"/>
        <v>0</v>
      </c>
      <c r="D16" s="291">
        <f t="shared" si="1"/>
        <v>0</v>
      </c>
      <c r="E16" s="291">
        <f t="shared" si="1"/>
        <v>0</v>
      </c>
      <c r="F16" s="292">
        <f t="shared" si="1"/>
        <v>0</v>
      </c>
      <c r="G16" s="293">
        <f t="shared" si="1"/>
        <v>0</v>
      </c>
      <c r="H16" s="291">
        <f t="shared" si="1"/>
        <v>0</v>
      </c>
      <c r="I16" s="294">
        <f t="shared" si="1"/>
        <v>0</v>
      </c>
      <c r="J16" s="295">
        <f t="shared" si="1"/>
        <v>0</v>
      </c>
      <c r="K16" s="291">
        <f t="shared" si="1"/>
        <v>0</v>
      </c>
      <c r="L16" s="291">
        <f t="shared" si="1"/>
        <v>0</v>
      </c>
      <c r="M16" s="291">
        <f t="shared" si="1"/>
        <v>0</v>
      </c>
      <c r="N16" s="292">
        <f t="shared" si="1"/>
        <v>0</v>
      </c>
      <c r="O16" s="293">
        <f t="shared" si="1"/>
        <v>0</v>
      </c>
      <c r="P16" s="291">
        <f t="shared" si="1"/>
        <v>0</v>
      </c>
      <c r="Q16" s="296">
        <f t="shared" si="1"/>
        <v>0</v>
      </c>
      <c r="R16" s="202" t="s">
        <v>13</v>
      </c>
      <c r="T16" s="289" t="str">
        <f t="shared" si="2"/>
        <v>○</v>
      </c>
      <c r="U16" s="289" t="str">
        <f t="shared" si="3"/>
        <v>○</v>
      </c>
      <c r="V16" s="289" t="str">
        <f t="shared" si="4"/>
        <v>○</v>
      </c>
      <c r="W16" s="289" t="str">
        <f t="shared" si="5"/>
        <v>○</v>
      </c>
      <c r="X16" s="289" t="str">
        <f t="shared" si="6"/>
        <v>○</v>
      </c>
      <c r="Y16" s="289" t="str">
        <f t="shared" si="7"/>
        <v>○</v>
      </c>
    </row>
    <row r="17" spans="1:25" ht="17.25" customHeight="1">
      <c r="A17" s="202" t="s">
        <v>375</v>
      </c>
      <c r="B17" s="290">
        <f t="shared" si="1"/>
        <v>0</v>
      </c>
      <c r="C17" s="291">
        <f t="shared" si="1"/>
        <v>0</v>
      </c>
      <c r="D17" s="291">
        <f t="shared" si="1"/>
        <v>0</v>
      </c>
      <c r="E17" s="291">
        <f t="shared" si="1"/>
        <v>0</v>
      </c>
      <c r="F17" s="292">
        <f t="shared" si="1"/>
        <v>0</v>
      </c>
      <c r="G17" s="293">
        <f t="shared" si="1"/>
        <v>0</v>
      </c>
      <c r="H17" s="291">
        <f t="shared" si="1"/>
        <v>0</v>
      </c>
      <c r="I17" s="294">
        <f t="shared" si="1"/>
        <v>0</v>
      </c>
      <c r="J17" s="295">
        <f t="shared" si="1"/>
        <v>0</v>
      </c>
      <c r="K17" s="291">
        <f t="shared" si="1"/>
        <v>0</v>
      </c>
      <c r="L17" s="291">
        <f t="shared" si="1"/>
        <v>0</v>
      </c>
      <c r="M17" s="291">
        <f t="shared" si="1"/>
        <v>0</v>
      </c>
      <c r="N17" s="292">
        <f t="shared" si="1"/>
        <v>0</v>
      </c>
      <c r="O17" s="293">
        <f t="shared" si="1"/>
        <v>0</v>
      </c>
      <c r="P17" s="291">
        <f t="shared" si="1"/>
        <v>0</v>
      </c>
      <c r="Q17" s="296">
        <f t="shared" si="1"/>
        <v>0</v>
      </c>
      <c r="R17" s="202" t="str">
        <f>A17</f>
        <v>葛城市</v>
      </c>
      <c r="T17" s="289" t="str">
        <f t="shared" si="2"/>
        <v>○</v>
      </c>
      <c r="U17" s="289" t="str">
        <f t="shared" si="3"/>
        <v>○</v>
      </c>
      <c r="V17" s="289" t="str">
        <f t="shared" si="4"/>
        <v>○</v>
      </c>
      <c r="W17" s="289" t="str">
        <f t="shared" si="5"/>
        <v>○</v>
      </c>
      <c r="X17" s="289" t="str">
        <f t="shared" si="6"/>
        <v>○</v>
      </c>
      <c r="Y17" s="289" t="str">
        <f t="shared" si="7"/>
        <v>○</v>
      </c>
    </row>
    <row r="18" spans="1:25" ht="17.25" customHeight="1">
      <c r="A18" s="193" t="s">
        <v>301</v>
      </c>
      <c r="B18" s="297">
        <f t="shared" si="1"/>
        <v>0</v>
      </c>
      <c r="C18" s="298">
        <f t="shared" si="1"/>
        <v>0</v>
      </c>
      <c r="D18" s="298">
        <f t="shared" si="1"/>
        <v>0</v>
      </c>
      <c r="E18" s="298">
        <f t="shared" si="1"/>
        <v>0</v>
      </c>
      <c r="F18" s="299">
        <f t="shared" si="1"/>
        <v>0</v>
      </c>
      <c r="G18" s="300">
        <f t="shared" si="1"/>
        <v>0</v>
      </c>
      <c r="H18" s="298">
        <f t="shared" si="1"/>
        <v>0</v>
      </c>
      <c r="I18" s="300">
        <f t="shared" si="1"/>
        <v>0</v>
      </c>
      <c r="J18" s="301">
        <f t="shared" si="1"/>
        <v>0</v>
      </c>
      <c r="K18" s="298">
        <f t="shared" si="1"/>
        <v>0</v>
      </c>
      <c r="L18" s="298">
        <f t="shared" si="1"/>
        <v>0</v>
      </c>
      <c r="M18" s="298">
        <f t="shared" si="1"/>
        <v>0</v>
      </c>
      <c r="N18" s="299">
        <f t="shared" si="1"/>
        <v>0</v>
      </c>
      <c r="O18" s="300">
        <f t="shared" si="1"/>
        <v>0</v>
      </c>
      <c r="P18" s="298">
        <f t="shared" si="1"/>
        <v>0</v>
      </c>
      <c r="Q18" s="302">
        <f t="shared" si="1"/>
        <v>0</v>
      </c>
      <c r="R18" s="193" t="s">
        <v>301</v>
      </c>
      <c r="T18" s="289" t="str">
        <f t="shared" si="2"/>
        <v>○</v>
      </c>
      <c r="U18" s="289" t="str">
        <f t="shared" si="3"/>
        <v>○</v>
      </c>
      <c r="V18" s="289" t="str">
        <f t="shared" si="4"/>
        <v>○</v>
      </c>
      <c r="W18" s="289" t="str">
        <f t="shared" si="5"/>
        <v>○</v>
      </c>
      <c r="X18" s="289" t="str">
        <f t="shared" si="6"/>
        <v>○</v>
      </c>
      <c r="Y18" s="289" t="str">
        <f t="shared" si="7"/>
        <v>○</v>
      </c>
    </row>
    <row r="19" spans="1:25" ht="17.25" customHeight="1">
      <c r="A19" s="186" t="s">
        <v>15</v>
      </c>
      <c r="B19" s="290">
        <f t="shared" si="1"/>
        <v>0</v>
      </c>
      <c r="C19" s="283">
        <f t="shared" si="1"/>
        <v>0</v>
      </c>
      <c r="D19" s="283">
        <f t="shared" si="1"/>
        <v>0</v>
      </c>
      <c r="E19" s="283">
        <f t="shared" si="1"/>
        <v>0</v>
      </c>
      <c r="F19" s="284">
        <f t="shared" si="1"/>
        <v>0</v>
      </c>
      <c r="G19" s="285">
        <f t="shared" si="1"/>
        <v>0</v>
      </c>
      <c r="H19" s="283">
        <f t="shared" si="1"/>
        <v>0</v>
      </c>
      <c r="I19" s="286">
        <f t="shared" si="1"/>
        <v>0</v>
      </c>
      <c r="J19" s="295">
        <f t="shared" si="1"/>
        <v>0</v>
      </c>
      <c r="K19" s="283">
        <f t="shared" si="1"/>
        <v>0</v>
      </c>
      <c r="L19" s="283">
        <f t="shared" si="1"/>
        <v>0</v>
      </c>
      <c r="M19" s="283">
        <f t="shared" si="1"/>
        <v>0</v>
      </c>
      <c r="N19" s="284">
        <f t="shared" si="1"/>
        <v>0</v>
      </c>
      <c r="O19" s="285">
        <f t="shared" si="1"/>
        <v>0</v>
      </c>
      <c r="P19" s="283">
        <f t="shared" si="1"/>
        <v>0</v>
      </c>
      <c r="Q19" s="288">
        <f t="shared" si="1"/>
        <v>0</v>
      </c>
      <c r="R19" s="186" t="s">
        <v>15</v>
      </c>
      <c r="T19" s="289" t="str">
        <f t="shared" si="2"/>
        <v>○</v>
      </c>
      <c r="U19" s="289" t="str">
        <f t="shared" si="3"/>
        <v>○</v>
      </c>
      <c r="V19" s="289" t="str">
        <f t="shared" si="4"/>
        <v>○</v>
      </c>
      <c r="W19" s="289" t="str">
        <f t="shared" si="5"/>
        <v>○</v>
      </c>
      <c r="X19" s="289" t="str">
        <f t="shared" si="6"/>
        <v>○</v>
      </c>
      <c r="Y19" s="289" t="str">
        <f t="shared" si="7"/>
        <v>○</v>
      </c>
    </row>
    <row r="20" spans="1:25" ht="17.25" customHeight="1">
      <c r="A20" s="193" t="s">
        <v>16</v>
      </c>
      <c r="B20" s="290">
        <f t="shared" si="1"/>
        <v>0</v>
      </c>
      <c r="C20" s="291">
        <f t="shared" si="1"/>
        <v>0</v>
      </c>
      <c r="D20" s="291">
        <f t="shared" si="1"/>
        <v>0</v>
      </c>
      <c r="E20" s="291">
        <f t="shared" si="1"/>
        <v>0</v>
      </c>
      <c r="F20" s="292">
        <f t="shared" si="1"/>
        <v>0</v>
      </c>
      <c r="G20" s="293">
        <f t="shared" si="1"/>
        <v>0</v>
      </c>
      <c r="H20" s="291">
        <f t="shared" si="1"/>
        <v>0</v>
      </c>
      <c r="I20" s="294">
        <f t="shared" si="1"/>
        <v>0</v>
      </c>
      <c r="J20" s="295">
        <f t="shared" si="1"/>
        <v>0</v>
      </c>
      <c r="K20" s="291">
        <f t="shared" si="1"/>
        <v>0</v>
      </c>
      <c r="L20" s="291">
        <f t="shared" si="1"/>
        <v>0</v>
      </c>
      <c r="M20" s="291">
        <f t="shared" si="1"/>
        <v>0</v>
      </c>
      <c r="N20" s="292">
        <f t="shared" si="1"/>
        <v>0</v>
      </c>
      <c r="O20" s="293">
        <f t="shared" si="1"/>
        <v>0</v>
      </c>
      <c r="P20" s="291">
        <f t="shared" si="1"/>
        <v>0</v>
      </c>
      <c r="Q20" s="296">
        <f t="shared" si="1"/>
        <v>0</v>
      </c>
      <c r="R20" s="193" t="s">
        <v>16</v>
      </c>
      <c r="T20" s="289" t="str">
        <f t="shared" si="2"/>
        <v>○</v>
      </c>
      <c r="U20" s="289" t="str">
        <f t="shared" si="3"/>
        <v>○</v>
      </c>
      <c r="V20" s="289" t="str">
        <f t="shared" si="4"/>
        <v>○</v>
      </c>
      <c r="W20" s="289" t="str">
        <f t="shared" si="5"/>
        <v>○</v>
      </c>
      <c r="X20" s="289" t="str">
        <f t="shared" si="6"/>
        <v>○</v>
      </c>
      <c r="Y20" s="289" t="str">
        <f t="shared" si="7"/>
        <v>○</v>
      </c>
    </row>
    <row r="21" spans="1:25" ht="17.25" customHeight="1">
      <c r="A21" s="193" t="s">
        <v>17</v>
      </c>
      <c r="B21" s="290">
        <f t="shared" si="1"/>
        <v>2022</v>
      </c>
      <c r="C21" s="291">
        <f t="shared" si="1"/>
        <v>121</v>
      </c>
      <c r="D21" s="291">
        <f t="shared" si="1"/>
        <v>2143</v>
      </c>
      <c r="E21" s="291">
        <f t="shared" si="1"/>
        <v>251</v>
      </c>
      <c r="F21" s="292">
        <f t="shared" si="1"/>
        <v>2394</v>
      </c>
      <c r="G21" s="293">
        <f t="shared" si="1"/>
        <v>754246</v>
      </c>
      <c r="H21" s="291">
        <f t="shared" si="1"/>
        <v>400486</v>
      </c>
      <c r="I21" s="294">
        <f t="shared" si="1"/>
        <v>1154732</v>
      </c>
      <c r="J21" s="295">
        <f t="shared" si="1"/>
        <v>10151</v>
      </c>
      <c r="K21" s="291">
        <f t="shared" si="1"/>
        <v>534</v>
      </c>
      <c r="L21" s="291">
        <f t="shared" si="1"/>
        <v>10685</v>
      </c>
      <c r="M21" s="291">
        <f t="shared" si="1"/>
        <v>840</v>
      </c>
      <c r="N21" s="292">
        <f t="shared" si="1"/>
        <v>11525</v>
      </c>
      <c r="O21" s="293">
        <f t="shared" si="1"/>
        <v>7312</v>
      </c>
      <c r="P21" s="291">
        <f t="shared" si="1"/>
        <v>3304</v>
      </c>
      <c r="Q21" s="296">
        <f t="shared" si="1"/>
        <v>10616</v>
      </c>
      <c r="R21" s="193" t="s">
        <v>17</v>
      </c>
      <c r="T21" s="289" t="str">
        <f t="shared" si="2"/>
        <v>○</v>
      </c>
      <c r="U21" s="289" t="str">
        <f t="shared" si="3"/>
        <v>○</v>
      </c>
      <c r="V21" s="289" t="str">
        <f t="shared" si="4"/>
        <v>○</v>
      </c>
      <c r="W21" s="289" t="str">
        <f t="shared" si="5"/>
        <v>○</v>
      </c>
      <c r="X21" s="289" t="str">
        <f t="shared" si="6"/>
        <v>○</v>
      </c>
      <c r="Y21" s="289" t="str">
        <f t="shared" si="7"/>
        <v>○</v>
      </c>
    </row>
    <row r="22" spans="1:25" ht="17.25" customHeight="1">
      <c r="A22" s="193" t="s">
        <v>18</v>
      </c>
      <c r="B22" s="290">
        <f t="shared" si="1"/>
        <v>2450</v>
      </c>
      <c r="C22" s="291">
        <f t="shared" si="1"/>
        <v>169</v>
      </c>
      <c r="D22" s="291">
        <f t="shared" si="1"/>
        <v>2619</v>
      </c>
      <c r="E22" s="291">
        <f t="shared" si="1"/>
        <v>515</v>
      </c>
      <c r="F22" s="292">
        <f t="shared" si="1"/>
        <v>3134</v>
      </c>
      <c r="G22" s="293">
        <f t="shared" si="1"/>
        <v>948702</v>
      </c>
      <c r="H22" s="291">
        <f t="shared" si="1"/>
        <v>486118</v>
      </c>
      <c r="I22" s="294">
        <f t="shared" si="1"/>
        <v>1434820</v>
      </c>
      <c r="J22" s="295">
        <f t="shared" si="1"/>
        <v>13277</v>
      </c>
      <c r="K22" s="291">
        <f t="shared" si="1"/>
        <v>741</v>
      </c>
      <c r="L22" s="291">
        <f t="shared" si="1"/>
        <v>14018</v>
      </c>
      <c r="M22" s="291">
        <f t="shared" si="1"/>
        <v>1233</v>
      </c>
      <c r="N22" s="292">
        <f t="shared" si="1"/>
        <v>15251</v>
      </c>
      <c r="O22" s="293">
        <f t="shared" si="1"/>
        <v>8852</v>
      </c>
      <c r="P22" s="291">
        <f t="shared" si="1"/>
        <v>2686</v>
      </c>
      <c r="Q22" s="296">
        <f t="shared" si="1"/>
        <v>11538</v>
      </c>
      <c r="R22" s="193" t="s">
        <v>18</v>
      </c>
      <c r="T22" s="289" t="str">
        <f t="shared" si="2"/>
        <v>○</v>
      </c>
      <c r="U22" s="289" t="str">
        <f t="shared" si="3"/>
        <v>○</v>
      </c>
      <c r="V22" s="289" t="str">
        <f t="shared" si="4"/>
        <v>○</v>
      </c>
      <c r="W22" s="289" t="str">
        <f t="shared" si="5"/>
        <v>○</v>
      </c>
      <c r="X22" s="289" t="str">
        <f t="shared" si="6"/>
        <v>○</v>
      </c>
      <c r="Y22" s="289" t="str">
        <f t="shared" si="7"/>
        <v>○</v>
      </c>
    </row>
    <row r="23" spans="1:25" ht="17.25" customHeight="1">
      <c r="A23" s="193" t="s">
        <v>19</v>
      </c>
      <c r="B23" s="290">
        <f t="shared" si="1"/>
        <v>0</v>
      </c>
      <c r="C23" s="291">
        <f t="shared" si="1"/>
        <v>0</v>
      </c>
      <c r="D23" s="291">
        <f t="shared" si="1"/>
        <v>0</v>
      </c>
      <c r="E23" s="291">
        <f t="shared" si="1"/>
        <v>0</v>
      </c>
      <c r="F23" s="292">
        <f t="shared" si="1"/>
        <v>0</v>
      </c>
      <c r="G23" s="293">
        <f t="shared" si="1"/>
        <v>0</v>
      </c>
      <c r="H23" s="291">
        <f t="shared" si="1"/>
        <v>0</v>
      </c>
      <c r="I23" s="294">
        <f t="shared" si="1"/>
        <v>0</v>
      </c>
      <c r="J23" s="295">
        <f t="shared" si="1"/>
        <v>0</v>
      </c>
      <c r="K23" s="291">
        <f t="shared" si="1"/>
        <v>0</v>
      </c>
      <c r="L23" s="291">
        <f t="shared" si="1"/>
        <v>0</v>
      </c>
      <c r="M23" s="291">
        <f t="shared" si="1"/>
        <v>0</v>
      </c>
      <c r="N23" s="292">
        <f t="shared" si="1"/>
        <v>0</v>
      </c>
      <c r="O23" s="293">
        <f t="shared" si="1"/>
        <v>0</v>
      </c>
      <c r="P23" s="291">
        <f t="shared" si="1"/>
        <v>0</v>
      </c>
      <c r="Q23" s="296">
        <f t="shared" ref="Q23" si="8">Q68</f>
        <v>0</v>
      </c>
      <c r="R23" s="193" t="s">
        <v>19</v>
      </c>
      <c r="T23" s="289" t="str">
        <f t="shared" si="2"/>
        <v>○</v>
      </c>
      <c r="U23" s="289" t="str">
        <f t="shared" si="3"/>
        <v>○</v>
      </c>
      <c r="V23" s="289" t="str">
        <f t="shared" si="4"/>
        <v>○</v>
      </c>
      <c r="W23" s="289" t="str">
        <f t="shared" si="5"/>
        <v>○</v>
      </c>
      <c r="X23" s="289" t="str">
        <f t="shared" si="6"/>
        <v>○</v>
      </c>
      <c r="Y23" s="289" t="str">
        <f t="shared" si="7"/>
        <v>○</v>
      </c>
    </row>
    <row r="24" spans="1:25" ht="17.25" customHeight="1">
      <c r="A24" s="193" t="s">
        <v>20</v>
      </c>
      <c r="B24" s="290">
        <f t="shared" ref="B24:Q39" si="9">B69</f>
        <v>0</v>
      </c>
      <c r="C24" s="291">
        <f t="shared" si="9"/>
        <v>0</v>
      </c>
      <c r="D24" s="291">
        <f t="shared" si="9"/>
        <v>0</v>
      </c>
      <c r="E24" s="291">
        <f t="shared" si="9"/>
        <v>0</v>
      </c>
      <c r="F24" s="292">
        <f t="shared" si="9"/>
        <v>0</v>
      </c>
      <c r="G24" s="293">
        <f t="shared" si="9"/>
        <v>0</v>
      </c>
      <c r="H24" s="291">
        <f t="shared" si="9"/>
        <v>0</v>
      </c>
      <c r="I24" s="294">
        <f t="shared" si="9"/>
        <v>0</v>
      </c>
      <c r="J24" s="295">
        <f t="shared" si="9"/>
        <v>0</v>
      </c>
      <c r="K24" s="291">
        <f t="shared" si="9"/>
        <v>0</v>
      </c>
      <c r="L24" s="291">
        <f t="shared" si="9"/>
        <v>0</v>
      </c>
      <c r="M24" s="291">
        <f t="shared" si="9"/>
        <v>0</v>
      </c>
      <c r="N24" s="292">
        <f t="shared" si="9"/>
        <v>0</v>
      </c>
      <c r="O24" s="293">
        <f t="shared" si="9"/>
        <v>0</v>
      </c>
      <c r="P24" s="291">
        <f t="shared" si="9"/>
        <v>0</v>
      </c>
      <c r="Q24" s="296">
        <f t="shared" si="9"/>
        <v>0</v>
      </c>
      <c r="R24" s="193" t="s">
        <v>20</v>
      </c>
      <c r="T24" s="289" t="str">
        <f t="shared" si="2"/>
        <v>○</v>
      </c>
      <c r="U24" s="289" t="str">
        <f t="shared" si="3"/>
        <v>○</v>
      </c>
      <c r="V24" s="289" t="str">
        <f t="shared" si="4"/>
        <v>○</v>
      </c>
      <c r="W24" s="289" t="str">
        <f t="shared" si="5"/>
        <v>○</v>
      </c>
      <c r="X24" s="289" t="str">
        <f t="shared" si="6"/>
        <v>○</v>
      </c>
      <c r="Y24" s="289" t="str">
        <f t="shared" si="7"/>
        <v>○</v>
      </c>
    </row>
    <row r="25" spans="1:25" ht="17.25" customHeight="1">
      <c r="A25" s="193" t="s">
        <v>21</v>
      </c>
      <c r="B25" s="290">
        <f t="shared" si="9"/>
        <v>0</v>
      </c>
      <c r="C25" s="291">
        <f t="shared" si="9"/>
        <v>0</v>
      </c>
      <c r="D25" s="291">
        <f t="shared" si="9"/>
        <v>0</v>
      </c>
      <c r="E25" s="291">
        <f t="shared" si="9"/>
        <v>0</v>
      </c>
      <c r="F25" s="292">
        <f t="shared" si="9"/>
        <v>0</v>
      </c>
      <c r="G25" s="293">
        <f t="shared" si="9"/>
        <v>0</v>
      </c>
      <c r="H25" s="291">
        <f t="shared" si="9"/>
        <v>0</v>
      </c>
      <c r="I25" s="294">
        <f t="shared" si="9"/>
        <v>0</v>
      </c>
      <c r="J25" s="295">
        <f t="shared" si="9"/>
        <v>0</v>
      </c>
      <c r="K25" s="291">
        <f t="shared" si="9"/>
        <v>0</v>
      </c>
      <c r="L25" s="291">
        <f t="shared" si="9"/>
        <v>0</v>
      </c>
      <c r="M25" s="291">
        <f t="shared" si="9"/>
        <v>0</v>
      </c>
      <c r="N25" s="292">
        <f t="shared" si="9"/>
        <v>0</v>
      </c>
      <c r="O25" s="293">
        <f t="shared" si="9"/>
        <v>0</v>
      </c>
      <c r="P25" s="291">
        <f t="shared" si="9"/>
        <v>0</v>
      </c>
      <c r="Q25" s="296">
        <f t="shared" si="9"/>
        <v>0</v>
      </c>
      <c r="R25" s="193" t="s">
        <v>21</v>
      </c>
      <c r="T25" s="289" t="str">
        <f t="shared" si="2"/>
        <v>○</v>
      </c>
      <c r="U25" s="289" t="str">
        <f t="shared" si="3"/>
        <v>○</v>
      </c>
      <c r="V25" s="289" t="str">
        <f t="shared" si="4"/>
        <v>○</v>
      </c>
      <c r="W25" s="289" t="str">
        <f t="shared" si="5"/>
        <v>○</v>
      </c>
      <c r="X25" s="289" t="str">
        <f t="shared" si="6"/>
        <v>○</v>
      </c>
      <c r="Y25" s="289" t="str">
        <f t="shared" si="7"/>
        <v>○</v>
      </c>
    </row>
    <row r="26" spans="1:25" ht="17.25" customHeight="1">
      <c r="A26" s="193" t="s">
        <v>22</v>
      </c>
      <c r="B26" s="290">
        <f t="shared" si="9"/>
        <v>2331</v>
      </c>
      <c r="C26" s="291">
        <f t="shared" si="9"/>
        <v>151</v>
      </c>
      <c r="D26" s="291">
        <f t="shared" si="9"/>
        <v>2482</v>
      </c>
      <c r="E26" s="291">
        <f t="shared" si="9"/>
        <v>343</v>
      </c>
      <c r="F26" s="292">
        <f t="shared" si="9"/>
        <v>2825</v>
      </c>
      <c r="G26" s="293">
        <f t="shared" si="9"/>
        <v>842435</v>
      </c>
      <c r="H26" s="291">
        <f t="shared" si="9"/>
        <v>534318</v>
      </c>
      <c r="I26" s="294">
        <f t="shared" si="9"/>
        <v>1376753</v>
      </c>
      <c r="J26" s="295">
        <f t="shared" si="9"/>
        <v>10665</v>
      </c>
      <c r="K26" s="291">
        <f t="shared" si="9"/>
        <v>589</v>
      </c>
      <c r="L26" s="291">
        <f t="shared" si="9"/>
        <v>11254</v>
      </c>
      <c r="M26" s="291">
        <f t="shared" si="9"/>
        <v>740</v>
      </c>
      <c r="N26" s="292">
        <f t="shared" si="9"/>
        <v>11994</v>
      </c>
      <c r="O26" s="293">
        <f t="shared" si="9"/>
        <v>8878</v>
      </c>
      <c r="P26" s="291">
        <f t="shared" si="9"/>
        <v>2752</v>
      </c>
      <c r="Q26" s="296">
        <f t="shared" si="9"/>
        <v>11630</v>
      </c>
      <c r="R26" s="193" t="s">
        <v>22</v>
      </c>
      <c r="T26" s="289" t="str">
        <f t="shared" si="2"/>
        <v>○</v>
      </c>
      <c r="U26" s="289" t="str">
        <f t="shared" si="3"/>
        <v>○</v>
      </c>
      <c r="V26" s="289" t="str">
        <f t="shared" si="4"/>
        <v>○</v>
      </c>
      <c r="W26" s="289" t="str">
        <f t="shared" si="5"/>
        <v>○</v>
      </c>
      <c r="X26" s="289" t="str">
        <f t="shared" si="6"/>
        <v>○</v>
      </c>
      <c r="Y26" s="289" t="str">
        <f t="shared" si="7"/>
        <v>○</v>
      </c>
    </row>
    <row r="27" spans="1:25" ht="17.25" customHeight="1">
      <c r="A27" s="193" t="s">
        <v>302</v>
      </c>
      <c r="B27" s="290">
        <f t="shared" si="9"/>
        <v>0</v>
      </c>
      <c r="C27" s="291">
        <f t="shared" si="9"/>
        <v>0</v>
      </c>
      <c r="D27" s="291">
        <f t="shared" si="9"/>
        <v>0</v>
      </c>
      <c r="E27" s="291">
        <f t="shared" si="9"/>
        <v>0</v>
      </c>
      <c r="F27" s="292">
        <f t="shared" si="9"/>
        <v>0</v>
      </c>
      <c r="G27" s="293">
        <f t="shared" si="9"/>
        <v>0</v>
      </c>
      <c r="H27" s="291">
        <f t="shared" si="9"/>
        <v>0</v>
      </c>
      <c r="I27" s="294">
        <f t="shared" si="9"/>
        <v>0</v>
      </c>
      <c r="J27" s="295">
        <f t="shared" si="9"/>
        <v>0</v>
      </c>
      <c r="K27" s="291">
        <f t="shared" si="9"/>
        <v>0</v>
      </c>
      <c r="L27" s="291">
        <f t="shared" si="9"/>
        <v>0</v>
      </c>
      <c r="M27" s="291">
        <f t="shared" si="9"/>
        <v>0</v>
      </c>
      <c r="N27" s="292">
        <f t="shared" si="9"/>
        <v>0</v>
      </c>
      <c r="O27" s="293">
        <f t="shared" si="9"/>
        <v>0</v>
      </c>
      <c r="P27" s="291">
        <f t="shared" si="9"/>
        <v>0</v>
      </c>
      <c r="Q27" s="296">
        <f t="shared" si="9"/>
        <v>0</v>
      </c>
      <c r="R27" s="193" t="s">
        <v>302</v>
      </c>
      <c r="T27" s="289" t="str">
        <f t="shared" si="2"/>
        <v>○</v>
      </c>
      <c r="U27" s="289" t="str">
        <f t="shared" si="3"/>
        <v>○</v>
      </c>
      <c r="V27" s="289" t="str">
        <f t="shared" si="4"/>
        <v>○</v>
      </c>
      <c r="W27" s="289" t="str">
        <f t="shared" si="5"/>
        <v>○</v>
      </c>
      <c r="X27" s="289" t="str">
        <f t="shared" si="6"/>
        <v>○</v>
      </c>
      <c r="Y27" s="289" t="str">
        <f t="shared" si="7"/>
        <v>○</v>
      </c>
    </row>
    <row r="28" spans="1:25" ht="17.25" customHeight="1">
      <c r="A28" s="193" t="s">
        <v>24</v>
      </c>
      <c r="B28" s="290">
        <f t="shared" si="9"/>
        <v>0</v>
      </c>
      <c r="C28" s="291">
        <f t="shared" si="9"/>
        <v>0</v>
      </c>
      <c r="D28" s="291">
        <f t="shared" si="9"/>
        <v>0</v>
      </c>
      <c r="E28" s="291">
        <f t="shared" si="9"/>
        <v>0</v>
      </c>
      <c r="F28" s="292">
        <f t="shared" si="9"/>
        <v>0</v>
      </c>
      <c r="G28" s="293">
        <f t="shared" si="9"/>
        <v>0</v>
      </c>
      <c r="H28" s="291">
        <f t="shared" si="9"/>
        <v>0</v>
      </c>
      <c r="I28" s="294">
        <f t="shared" si="9"/>
        <v>0</v>
      </c>
      <c r="J28" s="295">
        <f t="shared" si="9"/>
        <v>0</v>
      </c>
      <c r="K28" s="291">
        <f t="shared" si="9"/>
        <v>0</v>
      </c>
      <c r="L28" s="291">
        <f t="shared" si="9"/>
        <v>0</v>
      </c>
      <c r="M28" s="291">
        <f t="shared" si="9"/>
        <v>0</v>
      </c>
      <c r="N28" s="292">
        <f t="shared" si="9"/>
        <v>0</v>
      </c>
      <c r="O28" s="293">
        <f t="shared" si="9"/>
        <v>0</v>
      </c>
      <c r="P28" s="291">
        <f t="shared" si="9"/>
        <v>0</v>
      </c>
      <c r="Q28" s="296">
        <f t="shared" si="9"/>
        <v>0</v>
      </c>
      <c r="R28" s="193" t="s">
        <v>24</v>
      </c>
      <c r="T28" s="289" t="str">
        <f t="shared" si="2"/>
        <v>○</v>
      </c>
      <c r="U28" s="289" t="str">
        <f t="shared" si="3"/>
        <v>○</v>
      </c>
      <c r="V28" s="289" t="str">
        <f t="shared" si="4"/>
        <v>○</v>
      </c>
      <c r="W28" s="289" t="str">
        <f t="shared" si="5"/>
        <v>○</v>
      </c>
      <c r="X28" s="289" t="str">
        <f t="shared" si="6"/>
        <v>○</v>
      </c>
      <c r="Y28" s="289" t="str">
        <f t="shared" si="7"/>
        <v>○</v>
      </c>
    </row>
    <row r="29" spans="1:25" ht="17.25" customHeight="1">
      <c r="A29" s="193" t="s">
        <v>25</v>
      </c>
      <c r="B29" s="290">
        <f t="shared" si="9"/>
        <v>0</v>
      </c>
      <c r="C29" s="291">
        <f t="shared" si="9"/>
        <v>0</v>
      </c>
      <c r="D29" s="291">
        <f t="shared" si="9"/>
        <v>0</v>
      </c>
      <c r="E29" s="291">
        <f t="shared" si="9"/>
        <v>0</v>
      </c>
      <c r="F29" s="292">
        <f t="shared" si="9"/>
        <v>0</v>
      </c>
      <c r="G29" s="293">
        <f t="shared" si="9"/>
        <v>0</v>
      </c>
      <c r="H29" s="291">
        <f t="shared" si="9"/>
        <v>0</v>
      </c>
      <c r="I29" s="294">
        <f t="shared" si="9"/>
        <v>0</v>
      </c>
      <c r="J29" s="295">
        <f t="shared" si="9"/>
        <v>0</v>
      </c>
      <c r="K29" s="291">
        <f t="shared" si="9"/>
        <v>0</v>
      </c>
      <c r="L29" s="291">
        <f t="shared" si="9"/>
        <v>0</v>
      </c>
      <c r="M29" s="291">
        <f t="shared" si="9"/>
        <v>0</v>
      </c>
      <c r="N29" s="292">
        <f t="shared" si="9"/>
        <v>0</v>
      </c>
      <c r="O29" s="293">
        <f t="shared" si="9"/>
        <v>0</v>
      </c>
      <c r="P29" s="291">
        <f t="shared" si="9"/>
        <v>0</v>
      </c>
      <c r="Q29" s="296">
        <f t="shared" si="9"/>
        <v>0</v>
      </c>
      <c r="R29" s="193" t="s">
        <v>25</v>
      </c>
      <c r="T29" s="289" t="str">
        <f t="shared" si="2"/>
        <v>○</v>
      </c>
      <c r="U29" s="289" t="str">
        <f t="shared" si="3"/>
        <v>○</v>
      </c>
      <c r="V29" s="289" t="str">
        <f t="shared" si="4"/>
        <v>○</v>
      </c>
      <c r="W29" s="289" t="str">
        <f t="shared" si="5"/>
        <v>○</v>
      </c>
      <c r="X29" s="289" t="str">
        <f t="shared" si="6"/>
        <v>○</v>
      </c>
      <c r="Y29" s="289" t="str">
        <f t="shared" si="7"/>
        <v>○</v>
      </c>
    </row>
    <row r="30" spans="1:25" ht="17.25" customHeight="1">
      <c r="A30" s="193" t="s">
        <v>26</v>
      </c>
      <c r="B30" s="290">
        <f t="shared" si="9"/>
        <v>0</v>
      </c>
      <c r="C30" s="291">
        <f t="shared" si="9"/>
        <v>0</v>
      </c>
      <c r="D30" s="291">
        <f t="shared" si="9"/>
        <v>0</v>
      </c>
      <c r="E30" s="291">
        <f t="shared" si="9"/>
        <v>0</v>
      </c>
      <c r="F30" s="292">
        <f t="shared" si="9"/>
        <v>0</v>
      </c>
      <c r="G30" s="293">
        <f t="shared" si="9"/>
        <v>0</v>
      </c>
      <c r="H30" s="291">
        <f t="shared" si="9"/>
        <v>0</v>
      </c>
      <c r="I30" s="294">
        <f t="shared" si="9"/>
        <v>0</v>
      </c>
      <c r="J30" s="295">
        <f t="shared" si="9"/>
        <v>0</v>
      </c>
      <c r="K30" s="291">
        <f t="shared" si="9"/>
        <v>0</v>
      </c>
      <c r="L30" s="291">
        <f t="shared" si="9"/>
        <v>0</v>
      </c>
      <c r="M30" s="291">
        <f t="shared" si="9"/>
        <v>0</v>
      </c>
      <c r="N30" s="292">
        <f t="shared" si="9"/>
        <v>0</v>
      </c>
      <c r="O30" s="293">
        <f t="shared" si="9"/>
        <v>0</v>
      </c>
      <c r="P30" s="291">
        <f t="shared" si="9"/>
        <v>0</v>
      </c>
      <c r="Q30" s="296">
        <f t="shared" si="9"/>
        <v>0</v>
      </c>
      <c r="R30" s="193" t="s">
        <v>26</v>
      </c>
      <c r="T30" s="289" t="str">
        <f t="shared" si="2"/>
        <v>○</v>
      </c>
      <c r="U30" s="289" t="str">
        <f t="shared" si="3"/>
        <v>○</v>
      </c>
      <c r="V30" s="289" t="str">
        <f t="shared" si="4"/>
        <v>○</v>
      </c>
      <c r="W30" s="289" t="str">
        <f t="shared" si="5"/>
        <v>○</v>
      </c>
      <c r="X30" s="289" t="str">
        <f t="shared" si="6"/>
        <v>○</v>
      </c>
      <c r="Y30" s="289" t="str">
        <f t="shared" si="7"/>
        <v>○</v>
      </c>
    </row>
    <row r="31" spans="1:25" ht="17.25" customHeight="1">
      <c r="A31" s="193" t="s">
        <v>27</v>
      </c>
      <c r="B31" s="290">
        <f t="shared" si="9"/>
        <v>0</v>
      </c>
      <c r="C31" s="291">
        <f t="shared" si="9"/>
        <v>0</v>
      </c>
      <c r="D31" s="291">
        <f t="shared" si="9"/>
        <v>0</v>
      </c>
      <c r="E31" s="291">
        <f t="shared" si="9"/>
        <v>0</v>
      </c>
      <c r="F31" s="292">
        <f t="shared" si="9"/>
        <v>0</v>
      </c>
      <c r="G31" s="293">
        <f t="shared" si="9"/>
        <v>0</v>
      </c>
      <c r="H31" s="291">
        <f t="shared" si="9"/>
        <v>0</v>
      </c>
      <c r="I31" s="294">
        <f t="shared" si="9"/>
        <v>0</v>
      </c>
      <c r="J31" s="295">
        <f t="shared" si="9"/>
        <v>0</v>
      </c>
      <c r="K31" s="291">
        <f t="shared" si="9"/>
        <v>0</v>
      </c>
      <c r="L31" s="291">
        <f t="shared" si="9"/>
        <v>0</v>
      </c>
      <c r="M31" s="291">
        <f t="shared" si="9"/>
        <v>0</v>
      </c>
      <c r="N31" s="292">
        <f t="shared" si="9"/>
        <v>0</v>
      </c>
      <c r="O31" s="293">
        <f t="shared" si="9"/>
        <v>0</v>
      </c>
      <c r="P31" s="291">
        <f t="shared" si="9"/>
        <v>0</v>
      </c>
      <c r="Q31" s="296">
        <f t="shared" si="9"/>
        <v>0</v>
      </c>
      <c r="R31" s="193" t="s">
        <v>27</v>
      </c>
      <c r="T31" s="289" t="str">
        <f t="shared" si="2"/>
        <v>○</v>
      </c>
      <c r="U31" s="289" t="str">
        <f t="shared" si="3"/>
        <v>○</v>
      </c>
      <c r="V31" s="289" t="str">
        <f t="shared" si="4"/>
        <v>○</v>
      </c>
      <c r="W31" s="289" t="str">
        <f t="shared" si="5"/>
        <v>○</v>
      </c>
      <c r="X31" s="289" t="str">
        <f t="shared" si="6"/>
        <v>○</v>
      </c>
      <c r="Y31" s="289" t="str">
        <f t="shared" si="7"/>
        <v>○</v>
      </c>
    </row>
    <row r="32" spans="1:25" ht="17.25" customHeight="1">
      <c r="A32" s="193" t="s">
        <v>28</v>
      </c>
      <c r="B32" s="290">
        <f t="shared" si="9"/>
        <v>1837</v>
      </c>
      <c r="C32" s="291">
        <f t="shared" si="9"/>
        <v>409</v>
      </c>
      <c r="D32" s="291">
        <f t="shared" si="9"/>
        <v>2246</v>
      </c>
      <c r="E32" s="291">
        <f t="shared" si="9"/>
        <v>225</v>
      </c>
      <c r="F32" s="292">
        <f t="shared" si="9"/>
        <v>2471</v>
      </c>
      <c r="G32" s="293">
        <f t="shared" si="9"/>
        <v>656892</v>
      </c>
      <c r="H32" s="291">
        <f t="shared" si="9"/>
        <v>645823</v>
      </c>
      <c r="I32" s="294">
        <f t="shared" si="9"/>
        <v>1302715</v>
      </c>
      <c r="J32" s="295">
        <f t="shared" si="9"/>
        <v>8797</v>
      </c>
      <c r="K32" s="291">
        <f t="shared" si="9"/>
        <v>1163</v>
      </c>
      <c r="L32" s="291">
        <f t="shared" si="9"/>
        <v>9960</v>
      </c>
      <c r="M32" s="291">
        <f t="shared" si="9"/>
        <v>847</v>
      </c>
      <c r="N32" s="292">
        <f t="shared" si="9"/>
        <v>10807</v>
      </c>
      <c r="O32" s="293">
        <f t="shared" si="9"/>
        <v>6191</v>
      </c>
      <c r="P32" s="291">
        <f t="shared" si="9"/>
        <v>3866</v>
      </c>
      <c r="Q32" s="296">
        <f t="shared" si="9"/>
        <v>10057</v>
      </c>
      <c r="R32" s="193" t="s">
        <v>28</v>
      </c>
      <c r="T32" s="289" t="str">
        <f t="shared" si="2"/>
        <v>○</v>
      </c>
      <c r="U32" s="289" t="str">
        <f t="shared" si="3"/>
        <v>○</v>
      </c>
      <c r="V32" s="289" t="str">
        <f t="shared" si="4"/>
        <v>○</v>
      </c>
      <c r="W32" s="289" t="str">
        <f t="shared" si="5"/>
        <v>○</v>
      </c>
      <c r="X32" s="289" t="str">
        <f t="shared" si="6"/>
        <v>○</v>
      </c>
      <c r="Y32" s="289" t="str">
        <f t="shared" si="7"/>
        <v>○</v>
      </c>
    </row>
    <row r="33" spans="1:25" ht="17.25" customHeight="1">
      <c r="A33" s="193" t="s">
        <v>29</v>
      </c>
      <c r="B33" s="290">
        <f t="shared" si="9"/>
        <v>0</v>
      </c>
      <c r="C33" s="291">
        <f t="shared" si="9"/>
        <v>0</v>
      </c>
      <c r="D33" s="291">
        <f t="shared" si="9"/>
        <v>0</v>
      </c>
      <c r="E33" s="291">
        <f t="shared" si="9"/>
        <v>0</v>
      </c>
      <c r="F33" s="292">
        <f t="shared" si="9"/>
        <v>0</v>
      </c>
      <c r="G33" s="293">
        <f t="shared" si="9"/>
        <v>0</v>
      </c>
      <c r="H33" s="291">
        <f t="shared" si="9"/>
        <v>0</v>
      </c>
      <c r="I33" s="294">
        <f t="shared" si="9"/>
        <v>0</v>
      </c>
      <c r="J33" s="295">
        <f t="shared" si="9"/>
        <v>0</v>
      </c>
      <c r="K33" s="291">
        <f t="shared" si="9"/>
        <v>0</v>
      </c>
      <c r="L33" s="291">
        <f t="shared" si="9"/>
        <v>0</v>
      </c>
      <c r="M33" s="291">
        <f t="shared" si="9"/>
        <v>0</v>
      </c>
      <c r="N33" s="292">
        <f t="shared" si="9"/>
        <v>0</v>
      </c>
      <c r="O33" s="293">
        <f t="shared" si="9"/>
        <v>0</v>
      </c>
      <c r="P33" s="291">
        <f t="shared" si="9"/>
        <v>0</v>
      </c>
      <c r="Q33" s="296">
        <f t="shared" si="9"/>
        <v>0</v>
      </c>
      <c r="R33" s="193" t="s">
        <v>29</v>
      </c>
      <c r="T33" s="289" t="str">
        <f t="shared" si="2"/>
        <v>○</v>
      </c>
      <c r="U33" s="289" t="str">
        <f t="shared" si="3"/>
        <v>○</v>
      </c>
      <c r="V33" s="289" t="str">
        <f t="shared" si="4"/>
        <v>○</v>
      </c>
      <c r="W33" s="289" t="str">
        <f t="shared" si="5"/>
        <v>○</v>
      </c>
      <c r="X33" s="289" t="str">
        <f t="shared" si="6"/>
        <v>○</v>
      </c>
      <c r="Y33" s="289" t="str">
        <f t="shared" si="7"/>
        <v>○</v>
      </c>
    </row>
    <row r="34" spans="1:25" ht="17.25" customHeight="1">
      <c r="A34" s="193" t="s">
        <v>30</v>
      </c>
      <c r="B34" s="290">
        <f t="shared" si="9"/>
        <v>0</v>
      </c>
      <c r="C34" s="291">
        <f t="shared" si="9"/>
        <v>0</v>
      </c>
      <c r="D34" s="291">
        <f t="shared" si="9"/>
        <v>0</v>
      </c>
      <c r="E34" s="291">
        <f t="shared" si="9"/>
        <v>0</v>
      </c>
      <c r="F34" s="292">
        <f t="shared" si="9"/>
        <v>0</v>
      </c>
      <c r="G34" s="293">
        <f t="shared" si="9"/>
        <v>0</v>
      </c>
      <c r="H34" s="291">
        <f t="shared" si="9"/>
        <v>0</v>
      </c>
      <c r="I34" s="294">
        <f t="shared" si="9"/>
        <v>0</v>
      </c>
      <c r="J34" s="295">
        <f t="shared" si="9"/>
        <v>0</v>
      </c>
      <c r="K34" s="291">
        <f t="shared" si="9"/>
        <v>0</v>
      </c>
      <c r="L34" s="291">
        <f t="shared" si="9"/>
        <v>0</v>
      </c>
      <c r="M34" s="291">
        <f t="shared" si="9"/>
        <v>0</v>
      </c>
      <c r="N34" s="292">
        <f t="shared" si="9"/>
        <v>0</v>
      </c>
      <c r="O34" s="293">
        <f t="shared" si="9"/>
        <v>0</v>
      </c>
      <c r="P34" s="291">
        <f t="shared" si="9"/>
        <v>0</v>
      </c>
      <c r="Q34" s="296">
        <f t="shared" si="9"/>
        <v>0</v>
      </c>
      <c r="R34" s="193" t="s">
        <v>30</v>
      </c>
      <c r="T34" s="289" t="str">
        <f t="shared" si="2"/>
        <v>○</v>
      </c>
      <c r="U34" s="289" t="str">
        <f t="shared" si="3"/>
        <v>○</v>
      </c>
      <c r="V34" s="289" t="str">
        <f t="shared" si="4"/>
        <v>○</v>
      </c>
      <c r="W34" s="289" t="str">
        <f t="shared" si="5"/>
        <v>○</v>
      </c>
      <c r="X34" s="289" t="str">
        <f t="shared" si="6"/>
        <v>○</v>
      </c>
      <c r="Y34" s="289" t="str">
        <f t="shared" si="7"/>
        <v>○</v>
      </c>
    </row>
    <row r="35" spans="1:25" ht="17.25" customHeight="1">
      <c r="A35" s="193" t="s">
        <v>31</v>
      </c>
      <c r="B35" s="290">
        <f t="shared" si="9"/>
        <v>0</v>
      </c>
      <c r="C35" s="291">
        <f t="shared" si="9"/>
        <v>0</v>
      </c>
      <c r="D35" s="291">
        <f t="shared" si="9"/>
        <v>0</v>
      </c>
      <c r="E35" s="291">
        <f t="shared" si="9"/>
        <v>0</v>
      </c>
      <c r="F35" s="292">
        <f t="shared" si="9"/>
        <v>0</v>
      </c>
      <c r="G35" s="293">
        <f t="shared" si="9"/>
        <v>0</v>
      </c>
      <c r="H35" s="291">
        <f t="shared" si="9"/>
        <v>0</v>
      </c>
      <c r="I35" s="294">
        <f t="shared" si="9"/>
        <v>0</v>
      </c>
      <c r="J35" s="295">
        <f t="shared" si="9"/>
        <v>0</v>
      </c>
      <c r="K35" s="291">
        <f t="shared" si="9"/>
        <v>0</v>
      </c>
      <c r="L35" s="291">
        <f t="shared" si="9"/>
        <v>0</v>
      </c>
      <c r="M35" s="291">
        <f t="shared" si="9"/>
        <v>0</v>
      </c>
      <c r="N35" s="292">
        <f t="shared" si="9"/>
        <v>0</v>
      </c>
      <c r="O35" s="293">
        <f t="shared" si="9"/>
        <v>0</v>
      </c>
      <c r="P35" s="291">
        <f t="shared" si="9"/>
        <v>0</v>
      </c>
      <c r="Q35" s="296">
        <f t="shared" si="9"/>
        <v>0</v>
      </c>
      <c r="R35" s="193" t="s">
        <v>31</v>
      </c>
      <c r="T35" s="289" t="str">
        <f t="shared" si="2"/>
        <v>○</v>
      </c>
      <c r="U35" s="289" t="str">
        <f t="shared" si="3"/>
        <v>○</v>
      </c>
      <c r="V35" s="289" t="str">
        <f t="shared" si="4"/>
        <v>○</v>
      </c>
      <c r="W35" s="289" t="str">
        <f t="shared" si="5"/>
        <v>○</v>
      </c>
      <c r="X35" s="289" t="str">
        <f t="shared" si="6"/>
        <v>○</v>
      </c>
      <c r="Y35" s="289" t="str">
        <f t="shared" si="7"/>
        <v>○</v>
      </c>
    </row>
    <row r="36" spans="1:25" ht="17.25" customHeight="1">
      <c r="A36" s="193" t="s">
        <v>32</v>
      </c>
      <c r="B36" s="290">
        <f t="shared" si="9"/>
        <v>0</v>
      </c>
      <c r="C36" s="291">
        <f t="shared" si="9"/>
        <v>0</v>
      </c>
      <c r="D36" s="291">
        <f t="shared" si="9"/>
        <v>0</v>
      </c>
      <c r="E36" s="291">
        <f t="shared" si="9"/>
        <v>0</v>
      </c>
      <c r="F36" s="292">
        <f t="shared" si="9"/>
        <v>0</v>
      </c>
      <c r="G36" s="293">
        <f t="shared" si="9"/>
        <v>0</v>
      </c>
      <c r="H36" s="291">
        <f t="shared" si="9"/>
        <v>0</v>
      </c>
      <c r="I36" s="294">
        <f t="shared" si="9"/>
        <v>0</v>
      </c>
      <c r="J36" s="295">
        <f t="shared" si="9"/>
        <v>0</v>
      </c>
      <c r="K36" s="291">
        <f t="shared" si="9"/>
        <v>0</v>
      </c>
      <c r="L36" s="291">
        <f t="shared" si="9"/>
        <v>0</v>
      </c>
      <c r="M36" s="291">
        <f t="shared" si="9"/>
        <v>0</v>
      </c>
      <c r="N36" s="292">
        <f t="shared" si="9"/>
        <v>0</v>
      </c>
      <c r="O36" s="293">
        <f t="shared" si="9"/>
        <v>0</v>
      </c>
      <c r="P36" s="291">
        <f t="shared" si="9"/>
        <v>0</v>
      </c>
      <c r="Q36" s="296">
        <f t="shared" si="9"/>
        <v>0</v>
      </c>
      <c r="R36" s="193" t="s">
        <v>32</v>
      </c>
      <c r="T36" s="289" t="str">
        <f t="shared" si="2"/>
        <v>○</v>
      </c>
      <c r="U36" s="289" t="str">
        <f t="shared" si="3"/>
        <v>○</v>
      </c>
      <c r="V36" s="289" t="str">
        <f t="shared" si="4"/>
        <v>○</v>
      </c>
      <c r="W36" s="289" t="str">
        <f t="shared" si="5"/>
        <v>○</v>
      </c>
      <c r="X36" s="289" t="str">
        <f t="shared" si="6"/>
        <v>○</v>
      </c>
      <c r="Y36" s="289" t="str">
        <f t="shared" si="7"/>
        <v>○</v>
      </c>
    </row>
    <row r="37" spans="1:25" ht="17.25" customHeight="1">
      <c r="A37" s="193" t="s">
        <v>33</v>
      </c>
      <c r="B37" s="290">
        <f t="shared" si="9"/>
        <v>0</v>
      </c>
      <c r="C37" s="291">
        <f t="shared" si="9"/>
        <v>0</v>
      </c>
      <c r="D37" s="291">
        <f t="shared" si="9"/>
        <v>0</v>
      </c>
      <c r="E37" s="291">
        <f t="shared" si="9"/>
        <v>0</v>
      </c>
      <c r="F37" s="292">
        <f t="shared" si="9"/>
        <v>0</v>
      </c>
      <c r="G37" s="293">
        <f t="shared" si="9"/>
        <v>0</v>
      </c>
      <c r="H37" s="291">
        <f t="shared" si="9"/>
        <v>0</v>
      </c>
      <c r="I37" s="294">
        <f t="shared" si="9"/>
        <v>0</v>
      </c>
      <c r="J37" s="295">
        <f t="shared" si="9"/>
        <v>0</v>
      </c>
      <c r="K37" s="291">
        <f t="shared" si="9"/>
        <v>0</v>
      </c>
      <c r="L37" s="291">
        <f t="shared" si="9"/>
        <v>0</v>
      </c>
      <c r="M37" s="291">
        <f t="shared" si="9"/>
        <v>0</v>
      </c>
      <c r="N37" s="292">
        <f t="shared" si="9"/>
        <v>0</v>
      </c>
      <c r="O37" s="293">
        <f t="shared" si="9"/>
        <v>0</v>
      </c>
      <c r="P37" s="291">
        <f t="shared" si="9"/>
        <v>0</v>
      </c>
      <c r="Q37" s="296">
        <f t="shared" si="9"/>
        <v>0</v>
      </c>
      <c r="R37" s="193" t="s">
        <v>33</v>
      </c>
      <c r="T37" s="289" t="str">
        <f t="shared" si="2"/>
        <v>○</v>
      </c>
      <c r="U37" s="289" t="str">
        <f t="shared" si="3"/>
        <v>○</v>
      </c>
      <c r="V37" s="289" t="str">
        <f t="shared" si="4"/>
        <v>○</v>
      </c>
      <c r="W37" s="289" t="str">
        <f t="shared" si="5"/>
        <v>○</v>
      </c>
      <c r="X37" s="289" t="str">
        <f t="shared" si="6"/>
        <v>○</v>
      </c>
      <c r="Y37" s="289" t="str">
        <f t="shared" si="7"/>
        <v>○</v>
      </c>
    </row>
    <row r="38" spans="1:25" ht="17.25" customHeight="1">
      <c r="A38" s="193" t="s">
        <v>34</v>
      </c>
      <c r="B38" s="290">
        <f t="shared" si="9"/>
        <v>0</v>
      </c>
      <c r="C38" s="291">
        <f t="shared" si="9"/>
        <v>0</v>
      </c>
      <c r="D38" s="291">
        <f t="shared" si="9"/>
        <v>0</v>
      </c>
      <c r="E38" s="291">
        <f t="shared" si="9"/>
        <v>0</v>
      </c>
      <c r="F38" s="292">
        <f t="shared" si="9"/>
        <v>0</v>
      </c>
      <c r="G38" s="293">
        <f t="shared" si="9"/>
        <v>0</v>
      </c>
      <c r="H38" s="291">
        <f t="shared" si="9"/>
        <v>0</v>
      </c>
      <c r="I38" s="294">
        <f t="shared" si="9"/>
        <v>0</v>
      </c>
      <c r="J38" s="295">
        <f t="shared" si="9"/>
        <v>0</v>
      </c>
      <c r="K38" s="291">
        <f t="shared" si="9"/>
        <v>0</v>
      </c>
      <c r="L38" s="291">
        <f t="shared" si="9"/>
        <v>0</v>
      </c>
      <c r="M38" s="291">
        <f t="shared" si="9"/>
        <v>0</v>
      </c>
      <c r="N38" s="292">
        <f t="shared" si="9"/>
        <v>0</v>
      </c>
      <c r="O38" s="293">
        <f t="shared" si="9"/>
        <v>0</v>
      </c>
      <c r="P38" s="291">
        <f t="shared" si="9"/>
        <v>0</v>
      </c>
      <c r="Q38" s="296">
        <f t="shared" si="9"/>
        <v>0</v>
      </c>
      <c r="R38" s="193" t="s">
        <v>34</v>
      </c>
      <c r="T38" s="289" t="str">
        <f t="shared" si="2"/>
        <v>○</v>
      </c>
      <c r="U38" s="289" t="str">
        <f t="shared" si="3"/>
        <v>○</v>
      </c>
      <c r="V38" s="289" t="str">
        <f t="shared" si="4"/>
        <v>○</v>
      </c>
      <c r="W38" s="289" t="str">
        <f t="shared" si="5"/>
        <v>○</v>
      </c>
      <c r="X38" s="289" t="str">
        <f t="shared" si="6"/>
        <v>○</v>
      </c>
      <c r="Y38" s="289" t="str">
        <f t="shared" si="7"/>
        <v>○</v>
      </c>
    </row>
    <row r="39" spans="1:25" ht="17.25" customHeight="1">
      <c r="A39" s="193" t="s">
        <v>35</v>
      </c>
      <c r="B39" s="290">
        <f t="shared" si="9"/>
        <v>0</v>
      </c>
      <c r="C39" s="291">
        <f t="shared" si="9"/>
        <v>0</v>
      </c>
      <c r="D39" s="291">
        <f t="shared" si="9"/>
        <v>0</v>
      </c>
      <c r="E39" s="291">
        <f t="shared" si="9"/>
        <v>0</v>
      </c>
      <c r="F39" s="292">
        <f t="shared" si="9"/>
        <v>0</v>
      </c>
      <c r="G39" s="293">
        <f t="shared" si="9"/>
        <v>0</v>
      </c>
      <c r="H39" s="291">
        <f t="shared" si="9"/>
        <v>0</v>
      </c>
      <c r="I39" s="294">
        <f t="shared" si="9"/>
        <v>0</v>
      </c>
      <c r="J39" s="295">
        <f t="shared" si="9"/>
        <v>0</v>
      </c>
      <c r="K39" s="291">
        <f t="shared" si="9"/>
        <v>0</v>
      </c>
      <c r="L39" s="291">
        <f t="shared" si="9"/>
        <v>0</v>
      </c>
      <c r="M39" s="291">
        <f t="shared" si="9"/>
        <v>0</v>
      </c>
      <c r="N39" s="292">
        <f t="shared" si="9"/>
        <v>0</v>
      </c>
      <c r="O39" s="293">
        <f t="shared" si="9"/>
        <v>0</v>
      </c>
      <c r="P39" s="291">
        <f t="shared" si="9"/>
        <v>0</v>
      </c>
      <c r="Q39" s="296">
        <f t="shared" ref="Q39" si="10">Q84</f>
        <v>0</v>
      </c>
      <c r="R39" s="193" t="s">
        <v>35</v>
      </c>
      <c r="T39" s="289" t="str">
        <f t="shared" si="2"/>
        <v>○</v>
      </c>
      <c r="U39" s="289" t="str">
        <f t="shared" si="3"/>
        <v>○</v>
      </c>
      <c r="V39" s="289" t="str">
        <f t="shared" si="4"/>
        <v>○</v>
      </c>
      <c r="W39" s="289" t="str">
        <f t="shared" si="5"/>
        <v>○</v>
      </c>
      <c r="X39" s="289" t="str">
        <f t="shared" si="6"/>
        <v>○</v>
      </c>
      <c r="Y39" s="289" t="str">
        <f t="shared" si="7"/>
        <v>○</v>
      </c>
    </row>
    <row r="40" spans="1:25" ht="17.25" customHeight="1">
      <c r="A40" s="193" t="s">
        <v>36</v>
      </c>
      <c r="B40" s="290">
        <f t="shared" ref="B40:Q45" si="11">B85</f>
        <v>0</v>
      </c>
      <c r="C40" s="291">
        <f t="shared" si="11"/>
        <v>0</v>
      </c>
      <c r="D40" s="291">
        <f t="shared" si="11"/>
        <v>0</v>
      </c>
      <c r="E40" s="291">
        <f t="shared" si="11"/>
        <v>0</v>
      </c>
      <c r="F40" s="292">
        <f t="shared" si="11"/>
        <v>0</v>
      </c>
      <c r="G40" s="293">
        <f t="shared" si="11"/>
        <v>0</v>
      </c>
      <c r="H40" s="291">
        <f t="shared" si="11"/>
        <v>0</v>
      </c>
      <c r="I40" s="294">
        <f t="shared" si="11"/>
        <v>0</v>
      </c>
      <c r="J40" s="295">
        <f t="shared" si="11"/>
        <v>0</v>
      </c>
      <c r="K40" s="291">
        <f t="shared" si="11"/>
        <v>0</v>
      </c>
      <c r="L40" s="291">
        <f t="shared" si="11"/>
        <v>0</v>
      </c>
      <c r="M40" s="291">
        <f t="shared" si="11"/>
        <v>0</v>
      </c>
      <c r="N40" s="292">
        <f t="shared" si="11"/>
        <v>0</v>
      </c>
      <c r="O40" s="293">
        <f t="shared" si="11"/>
        <v>0</v>
      </c>
      <c r="P40" s="291">
        <f t="shared" si="11"/>
        <v>0</v>
      </c>
      <c r="Q40" s="296">
        <f t="shared" si="11"/>
        <v>0</v>
      </c>
      <c r="R40" s="193" t="s">
        <v>36</v>
      </c>
      <c r="T40" s="289" t="str">
        <f t="shared" si="2"/>
        <v>○</v>
      </c>
      <c r="U40" s="289" t="str">
        <f t="shared" si="3"/>
        <v>○</v>
      </c>
      <c r="V40" s="289" t="str">
        <f t="shared" si="4"/>
        <v>○</v>
      </c>
      <c r="W40" s="289" t="str">
        <f t="shared" si="5"/>
        <v>○</v>
      </c>
      <c r="X40" s="289" t="str">
        <f t="shared" si="6"/>
        <v>○</v>
      </c>
      <c r="Y40" s="289" t="str">
        <f t="shared" si="7"/>
        <v>○</v>
      </c>
    </row>
    <row r="41" spans="1:25" ht="17.25" customHeight="1">
      <c r="A41" s="193" t="s">
        <v>37</v>
      </c>
      <c r="B41" s="290">
        <f t="shared" si="11"/>
        <v>0</v>
      </c>
      <c r="C41" s="291">
        <f t="shared" si="11"/>
        <v>0</v>
      </c>
      <c r="D41" s="291">
        <f t="shared" si="11"/>
        <v>0</v>
      </c>
      <c r="E41" s="291">
        <f t="shared" si="11"/>
        <v>0</v>
      </c>
      <c r="F41" s="292">
        <f t="shared" si="11"/>
        <v>0</v>
      </c>
      <c r="G41" s="293">
        <f t="shared" si="11"/>
        <v>0</v>
      </c>
      <c r="H41" s="291">
        <f t="shared" si="11"/>
        <v>0</v>
      </c>
      <c r="I41" s="294">
        <f t="shared" si="11"/>
        <v>0</v>
      </c>
      <c r="J41" s="295">
        <f t="shared" si="11"/>
        <v>0</v>
      </c>
      <c r="K41" s="291">
        <f t="shared" si="11"/>
        <v>0</v>
      </c>
      <c r="L41" s="291">
        <f t="shared" si="11"/>
        <v>0</v>
      </c>
      <c r="M41" s="291">
        <f t="shared" si="11"/>
        <v>0</v>
      </c>
      <c r="N41" s="292">
        <f t="shared" si="11"/>
        <v>0</v>
      </c>
      <c r="O41" s="293">
        <f t="shared" si="11"/>
        <v>0</v>
      </c>
      <c r="P41" s="291">
        <f t="shared" si="11"/>
        <v>0</v>
      </c>
      <c r="Q41" s="296">
        <f t="shared" si="11"/>
        <v>0</v>
      </c>
      <c r="R41" s="193" t="s">
        <v>37</v>
      </c>
      <c r="T41" s="289" t="str">
        <f t="shared" si="2"/>
        <v>○</v>
      </c>
      <c r="U41" s="289" t="str">
        <f t="shared" si="3"/>
        <v>○</v>
      </c>
      <c r="V41" s="289" t="str">
        <f t="shared" si="4"/>
        <v>○</v>
      </c>
      <c r="W41" s="289" t="str">
        <f t="shared" si="5"/>
        <v>○</v>
      </c>
      <c r="X41" s="289" t="str">
        <f t="shared" si="6"/>
        <v>○</v>
      </c>
      <c r="Y41" s="289" t="str">
        <f t="shared" si="7"/>
        <v>○</v>
      </c>
    </row>
    <row r="42" spans="1:25" ht="17.25" customHeight="1">
      <c r="A42" s="193" t="s">
        <v>38</v>
      </c>
      <c r="B42" s="290">
        <f t="shared" si="11"/>
        <v>0</v>
      </c>
      <c r="C42" s="291">
        <f t="shared" si="11"/>
        <v>0</v>
      </c>
      <c r="D42" s="291">
        <f t="shared" si="11"/>
        <v>0</v>
      </c>
      <c r="E42" s="291">
        <f t="shared" si="11"/>
        <v>0</v>
      </c>
      <c r="F42" s="292">
        <f t="shared" si="11"/>
        <v>0</v>
      </c>
      <c r="G42" s="293">
        <f t="shared" si="11"/>
        <v>0</v>
      </c>
      <c r="H42" s="291">
        <f t="shared" si="11"/>
        <v>0</v>
      </c>
      <c r="I42" s="294">
        <f t="shared" si="11"/>
        <v>0</v>
      </c>
      <c r="J42" s="295">
        <f t="shared" si="11"/>
        <v>0</v>
      </c>
      <c r="K42" s="291">
        <f t="shared" si="11"/>
        <v>0</v>
      </c>
      <c r="L42" s="291">
        <f t="shared" si="11"/>
        <v>0</v>
      </c>
      <c r="M42" s="291">
        <f t="shared" si="11"/>
        <v>0</v>
      </c>
      <c r="N42" s="292">
        <f t="shared" si="11"/>
        <v>0</v>
      </c>
      <c r="O42" s="293">
        <f t="shared" si="11"/>
        <v>0</v>
      </c>
      <c r="P42" s="291">
        <f t="shared" si="11"/>
        <v>0</v>
      </c>
      <c r="Q42" s="296">
        <f t="shared" si="11"/>
        <v>0</v>
      </c>
      <c r="R42" s="193" t="s">
        <v>38</v>
      </c>
      <c r="T42" s="289" t="str">
        <f t="shared" si="2"/>
        <v>○</v>
      </c>
      <c r="U42" s="289" t="str">
        <f t="shared" si="3"/>
        <v>○</v>
      </c>
      <c r="V42" s="289" t="str">
        <f t="shared" si="4"/>
        <v>○</v>
      </c>
      <c r="W42" s="289" t="str">
        <f t="shared" si="5"/>
        <v>○</v>
      </c>
      <c r="X42" s="289" t="str">
        <f t="shared" si="6"/>
        <v>○</v>
      </c>
      <c r="Y42" s="289" t="str">
        <f t="shared" si="7"/>
        <v>○</v>
      </c>
    </row>
    <row r="43" spans="1:25" ht="17.25" customHeight="1">
      <c r="A43" s="193" t="s">
        <v>39</v>
      </c>
      <c r="B43" s="290">
        <f t="shared" si="11"/>
        <v>0</v>
      </c>
      <c r="C43" s="291">
        <f t="shared" si="11"/>
        <v>0</v>
      </c>
      <c r="D43" s="291">
        <f t="shared" si="11"/>
        <v>0</v>
      </c>
      <c r="E43" s="291">
        <f t="shared" si="11"/>
        <v>0</v>
      </c>
      <c r="F43" s="292">
        <f t="shared" si="11"/>
        <v>0</v>
      </c>
      <c r="G43" s="293">
        <f t="shared" si="11"/>
        <v>0</v>
      </c>
      <c r="H43" s="291">
        <f t="shared" si="11"/>
        <v>0</v>
      </c>
      <c r="I43" s="294">
        <f t="shared" si="11"/>
        <v>0</v>
      </c>
      <c r="J43" s="295">
        <f t="shared" si="11"/>
        <v>0</v>
      </c>
      <c r="K43" s="291">
        <f t="shared" si="11"/>
        <v>0</v>
      </c>
      <c r="L43" s="291">
        <f t="shared" si="11"/>
        <v>0</v>
      </c>
      <c r="M43" s="291">
        <f t="shared" si="11"/>
        <v>0</v>
      </c>
      <c r="N43" s="292">
        <f t="shared" si="11"/>
        <v>0</v>
      </c>
      <c r="O43" s="293">
        <f t="shared" si="11"/>
        <v>0</v>
      </c>
      <c r="P43" s="291">
        <f t="shared" si="11"/>
        <v>0</v>
      </c>
      <c r="Q43" s="296">
        <f t="shared" si="11"/>
        <v>0</v>
      </c>
      <c r="R43" s="193" t="s">
        <v>39</v>
      </c>
      <c r="T43" s="289" t="str">
        <f t="shared" si="2"/>
        <v>○</v>
      </c>
      <c r="U43" s="289" t="str">
        <f t="shared" si="3"/>
        <v>○</v>
      </c>
      <c r="V43" s="289" t="str">
        <f t="shared" si="4"/>
        <v>○</v>
      </c>
      <c r="W43" s="289" t="str">
        <f t="shared" si="5"/>
        <v>○</v>
      </c>
      <c r="X43" s="289" t="str">
        <f t="shared" si="6"/>
        <v>○</v>
      </c>
      <c r="Y43" s="289" t="str">
        <f t="shared" si="7"/>
        <v>○</v>
      </c>
    </row>
    <row r="44" spans="1:25" ht="17.25" customHeight="1">
      <c r="A44" s="193" t="s">
        <v>40</v>
      </c>
      <c r="B44" s="290">
        <f t="shared" si="11"/>
        <v>0</v>
      </c>
      <c r="C44" s="291">
        <f t="shared" si="11"/>
        <v>0</v>
      </c>
      <c r="D44" s="291">
        <f t="shared" si="11"/>
        <v>0</v>
      </c>
      <c r="E44" s="291">
        <f t="shared" si="11"/>
        <v>0</v>
      </c>
      <c r="F44" s="292">
        <f t="shared" si="11"/>
        <v>0</v>
      </c>
      <c r="G44" s="293">
        <f t="shared" si="11"/>
        <v>0</v>
      </c>
      <c r="H44" s="291">
        <f t="shared" si="11"/>
        <v>0</v>
      </c>
      <c r="I44" s="294">
        <f t="shared" si="11"/>
        <v>0</v>
      </c>
      <c r="J44" s="295">
        <f t="shared" si="11"/>
        <v>0</v>
      </c>
      <c r="K44" s="291">
        <f t="shared" si="11"/>
        <v>0</v>
      </c>
      <c r="L44" s="291">
        <f t="shared" si="11"/>
        <v>0</v>
      </c>
      <c r="M44" s="291">
        <f t="shared" si="11"/>
        <v>0</v>
      </c>
      <c r="N44" s="292">
        <f t="shared" si="11"/>
        <v>0</v>
      </c>
      <c r="O44" s="293">
        <f t="shared" si="11"/>
        <v>0</v>
      </c>
      <c r="P44" s="291">
        <f t="shared" si="11"/>
        <v>0</v>
      </c>
      <c r="Q44" s="296">
        <f t="shared" si="11"/>
        <v>0</v>
      </c>
      <c r="R44" s="193" t="s">
        <v>40</v>
      </c>
      <c r="T44" s="289" t="str">
        <f t="shared" si="2"/>
        <v>○</v>
      </c>
      <c r="U44" s="289" t="str">
        <f t="shared" si="3"/>
        <v>○</v>
      </c>
      <c r="V44" s="289" t="str">
        <f t="shared" si="4"/>
        <v>○</v>
      </c>
      <c r="W44" s="289" t="str">
        <f t="shared" si="5"/>
        <v>○</v>
      </c>
      <c r="X44" s="289" t="str">
        <f t="shared" si="6"/>
        <v>○</v>
      </c>
      <c r="Y44" s="289" t="str">
        <f t="shared" si="7"/>
        <v>○</v>
      </c>
    </row>
    <row r="45" spans="1:25" ht="17.25" customHeight="1" thickBot="1">
      <c r="A45" s="202" t="s">
        <v>41</v>
      </c>
      <c r="B45" s="303">
        <f t="shared" si="11"/>
        <v>0</v>
      </c>
      <c r="C45" s="304">
        <f t="shared" si="11"/>
        <v>0</v>
      </c>
      <c r="D45" s="304">
        <f t="shared" si="11"/>
        <v>0</v>
      </c>
      <c r="E45" s="304">
        <f t="shared" si="11"/>
        <v>0</v>
      </c>
      <c r="F45" s="305">
        <f t="shared" si="11"/>
        <v>0</v>
      </c>
      <c r="G45" s="306">
        <f t="shared" si="11"/>
        <v>0</v>
      </c>
      <c r="H45" s="304">
        <f t="shared" si="11"/>
        <v>0</v>
      </c>
      <c r="I45" s="307">
        <f t="shared" si="11"/>
        <v>0</v>
      </c>
      <c r="J45" s="308">
        <f t="shared" si="11"/>
        <v>0</v>
      </c>
      <c r="K45" s="304">
        <f t="shared" si="11"/>
        <v>0</v>
      </c>
      <c r="L45" s="304">
        <f t="shared" si="11"/>
        <v>0</v>
      </c>
      <c r="M45" s="304">
        <f t="shared" si="11"/>
        <v>0</v>
      </c>
      <c r="N45" s="305">
        <f t="shared" si="11"/>
        <v>0</v>
      </c>
      <c r="O45" s="306">
        <f t="shared" si="11"/>
        <v>0</v>
      </c>
      <c r="P45" s="304">
        <f t="shared" si="11"/>
        <v>0</v>
      </c>
      <c r="Q45" s="309">
        <f t="shared" si="11"/>
        <v>0</v>
      </c>
      <c r="R45" s="202" t="s">
        <v>41</v>
      </c>
      <c r="T45" s="289" t="str">
        <f t="shared" si="2"/>
        <v>○</v>
      </c>
      <c r="U45" s="289" t="str">
        <f t="shared" si="3"/>
        <v>○</v>
      </c>
      <c r="V45" s="289" t="str">
        <f t="shared" si="4"/>
        <v>○</v>
      </c>
      <c r="W45" s="289" t="str">
        <f t="shared" si="5"/>
        <v>○</v>
      </c>
      <c r="X45" s="289" t="str">
        <f t="shared" si="6"/>
        <v>○</v>
      </c>
      <c r="Y45" s="289" t="str">
        <f t="shared" si="7"/>
        <v>○</v>
      </c>
    </row>
    <row r="46" spans="1:25" ht="17.25" customHeight="1" thickBot="1">
      <c r="A46" s="212" t="s">
        <v>303</v>
      </c>
      <c r="B46" s="310">
        <f>SUM(B7:B18)</f>
        <v>71835</v>
      </c>
      <c r="C46" s="311">
        <f t="shared" ref="C46:Q46" si="12">SUM(C7:C18)</f>
        <v>9762</v>
      </c>
      <c r="D46" s="311">
        <f t="shared" si="12"/>
        <v>81597</v>
      </c>
      <c r="E46" s="311">
        <f t="shared" si="12"/>
        <v>8311</v>
      </c>
      <c r="F46" s="312">
        <f t="shared" si="12"/>
        <v>89908</v>
      </c>
      <c r="G46" s="310">
        <f t="shared" si="12"/>
        <v>22834306</v>
      </c>
      <c r="H46" s="311">
        <f t="shared" si="12"/>
        <v>23130139</v>
      </c>
      <c r="I46" s="313">
        <f t="shared" si="12"/>
        <v>45964445</v>
      </c>
      <c r="J46" s="314">
        <f t="shared" si="12"/>
        <v>323200</v>
      </c>
      <c r="K46" s="311">
        <f t="shared" si="12"/>
        <v>31474</v>
      </c>
      <c r="L46" s="311">
        <f t="shared" si="12"/>
        <v>354674</v>
      </c>
      <c r="M46" s="311">
        <f t="shared" si="12"/>
        <v>18221</v>
      </c>
      <c r="N46" s="312">
        <f t="shared" si="12"/>
        <v>372895</v>
      </c>
      <c r="O46" s="310">
        <f t="shared" si="12"/>
        <v>216164</v>
      </c>
      <c r="P46" s="311">
        <f t="shared" si="12"/>
        <v>82296</v>
      </c>
      <c r="Q46" s="315">
        <f t="shared" si="12"/>
        <v>298460</v>
      </c>
      <c r="R46" s="212" t="s">
        <v>303</v>
      </c>
    </row>
    <row r="47" spans="1:25" ht="17.25" customHeight="1" thickBot="1">
      <c r="A47" s="212" t="s">
        <v>304</v>
      </c>
      <c r="B47" s="310">
        <f>SUM(B19:B45)</f>
        <v>8640</v>
      </c>
      <c r="C47" s="311">
        <f t="shared" ref="C47:Q47" si="13">SUM(C19:C45)</f>
        <v>850</v>
      </c>
      <c r="D47" s="311">
        <f t="shared" si="13"/>
        <v>9490</v>
      </c>
      <c r="E47" s="311">
        <f t="shared" si="13"/>
        <v>1334</v>
      </c>
      <c r="F47" s="312">
        <f t="shared" si="13"/>
        <v>10824</v>
      </c>
      <c r="G47" s="310">
        <f t="shared" si="13"/>
        <v>3202275</v>
      </c>
      <c r="H47" s="311">
        <f t="shared" si="13"/>
        <v>2066745</v>
      </c>
      <c r="I47" s="316">
        <f t="shared" si="13"/>
        <v>5269020</v>
      </c>
      <c r="J47" s="314">
        <f t="shared" si="13"/>
        <v>42890</v>
      </c>
      <c r="K47" s="311">
        <f t="shared" si="13"/>
        <v>3027</v>
      </c>
      <c r="L47" s="311">
        <f t="shared" si="13"/>
        <v>45917</v>
      </c>
      <c r="M47" s="311">
        <f t="shared" si="13"/>
        <v>3660</v>
      </c>
      <c r="N47" s="312">
        <f t="shared" si="13"/>
        <v>49577</v>
      </c>
      <c r="O47" s="310">
        <f t="shared" si="13"/>
        <v>31233</v>
      </c>
      <c r="P47" s="311">
        <f t="shared" si="13"/>
        <v>12608</v>
      </c>
      <c r="Q47" s="317">
        <f t="shared" si="13"/>
        <v>43841</v>
      </c>
      <c r="R47" s="212" t="s">
        <v>304</v>
      </c>
    </row>
    <row r="48" spans="1:25" s="324" customFormat="1" ht="17.25" customHeight="1" thickBot="1">
      <c r="A48" s="218" t="s">
        <v>305</v>
      </c>
      <c r="B48" s="318">
        <f>SUM(B46:B47)</f>
        <v>80475</v>
      </c>
      <c r="C48" s="319">
        <f t="shared" ref="C48:Q48" si="14">SUM(C46:C47)</f>
        <v>10612</v>
      </c>
      <c r="D48" s="319">
        <f t="shared" si="14"/>
        <v>91087</v>
      </c>
      <c r="E48" s="319">
        <f t="shared" si="14"/>
        <v>9645</v>
      </c>
      <c r="F48" s="320">
        <f t="shared" si="14"/>
        <v>100732</v>
      </c>
      <c r="G48" s="318">
        <f t="shared" si="14"/>
        <v>26036581</v>
      </c>
      <c r="H48" s="319">
        <f t="shared" si="14"/>
        <v>25196884</v>
      </c>
      <c r="I48" s="321">
        <f t="shared" si="14"/>
        <v>51233465</v>
      </c>
      <c r="J48" s="322">
        <f t="shared" si="14"/>
        <v>366090</v>
      </c>
      <c r="K48" s="319">
        <f t="shared" si="14"/>
        <v>34501</v>
      </c>
      <c r="L48" s="319">
        <f t="shared" si="14"/>
        <v>400591</v>
      </c>
      <c r="M48" s="319">
        <f t="shared" si="14"/>
        <v>21881</v>
      </c>
      <c r="N48" s="320">
        <f t="shared" si="14"/>
        <v>422472</v>
      </c>
      <c r="O48" s="318">
        <f t="shared" si="14"/>
        <v>247397</v>
      </c>
      <c r="P48" s="319">
        <f t="shared" si="14"/>
        <v>94904</v>
      </c>
      <c r="Q48" s="323">
        <f t="shared" si="14"/>
        <v>342301</v>
      </c>
      <c r="R48" s="218" t="s">
        <v>305</v>
      </c>
    </row>
    <row r="49" spans="1:18" ht="17.25" customHeight="1">
      <c r="R49" s="226" t="s">
        <v>362</v>
      </c>
    </row>
    <row r="50" spans="1:18" ht="17.25" hidden="1" customHeight="1">
      <c r="B50" s="277">
        <v>1</v>
      </c>
      <c r="C50" s="277">
        <v>2</v>
      </c>
      <c r="D50" s="277">
        <v>3</v>
      </c>
      <c r="E50" s="277">
        <v>4</v>
      </c>
      <c r="F50" s="277">
        <v>5</v>
      </c>
      <c r="G50" s="277">
        <v>6</v>
      </c>
      <c r="H50" s="277">
        <v>7</v>
      </c>
      <c r="I50" s="277">
        <v>8</v>
      </c>
      <c r="J50" s="277">
        <v>9</v>
      </c>
      <c r="K50" s="277">
        <v>10</v>
      </c>
      <c r="L50" s="277">
        <v>11</v>
      </c>
      <c r="M50" s="277">
        <v>12</v>
      </c>
      <c r="N50" s="277">
        <v>13</v>
      </c>
      <c r="O50" s="277">
        <v>14</v>
      </c>
      <c r="P50" s="277">
        <v>15</v>
      </c>
      <c r="Q50" s="277">
        <v>16</v>
      </c>
    </row>
    <row r="51" spans="1:18" ht="33" hidden="1" customHeight="1">
      <c r="A51" s="325" t="s">
        <v>363</v>
      </c>
      <c r="B51" s="326" t="s">
        <v>364</v>
      </c>
      <c r="C51" s="326" t="s">
        <v>364</v>
      </c>
      <c r="D51" s="326" t="s">
        <v>364</v>
      </c>
      <c r="E51" s="326" t="s">
        <v>364</v>
      </c>
      <c r="F51" s="326" t="s">
        <v>364</v>
      </c>
      <c r="G51" s="326" t="s">
        <v>364</v>
      </c>
      <c r="H51" s="326" t="s">
        <v>364</v>
      </c>
      <c r="I51" s="326" t="s">
        <v>364</v>
      </c>
      <c r="J51" s="327" t="s">
        <v>364</v>
      </c>
      <c r="K51" s="327" t="s">
        <v>364</v>
      </c>
      <c r="L51" s="327" t="s">
        <v>364</v>
      </c>
      <c r="M51" s="327" t="s">
        <v>364</v>
      </c>
      <c r="N51" s="327" t="s">
        <v>364</v>
      </c>
      <c r="O51" s="327" t="s">
        <v>364</v>
      </c>
      <c r="P51" s="327" t="s">
        <v>364</v>
      </c>
      <c r="Q51" s="327" t="s">
        <v>364</v>
      </c>
    </row>
    <row r="52" spans="1:18" ht="17.25" hidden="1" customHeight="1">
      <c r="B52" s="328">
        <v>27110</v>
      </c>
      <c r="C52" s="328">
        <v>2347</v>
      </c>
      <c r="D52" s="328">
        <v>29457</v>
      </c>
      <c r="E52" s="328">
        <v>1606</v>
      </c>
      <c r="F52" s="328">
        <v>31063</v>
      </c>
      <c r="G52" s="328">
        <v>8348864</v>
      </c>
      <c r="H52" s="328">
        <v>9698104</v>
      </c>
      <c r="I52" s="328">
        <v>18046968</v>
      </c>
      <c r="J52" s="328">
        <v>116597</v>
      </c>
      <c r="K52" s="328">
        <v>8083</v>
      </c>
      <c r="L52" s="328">
        <v>124680</v>
      </c>
      <c r="M52" s="328">
        <v>3623</v>
      </c>
      <c r="N52" s="328">
        <v>128303</v>
      </c>
      <c r="O52" s="328">
        <v>77860</v>
      </c>
      <c r="P52" s="328">
        <v>32162</v>
      </c>
      <c r="Q52" s="328">
        <v>110022</v>
      </c>
    </row>
    <row r="53" spans="1:18" ht="17.25" hidden="1" customHeight="1">
      <c r="B53" s="328">
        <v>4302</v>
      </c>
      <c r="C53" s="328">
        <v>421</v>
      </c>
      <c r="D53" s="328">
        <v>4723</v>
      </c>
      <c r="E53" s="328">
        <v>641</v>
      </c>
      <c r="F53" s="328">
        <v>5364</v>
      </c>
      <c r="G53" s="328">
        <v>1683770</v>
      </c>
      <c r="H53" s="328">
        <v>1329443</v>
      </c>
      <c r="I53" s="328">
        <v>3013213</v>
      </c>
      <c r="J53" s="328">
        <v>22175</v>
      </c>
      <c r="K53" s="328">
        <v>1527</v>
      </c>
      <c r="L53" s="328">
        <v>23702</v>
      </c>
      <c r="M53" s="328">
        <v>1056</v>
      </c>
      <c r="N53" s="328">
        <v>24758</v>
      </c>
      <c r="O53" s="328">
        <v>15224</v>
      </c>
      <c r="P53" s="328">
        <v>3911</v>
      </c>
      <c r="Q53" s="328">
        <v>19135</v>
      </c>
    </row>
    <row r="54" spans="1:18" ht="17.25" hidden="1" customHeight="1">
      <c r="B54" s="328">
        <v>6329</v>
      </c>
      <c r="C54" s="328">
        <v>590</v>
      </c>
      <c r="D54" s="328">
        <v>6919</v>
      </c>
      <c r="E54" s="328">
        <v>361</v>
      </c>
      <c r="F54" s="328">
        <v>7280</v>
      </c>
      <c r="G54" s="328">
        <v>1904422</v>
      </c>
      <c r="H54" s="328">
        <v>2278651</v>
      </c>
      <c r="I54" s="328">
        <v>4183073</v>
      </c>
      <c r="J54" s="328">
        <v>30223</v>
      </c>
      <c r="K54" s="328">
        <v>2133</v>
      </c>
      <c r="L54" s="328">
        <v>32356</v>
      </c>
      <c r="M54" s="328">
        <v>1111</v>
      </c>
      <c r="N54" s="328">
        <v>33467</v>
      </c>
      <c r="O54" s="328">
        <v>20540</v>
      </c>
      <c r="P54" s="328">
        <v>10224</v>
      </c>
      <c r="Q54" s="328">
        <v>30764</v>
      </c>
    </row>
    <row r="55" spans="1:18" ht="17.25" hidden="1" customHeight="1">
      <c r="B55" s="328">
        <v>4819</v>
      </c>
      <c r="C55" s="328">
        <v>1043</v>
      </c>
      <c r="D55" s="328">
        <v>5862</v>
      </c>
      <c r="E55" s="328">
        <v>1212</v>
      </c>
      <c r="F55" s="328">
        <v>7074</v>
      </c>
      <c r="G55" s="328">
        <v>1388652</v>
      </c>
      <c r="H55" s="328">
        <v>1716069</v>
      </c>
      <c r="I55" s="328">
        <v>3104721</v>
      </c>
      <c r="J55" s="328">
        <v>23887</v>
      </c>
      <c r="K55" s="328">
        <v>2823</v>
      </c>
      <c r="L55" s="328">
        <v>26710</v>
      </c>
      <c r="M55" s="328">
        <v>2360</v>
      </c>
      <c r="N55" s="328">
        <v>29070</v>
      </c>
      <c r="O55" s="328">
        <v>14546</v>
      </c>
      <c r="P55" s="328">
        <v>5906</v>
      </c>
      <c r="Q55" s="328">
        <v>20452</v>
      </c>
    </row>
    <row r="56" spans="1:18" ht="17.25" hidden="1" customHeight="1">
      <c r="B56" s="328">
        <v>9552</v>
      </c>
      <c r="C56" s="328">
        <v>1230</v>
      </c>
      <c r="D56" s="328">
        <v>10782</v>
      </c>
      <c r="E56" s="328">
        <v>992</v>
      </c>
      <c r="F56" s="328">
        <v>11774</v>
      </c>
      <c r="G56" s="328">
        <v>3357014</v>
      </c>
      <c r="H56" s="328">
        <v>3086563</v>
      </c>
      <c r="I56" s="328">
        <v>6443577</v>
      </c>
      <c r="J56" s="328">
        <v>45067</v>
      </c>
      <c r="K56" s="328">
        <v>5208</v>
      </c>
      <c r="L56" s="328">
        <v>50275</v>
      </c>
      <c r="M56" s="328">
        <v>2132</v>
      </c>
      <c r="N56" s="328">
        <v>52407</v>
      </c>
      <c r="O56" s="328">
        <v>33961</v>
      </c>
      <c r="P56" s="328">
        <v>9581</v>
      </c>
      <c r="Q56" s="328">
        <v>43542</v>
      </c>
    </row>
    <row r="57" spans="1:18" ht="17.25" hidden="1" customHeight="1">
      <c r="B57" s="328">
        <v>4810</v>
      </c>
      <c r="C57" s="328">
        <v>723</v>
      </c>
      <c r="D57" s="328">
        <v>5533</v>
      </c>
      <c r="E57" s="328">
        <v>1083</v>
      </c>
      <c r="F57" s="328">
        <v>6616</v>
      </c>
      <c r="G57" s="328">
        <v>1622124</v>
      </c>
      <c r="H57" s="328">
        <v>1114990</v>
      </c>
      <c r="I57" s="328">
        <v>2737114</v>
      </c>
      <c r="J57" s="328">
        <v>21818</v>
      </c>
      <c r="K57" s="328">
        <v>2812</v>
      </c>
      <c r="L57" s="328">
        <v>24630</v>
      </c>
      <c r="M57" s="328">
        <v>2586</v>
      </c>
      <c r="N57" s="328">
        <v>27216</v>
      </c>
      <c r="O57" s="328">
        <v>13462</v>
      </c>
      <c r="P57" s="328">
        <v>4159</v>
      </c>
      <c r="Q57" s="328">
        <v>17621</v>
      </c>
    </row>
    <row r="58" spans="1:18" ht="17.25" hidden="1" customHeight="1">
      <c r="B58" s="328">
        <v>3389</v>
      </c>
      <c r="C58" s="328">
        <v>940</v>
      </c>
      <c r="D58" s="328">
        <v>4329</v>
      </c>
      <c r="E58" s="328">
        <v>904</v>
      </c>
      <c r="F58" s="328">
        <v>5233</v>
      </c>
      <c r="G58" s="328">
        <v>765903</v>
      </c>
      <c r="H58" s="328">
        <v>777087</v>
      </c>
      <c r="I58" s="328">
        <v>1542990</v>
      </c>
      <c r="J58" s="328">
        <v>9401</v>
      </c>
      <c r="K58" s="328">
        <v>1280</v>
      </c>
      <c r="L58" s="328">
        <v>10681</v>
      </c>
      <c r="M58" s="328">
        <v>1827</v>
      </c>
      <c r="N58" s="328">
        <v>12508</v>
      </c>
      <c r="O58" s="328">
        <v>6289</v>
      </c>
      <c r="P58" s="328">
        <v>2574</v>
      </c>
      <c r="Q58" s="328">
        <v>8863</v>
      </c>
    </row>
    <row r="59" spans="1:18" ht="17.25" hidden="1" customHeight="1">
      <c r="B59" s="328">
        <v>1890</v>
      </c>
      <c r="C59" s="328">
        <v>364</v>
      </c>
      <c r="D59" s="328">
        <v>2254</v>
      </c>
      <c r="E59" s="328">
        <v>554</v>
      </c>
      <c r="F59" s="328">
        <v>2808</v>
      </c>
      <c r="G59" s="328">
        <v>613244</v>
      </c>
      <c r="H59" s="328">
        <v>388936</v>
      </c>
      <c r="I59" s="328">
        <v>1002180</v>
      </c>
      <c r="J59" s="328">
        <v>10602</v>
      </c>
      <c r="K59" s="328">
        <v>877</v>
      </c>
      <c r="L59" s="328">
        <v>11479</v>
      </c>
      <c r="M59" s="328">
        <v>919</v>
      </c>
      <c r="N59" s="328">
        <v>12398</v>
      </c>
      <c r="O59" s="328">
        <v>6600</v>
      </c>
      <c r="P59" s="328">
        <v>1836</v>
      </c>
      <c r="Q59" s="328">
        <v>8436</v>
      </c>
    </row>
    <row r="60" spans="1:18" ht="17.25" hidden="1" customHeight="1">
      <c r="B60" s="328">
        <v>9634</v>
      </c>
      <c r="C60" s="328">
        <v>2104</v>
      </c>
      <c r="D60" s="328">
        <v>11738</v>
      </c>
      <c r="E60" s="328">
        <v>958</v>
      </c>
      <c r="F60" s="328">
        <v>12696</v>
      </c>
      <c r="G60" s="328">
        <v>3150313</v>
      </c>
      <c r="H60" s="328">
        <v>2740296</v>
      </c>
      <c r="I60" s="328">
        <v>5890609</v>
      </c>
      <c r="J60" s="328">
        <v>43430</v>
      </c>
      <c r="K60" s="328">
        <v>6731</v>
      </c>
      <c r="L60" s="328">
        <v>50161</v>
      </c>
      <c r="M60" s="328">
        <v>2607</v>
      </c>
      <c r="N60" s="328">
        <v>52768</v>
      </c>
      <c r="O60" s="328">
        <v>27682</v>
      </c>
      <c r="P60" s="328">
        <v>11943</v>
      </c>
      <c r="Q60" s="328">
        <v>39625</v>
      </c>
    </row>
    <row r="61" spans="1:18" ht="17.25" hidden="1" customHeight="1">
      <c r="B61" s="328">
        <v>0</v>
      </c>
      <c r="C61" s="328">
        <v>0</v>
      </c>
      <c r="D61" s="328">
        <v>0</v>
      </c>
      <c r="E61" s="328">
        <v>0</v>
      </c>
      <c r="F61" s="328">
        <v>0</v>
      </c>
      <c r="G61" s="328">
        <v>0</v>
      </c>
      <c r="H61" s="328">
        <v>0</v>
      </c>
      <c r="I61" s="328">
        <v>0</v>
      </c>
      <c r="J61" s="328">
        <v>0</v>
      </c>
      <c r="K61" s="328">
        <v>0</v>
      </c>
      <c r="L61" s="328">
        <v>0</v>
      </c>
      <c r="M61" s="328">
        <v>0</v>
      </c>
      <c r="N61" s="328">
        <v>0</v>
      </c>
      <c r="O61" s="328">
        <v>0</v>
      </c>
      <c r="P61" s="328">
        <v>0</v>
      </c>
      <c r="Q61" s="328">
        <v>0</v>
      </c>
    </row>
    <row r="62" spans="1:18" ht="17.25" hidden="1" customHeight="1">
      <c r="B62" s="328">
        <v>0</v>
      </c>
      <c r="C62" s="328">
        <v>0</v>
      </c>
      <c r="D62" s="328">
        <v>0</v>
      </c>
      <c r="E62" s="328">
        <v>0</v>
      </c>
      <c r="F62" s="328">
        <v>0</v>
      </c>
      <c r="G62" s="328">
        <v>0</v>
      </c>
      <c r="H62" s="328">
        <v>0</v>
      </c>
      <c r="I62" s="328">
        <v>0</v>
      </c>
      <c r="J62" s="328">
        <v>0</v>
      </c>
      <c r="K62" s="328">
        <v>0</v>
      </c>
      <c r="L62" s="328">
        <v>0</v>
      </c>
      <c r="M62" s="328">
        <v>0</v>
      </c>
      <c r="N62" s="328">
        <v>0</v>
      </c>
      <c r="O62" s="328">
        <v>0</v>
      </c>
      <c r="P62" s="328">
        <v>0</v>
      </c>
      <c r="Q62" s="328">
        <v>0</v>
      </c>
    </row>
    <row r="63" spans="1:18" ht="17.25" hidden="1" customHeight="1">
      <c r="B63" s="328">
        <v>0</v>
      </c>
      <c r="C63" s="328">
        <v>0</v>
      </c>
      <c r="D63" s="328">
        <v>0</v>
      </c>
      <c r="E63" s="328">
        <v>0</v>
      </c>
      <c r="F63" s="328">
        <v>0</v>
      </c>
      <c r="G63" s="328">
        <v>0</v>
      </c>
      <c r="H63" s="328">
        <v>0</v>
      </c>
      <c r="I63" s="328">
        <v>0</v>
      </c>
      <c r="J63" s="328">
        <v>0</v>
      </c>
      <c r="K63" s="328">
        <v>0</v>
      </c>
      <c r="L63" s="328">
        <v>0</v>
      </c>
      <c r="M63" s="328">
        <v>0</v>
      </c>
      <c r="N63" s="328">
        <v>0</v>
      </c>
      <c r="O63" s="328">
        <v>0</v>
      </c>
      <c r="P63" s="328">
        <v>0</v>
      </c>
      <c r="Q63" s="328">
        <v>0</v>
      </c>
    </row>
    <row r="64" spans="1:18" ht="17.25" hidden="1" customHeight="1">
      <c r="B64" s="328">
        <v>0</v>
      </c>
      <c r="C64" s="328">
        <v>0</v>
      </c>
      <c r="D64" s="328">
        <v>0</v>
      </c>
      <c r="E64" s="328">
        <v>0</v>
      </c>
      <c r="F64" s="328">
        <v>0</v>
      </c>
      <c r="G64" s="328">
        <v>0</v>
      </c>
      <c r="H64" s="328">
        <v>0</v>
      </c>
      <c r="I64" s="328">
        <v>0</v>
      </c>
      <c r="J64" s="328">
        <v>0</v>
      </c>
      <c r="K64" s="328">
        <v>0</v>
      </c>
      <c r="L64" s="328">
        <v>0</v>
      </c>
      <c r="M64" s="328">
        <v>0</v>
      </c>
      <c r="N64" s="328">
        <v>0</v>
      </c>
      <c r="O64" s="328">
        <v>0</v>
      </c>
      <c r="P64" s="328">
        <v>0</v>
      </c>
      <c r="Q64" s="328">
        <v>0</v>
      </c>
    </row>
    <row r="65" spans="2:17" ht="17.25" hidden="1" customHeight="1">
      <c r="B65" s="328">
        <v>0</v>
      </c>
      <c r="C65" s="328">
        <v>0</v>
      </c>
      <c r="D65" s="328">
        <v>0</v>
      </c>
      <c r="E65" s="328">
        <v>0</v>
      </c>
      <c r="F65" s="328">
        <v>0</v>
      </c>
      <c r="G65" s="328">
        <v>0</v>
      </c>
      <c r="H65" s="328">
        <v>0</v>
      </c>
      <c r="I65" s="328">
        <v>0</v>
      </c>
      <c r="J65" s="328">
        <v>0</v>
      </c>
      <c r="K65" s="328">
        <v>0</v>
      </c>
      <c r="L65" s="328">
        <v>0</v>
      </c>
      <c r="M65" s="328">
        <v>0</v>
      </c>
      <c r="N65" s="328">
        <v>0</v>
      </c>
      <c r="O65" s="328">
        <v>0</v>
      </c>
      <c r="P65" s="328">
        <v>0</v>
      </c>
      <c r="Q65" s="328">
        <v>0</v>
      </c>
    </row>
    <row r="66" spans="2:17" ht="17.25" hidden="1" customHeight="1">
      <c r="B66" s="328">
        <v>2022</v>
      </c>
      <c r="C66" s="328">
        <v>121</v>
      </c>
      <c r="D66" s="328">
        <v>2143</v>
      </c>
      <c r="E66" s="328">
        <v>251</v>
      </c>
      <c r="F66" s="328">
        <v>2394</v>
      </c>
      <c r="G66" s="328">
        <v>754246</v>
      </c>
      <c r="H66" s="328">
        <v>400486</v>
      </c>
      <c r="I66" s="328">
        <v>1154732</v>
      </c>
      <c r="J66" s="328">
        <v>10151</v>
      </c>
      <c r="K66" s="328">
        <v>534</v>
      </c>
      <c r="L66" s="328">
        <v>10685</v>
      </c>
      <c r="M66" s="328">
        <v>840</v>
      </c>
      <c r="N66" s="328">
        <v>11525</v>
      </c>
      <c r="O66" s="328">
        <v>7312</v>
      </c>
      <c r="P66" s="328">
        <v>3304</v>
      </c>
      <c r="Q66" s="328">
        <v>10616</v>
      </c>
    </row>
    <row r="67" spans="2:17" ht="17.25" hidden="1" customHeight="1">
      <c r="B67" s="328">
        <v>2450</v>
      </c>
      <c r="C67" s="328">
        <v>169</v>
      </c>
      <c r="D67" s="328">
        <v>2619</v>
      </c>
      <c r="E67" s="328">
        <v>515</v>
      </c>
      <c r="F67" s="328">
        <v>3134</v>
      </c>
      <c r="G67" s="328">
        <v>948702</v>
      </c>
      <c r="H67" s="328">
        <v>486118</v>
      </c>
      <c r="I67" s="328">
        <v>1434820</v>
      </c>
      <c r="J67" s="328">
        <v>13277</v>
      </c>
      <c r="K67" s="328">
        <v>741</v>
      </c>
      <c r="L67" s="328">
        <v>14018</v>
      </c>
      <c r="M67" s="328">
        <v>1233</v>
      </c>
      <c r="N67" s="328">
        <v>15251</v>
      </c>
      <c r="O67" s="328">
        <v>8852</v>
      </c>
      <c r="P67" s="328">
        <v>2686</v>
      </c>
      <c r="Q67" s="328">
        <v>11538</v>
      </c>
    </row>
    <row r="68" spans="2:17" ht="17.25" hidden="1" customHeight="1">
      <c r="B68" s="328">
        <v>0</v>
      </c>
      <c r="C68" s="328">
        <v>0</v>
      </c>
      <c r="D68" s="328">
        <v>0</v>
      </c>
      <c r="E68" s="328">
        <v>0</v>
      </c>
      <c r="F68" s="328">
        <v>0</v>
      </c>
      <c r="G68" s="328">
        <v>0</v>
      </c>
      <c r="H68" s="328">
        <v>0</v>
      </c>
      <c r="I68" s="328">
        <v>0</v>
      </c>
      <c r="J68" s="328">
        <v>0</v>
      </c>
      <c r="K68" s="328">
        <v>0</v>
      </c>
      <c r="L68" s="328">
        <v>0</v>
      </c>
      <c r="M68" s="328">
        <v>0</v>
      </c>
      <c r="N68" s="328">
        <v>0</v>
      </c>
      <c r="O68" s="328">
        <v>0</v>
      </c>
      <c r="P68" s="328">
        <v>0</v>
      </c>
      <c r="Q68" s="328">
        <v>0</v>
      </c>
    </row>
    <row r="69" spans="2:17" ht="17.25" hidden="1" customHeight="1">
      <c r="B69" s="328">
        <v>0</v>
      </c>
      <c r="C69" s="328">
        <v>0</v>
      </c>
      <c r="D69" s="328">
        <v>0</v>
      </c>
      <c r="E69" s="328">
        <v>0</v>
      </c>
      <c r="F69" s="328">
        <v>0</v>
      </c>
      <c r="G69" s="328">
        <v>0</v>
      </c>
      <c r="H69" s="328">
        <v>0</v>
      </c>
      <c r="I69" s="328">
        <v>0</v>
      </c>
      <c r="J69" s="328">
        <v>0</v>
      </c>
      <c r="K69" s="328">
        <v>0</v>
      </c>
      <c r="L69" s="328">
        <v>0</v>
      </c>
      <c r="M69" s="328">
        <v>0</v>
      </c>
      <c r="N69" s="328">
        <v>0</v>
      </c>
      <c r="O69" s="328">
        <v>0</v>
      </c>
      <c r="P69" s="328">
        <v>0</v>
      </c>
      <c r="Q69" s="328">
        <v>0</v>
      </c>
    </row>
    <row r="70" spans="2:17" ht="17.25" hidden="1" customHeight="1">
      <c r="B70" s="328">
        <v>0</v>
      </c>
      <c r="C70" s="328">
        <v>0</v>
      </c>
      <c r="D70" s="328">
        <v>0</v>
      </c>
      <c r="E70" s="328">
        <v>0</v>
      </c>
      <c r="F70" s="328">
        <v>0</v>
      </c>
      <c r="G70" s="328">
        <v>0</v>
      </c>
      <c r="H70" s="328">
        <v>0</v>
      </c>
      <c r="I70" s="328">
        <v>0</v>
      </c>
      <c r="J70" s="328">
        <v>0</v>
      </c>
      <c r="K70" s="328">
        <v>0</v>
      </c>
      <c r="L70" s="328">
        <v>0</v>
      </c>
      <c r="M70" s="328">
        <v>0</v>
      </c>
      <c r="N70" s="328">
        <v>0</v>
      </c>
      <c r="O70" s="328">
        <v>0</v>
      </c>
      <c r="P70" s="328">
        <v>0</v>
      </c>
      <c r="Q70" s="328">
        <v>0</v>
      </c>
    </row>
    <row r="71" spans="2:17" ht="17.25" hidden="1" customHeight="1">
      <c r="B71" s="328">
        <v>2331</v>
      </c>
      <c r="C71" s="328">
        <v>151</v>
      </c>
      <c r="D71" s="328">
        <v>2482</v>
      </c>
      <c r="E71" s="328">
        <v>343</v>
      </c>
      <c r="F71" s="328">
        <v>2825</v>
      </c>
      <c r="G71" s="328">
        <v>842435</v>
      </c>
      <c r="H71" s="328">
        <v>534318</v>
      </c>
      <c r="I71" s="328">
        <v>1376753</v>
      </c>
      <c r="J71" s="328">
        <v>10665</v>
      </c>
      <c r="K71" s="328">
        <v>589</v>
      </c>
      <c r="L71" s="328">
        <v>11254</v>
      </c>
      <c r="M71" s="328">
        <v>740</v>
      </c>
      <c r="N71" s="328">
        <v>11994</v>
      </c>
      <c r="O71" s="328">
        <v>8878</v>
      </c>
      <c r="P71" s="328">
        <v>2752</v>
      </c>
      <c r="Q71" s="328">
        <v>11630</v>
      </c>
    </row>
    <row r="72" spans="2:17" ht="17.25" hidden="1" customHeight="1">
      <c r="B72" s="328">
        <v>0</v>
      </c>
      <c r="C72" s="328">
        <v>0</v>
      </c>
      <c r="D72" s="328">
        <v>0</v>
      </c>
      <c r="E72" s="328">
        <v>0</v>
      </c>
      <c r="F72" s="328">
        <v>0</v>
      </c>
      <c r="G72" s="328">
        <v>0</v>
      </c>
      <c r="H72" s="328">
        <v>0</v>
      </c>
      <c r="I72" s="328">
        <v>0</v>
      </c>
      <c r="J72" s="328">
        <v>0</v>
      </c>
      <c r="K72" s="328">
        <v>0</v>
      </c>
      <c r="L72" s="328">
        <v>0</v>
      </c>
      <c r="M72" s="328">
        <v>0</v>
      </c>
      <c r="N72" s="328">
        <v>0</v>
      </c>
      <c r="O72" s="328">
        <v>0</v>
      </c>
      <c r="P72" s="328">
        <v>0</v>
      </c>
      <c r="Q72" s="328">
        <v>0</v>
      </c>
    </row>
    <row r="73" spans="2:17" ht="17.25" hidden="1" customHeight="1">
      <c r="B73" s="328">
        <v>0</v>
      </c>
      <c r="C73" s="328">
        <v>0</v>
      </c>
      <c r="D73" s="328">
        <v>0</v>
      </c>
      <c r="E73" s="328">
        <v>0</v>
      </c>
      <c r="F73" s="328">
        <v>0</v>
      </c>
      <c r="G73" s="328">
        <v>0</v>
      </c>
      <c r="H73" s="328">
        <v>0</v>
      </c>
      <c r="I73" s="328">
        <v>0</v>
      </c>
      <c r="J73" s="328">
        <v>0</v>
      </c>
      <c r="K73" s="328">
        <v>0</v>
      </c>
      <c r="L73" s="328">
        <v>0</v>
      </c>
      <c r="M73" s="328">
        <v>0</v>
      </c>
      <c r="N73" s="328">
        <v>0</v>
      </c>
      <c r="O73" s="328">
        <v>0</v>
      </c>
      <c r="P73" s="328">
        <v>0</v>
      </c>
      <c r="Q73" s="328">
        <v>0</v>
      </c>
    </row>
    <row r="74" spans="2:17" ht="17.25" hidden="1" customHeight="1">
      <c r="B74" s="328">
        <v>0</v>
      </c>
      <c r="C74" s="328">
        <v>0</v>
      </c>
      <c r="D74" s="328">
        <v>0</v>
      </c>
      <c r="E74" s="328">
        <v>0</v>
      </c>
      <c r="F74" s="328">
        <v>0</v>
      </c>
      <c r="G74" s="328">
        <v>0</v>
      </c>
      <c r="H74" s="328">
        <v>0</v>
      </c>
      <c r="I74" s="328">
        <v>0</v>
      </c>
      <c r="J74" s="328">
        <v>0</v>
      </c>
      <c r="K74" s="328">
        <v>0</v>
      </c>
      <c r="L74" s="328">
        <v>0</v>
      </c>
      <c r="M74" s="328">
        <v>0</v>
      </c>
      <c r="N74" s="328">
        <v>0</v>
      </c>
      <c r="O74" s="328">
        <v>0</v>
      </c>
      <c r="P74" s="328">
        <v>0</v>
      </c>
      <c r="Q74" s="328">
        <v>0</v>
      </c>
    </row>
    <row r="75" spans="2:17" ht="17.25" hidden="1" customHeight="1">
      <c r="B75" s="328">
        <v>0</v>
      </c>
      <c r="C75" s="328">
        <v>0</v>
      </c>
      <c r="D75" s="328">
        <v>0</v>
      </c>
      <c r="E75" s="328">
        <v>0</v>
      </c>
      <c r="F75" s="328">
        <v>0</v>
      </c>
      <c r="G75" s="328">
        <v>0</v>
      </c>
      <c r="H75" s="328">
        <v>0</v>
      </c>
      <c r="I75" s="328">
        <v>0</v>
      </c>
      <c r="J75" s="328">
        <v>0</v>
      </c>
      <c r="K75" s="328">
        <v>0</v>
      </c>
      <c r="L75" s="328">
        <v>0</v>
      </c>
      <c r="M75" s="328">
        <v>0</v>
      </c>
      <c r="N75" s="328">
        <v>0</v>
      </c>
      <c r="O75" s="328">
        <v>0</v>
      </c>
      <c r="P75" s="328">
        <v>0</v>
      </c>
      <c r="Q75" s="328">
        <v>0</v>
      </c>
    </row>
    <row r="76" spans="2:17" ht="17.25" hidden="1" customHeight="1">
      <c r="B76" s="328">
        <v>0</v>
      </c>
      <c r="C76" s="328">
        <v>0</v>
      </c>
      <c r="D76" s="328">
        <v>0</v>
      </c>
      <c r="E76" s="328">
        <v>0</v>
      </c>
      <c r="F76" s="328">
        <v>0</v>
      </c>
      <c r="G76" s="328">
        <v>0</v>
      </c>
      <c r="H76" s="328">
        <v>0</v>
      </c>
      <c r="I76" s="328">
        <v>0</v>
      </c>
      <c r="J76" s="328">
        <v>0</v>
      </c>
      <c r="K76" s="328">
        <v>0</v>
      </c>
      <c r="L76" s="328">
        <v>0</v>
      </c>
      <c r="M76" s="328">
        <v>0</v>
      </c>
      <c r="N76" s="328">
        <v>0</v>
      </c>
      <c r="O76" s="328">
        <v>0</v>
      </c>
      <c r="P76" s="328">
        <v>0</v>
      </c>
      <c r="Q76" s="328">
        <v>0</v>
      </c>
    </row>
    <row r="77" spans="2:17" ht="17.25" hidden="1" customHeight="1">
      <c r="B77" s="328">
        <v>1837</v>
      </c>
      <c r="C77" s="328">
        <v>409</v>
      </c>
      <c r="D77" s="328">
        <v>2246</v>
      </c>
      <c r="E77" s="328">
        <v>225</v>
      </c>
      <c r="F77" s="328">
        <v>2471</v>
      </c>
      <c r="G77" s="328">
        <v>656892</v>
      </c>
      <c r="H77" s="328">
        <v>645823</v>
      </c>
      <c r="I77" s="328">
        <v>1302715</v>
      </c>
      <c r="J77" s="328">
        <v>8797</v>
      </c>
      <c r="K77" s="328">
        <v>1163</v>
      </c>
      <c r="L77" s="328">
        <v>9960</v>
      </c>
      <c r="M77" s="328">
        <v>847</v>
      </c>
      <c r="N77" s="328">
        <v>10807</v>
      </c>
      <c r="O77" s="328">
        <v>6191</v>
      </c>
      <c r="P77" s="328">
        <v>3866</v>
      </c>
      <c r="Q77" s="328">
        <v>10057</v>
      </c>
    </row>
    <row r="78" spans="2:17" ht="17.25" hidden="1" customHeight="1">
      <c r="B78" s="328">
        <v>0</v>
      </c>
      <c r="C78" s="328">
        <v>0</v>
      </c>
      <c r="D78" s="328">
        <v>0</v>
      </c>
      <c r="E78" s="328">
        <v>0</v>
      </c>
      <c r="F78" s="328">
        <v>0</v>
      </c>
      <c r="G78" s="328">
        <v>0</v>
      </c>
      <c r="H78" s="328">
        <v>0</v>
      </c>
      <c r="I78" s="328">
        <v>0</v>
      </c>
      <c r="J78" s="328">
        <v>0</v>
      </c>
      <c r="K78" s="328">
        <v>0</v>
      </c>
      <c r="L78" s="328">
        <v>0</v>
      </c>
      <c r="M78" s="328">
        <v>0</v>
      </c>
      <c r="N78" s="328">
        <v>0</v>
      </c>
      <c r="O78" s="328">
        <v>0</v>
      </c>
      <c r="P78" s="328">
        <v>0</v>
      </c>
      <c r="Q78" s="328">
        <v>0</v>
      </c>
    </row>
    <row r="79" spans="2:17" ht="17.25" hidden="1" customHeight="1">
      <c r="B79" s="328">
        <v>0</v>
      </c>
      <c r="C79" s="328">
        <v>0</v>
      </c>
      <c r="D79" s="328">
        <v>0</v>
      </c>
      <c r="E79" s="328">
        <v>0</v>
      </c>
      <c r="F79" s="328">
        <v>0</v>
      </c>
      <c r="G79" s="328">
        <v>0</v>
      </c>
      <c r="H79" s="328">
        <v>0</v>
      </c>
      <c r="I79" s="328">
        <v>0</v>
      </c>
      <c r="J79" s="328">
        <v>0</v>
      </c>
      <c r="K79" s="328">
        <v>0</v>
      </c>
      <c r="L79" s="328">
        <v>0</v>
      </c>
      <c r="M79" s="328">
        <v>0</v>
      </c>
      <c r="N79" s="328">
        <v>0</v>
      </c>
      <c r="O79" s="328">
        <v>0</v>
      </c>
      <c r="P79" s="328">
        <v>0</v>
      </c>
      <c r="Q79" s="328">
        <v>0</v>
      </c>
    </row>
    <row r="80" spans="2:17" ht="17.25" hidden="1" customHeight="1">
      <c r="B80" s="328">
        <v>0</v>
      </c>
      <c r="C80" s="328">
        <v>0</v>
      </c>
      <c r="D80" s="328">
        <v>0</v>
      </c>
      <c r="E80" s="328">
        <v>0</v>
      </c>
      <c r="F80" s="328">
        <v>0</v>
      </c>
      <c r="G80" s="328">
        <v>0</v>
      </c>
      <c r="H80" s="328">
        <v>0</v>
      </c>
      <c r="I80" s="328">
        <v>0</v>
      </c>
      <c r="J80" s="328">
        <v>0</v>
      </c>
      <c r="K80" s="328">
        <v>0</v>
      </c>
      <c r="L80" s="328">
        <v>0</v>
      </c>
      <c r="M80" s="328">
        <v>0</v>
      </c>
      <c r="N80" s="328">
        <v>0</v>
      </c>
      <c r="O80" s="328">
        <v>0</v>
      </c>
      <c r="P80" s="328">
        <v>0</v>
      </c>
      <c r="Q80" s="328">
        <v>0</v>
      </c>
    </row>
    <row r="81" spans="2:17" ht="17.25" hidden="1" customHeight="1">
      <c r="B81" s="328">
        <v>0</v>
      </c>
      <c r="C81" s="328">
        <v>0</v>
      </c>
      <c r="D81" s="328">
        <v>0</v>
      </c>
      <c r="E81" s="328">
        <v>0</v>
      </c>
      <c r="F81" s="328">
        <v>0</v>
      </c>
      <c r="G81" s="328">
        <v>0</v>
      </c>
      <c r="H81" s="328">
        <v>0</v>
      </c>
      <c r="I81" s="328">
        <v>0</v>
      </c>
      <c r="J81" s="328">
        <v>0</v>
      </c>
      <c r="K81" s="328">
        <v>0</v>
      </c>
      <c r="L81" s="328">
        <v>0</v>
      </c>
      <c r="M81" s="328">
        <v>0</v>
      </c>
      <c r="N81" s="328">
        <v>0</v>
      </c>
      <c r="O81" s="328">
        <v>0</v>
      </c>
      <c r="P81" s="328">
        <v>0</v>
      </c>
      <c r="Q81" s="328">
        <v>0</v>
      </c>
    </row>
    <row r="82" spans="2:17" ht="17.25" hidden="1" customHeight="1">
      <c r="B82" s="328">
        <v>0</v>
      </c>
      <c r="C82" s="328">
        <v>0</v>
      </c>
      <c r="D82" s="328">
        <v>0</v>
      </c>
      <c r="E82" s="328">
        <v>0</v>
      </c>
      <c r="F82" s="328">
        <v>0</v>
      </c>
      <c r="G82" s="328">
        <v>0</v>
      </c>
      <c r="H82" s="328">
        <v>0</v>
      </c>
      <c r="I82" s="328">
        <v>0</v>
      </c>
      <c r="J82" s="328">
        <v>0</v>
      </c>
      <c r="K82" s="328">
        <v>0</v>
      </c>
      <c r="L82" s="328">
        <v>0</v>
      </c>
      <c r="M82" s="328">
        <v>0</v>
      </c>
      <c r="N82" s="328">
        <v>0</v>
      </c>
      <c r="O82" s="328">
        <v>0</v>
      </c>
      <c r="P82" s="328">
        <v>0</v>
      </c>
      <c r="Q82" s="328">
        <v>0</v>
      </c>
    </row>
    <row r="83" spans="2:17" ht="17.25" hidden="1" customHeight="1">
      <c r="B83" s="328">
        <v>0</v>
      </c>
      <c r="C83" s="328">
        <v>0</v>
      </c>
      <c r="D83" s="328">
        <v>0</v>
      </c>
      <c r="E83" s="328">
        <v>0</v>
      </c>
      <c r="F83" s="328">
        <v>0</v>
      </c>
      <c r="G83" s="328">
        <v>0</v>
      </c>
      <c r="H83" s="328">
        <v>0</v>
      </c>
      <c r="I83" s="328">
        <v>0</v>
      </c>
      <c r="J83" s="328">
        <v>0</v>
      </c>
      <c r="K83" s="328">
        <v>0</v>
      </c>
      <c r="L83" s="328">
        <v>0</v>
      </c>
      <c r="M83" s="328">
        <v>0</v>
      </c>
      <c r="N83" s="328">
        <v>0</v>
      </c>
      <c r="O83" s="328">
        <v>0</v>
      </c>
      <c r="P83" s="328">
        <v>0</v>
      </c>
      <c r="Q83" s="328">
        <v>0</v>
      </c>
    </row>
    <row r="84" spans="2:17" ht="17.25" hidden="1" customHeight="1">
      <c r="B84" s="328">
        <v>0</v>
      </c>
      <c r="C84" s="328">
        <v>0</v>
      </c>
      <c r="D84" s="328">
        <v>0</v>
      </c>
      <c r="E84" s="328">
        <v>0</v>
      </c>
      <c r="F84" s="328">
        <v>0</v>
      </c>
      <c r="G84" s="328">
        <v>0</v>
      </c>
      <c r="H84" s="328">
        <v>0</v>
      </c>
      <c r="I84" s="328">
        <v>0</v>
      </c>
      <c r="J84" s="328">
        <v>0</v>
      </c>
      <c r="K84" s="328">
        <v>0</v>
      </c>
      <c r="L84" s="328">
        <v>0</v>
      </c>
      <c r="M84" s="328">
        <v>0</v>
      </c>
      <c r="N84" s="328">
        <v>0</v>
      </c>
      <c r="O84" s="328">
        <v>0</v>
      </c>
      <c r="P84" s="328">
        <v>0</v>
      </c>
      <c r="Q84" s="328">
        <v>0</v>
      </c>
    </row>
    <row r="85" spans="2:17" ht="17.25" hidden="1" customHeight="1">
      <c r="B85" s="328">
        <v>0</v>
      </c>
      <c r="C85" s="328">
        <v>0</v>
      </c>
      <c r="D85" s="328">
        <v>0</v>
      </c>
      <c r="E85" s="328">
        <v>0</v>
      </c>
      <c r="F85" s="328">
        <v>0</v>
      </c>
      <c r="G85" s="328">
        <v>0</v>
      </c>
      <c r="H85" s="328">
        <v>0</v>
      </c>
      <c r="I85" s="328">
        <v>0</v>
      </c>
      <c r="J85" s="328">
        <v>0</v>
      </c>
      <c r="K85" s="328">
        <v>0</v>
      </c>
      <c r="L85" s="328">
        <v>0</v>
      </c>
      <c r="M85" s="328">
        <v>0</v>
      </c>
      <c r="N85" s="328">
        <v>0</v>
      </c>
      <c r="O85" s="328">
        <v>0</v>
      </c>
      <c r="P85" s="328">
        <v>0</v>
      </c>
      <c r="Q85" s="328">
        <v>0</v>
      </c>
    </row>
    <row r="86" spans="2:17" ht="17.25" hidden="1" customHeight="1">
      <c r="B86" s="328">
        <v>0</v>
      </c>
      <c r="C86" s="328">
        <v>0</v>
      </c>
      <c r="D86" s="328">
        <v>0</v>
      </c>
      <c r="E86" s="328">
        <v>0</v>
      </c>
      <c r="F86" s="328">
        <v>0</v>
      </c>
      <c r="G86" s="328">
        <v>0</v>
      </c>
      <c r="H86" s="328">
        <v>0</v>
      </c>
      <c r="I86" s="328">
        <v>0</v>
      </c>
      <c r="J86" s="328">
        <v>0</v>
      </c>
      <c r="K86" s="328">
        <v>0</v>
      </c>
      <c r="L86" s="328">
        <v>0</v>
      </c>
      <c r="M86" s="328">
        <v>0</v>
      </c>
      <c r="N86" s="328">
        <v>0</v>
      </c>
      <c r="O86" s="328">
        <v>0</v>
      </c>
      <c r="P86" s="328">
        <v>0</v>
      </c>
      <c r="Q86" s="328">
        <v>0</v>
      </c>
    </row>
    <row r="87" spans="2:17" ht="17.25" hidden="1" customHeight="1">
      <c r="B87" s="328">
        <v>0</v>
      </c>
      <c r="C87" s="328">
        <v>0</v>
      </c>
      <c r="D87" s="328">
        <v>0</v>
      </c>
      <c r="E87" s="328">
        <v>0</v>
      </c>
      <c r="F87" s="328">
        <v>0</v>
      </c>
      <c r="G87" s="328">
        <v>0</v>
      </c>
      <c r="H87" s="328">
        <v>0</v>
      </c>
      <c r="I87" s="328">
        <v>0</v>
      </c>
      <c r="J87" s="328">
        <v>0</v>
      </c>
      <c r="K87" s="328">
        <v>0</v>
      </c>
      <c r="L87" s="328">
        <v>0</v>
      </c>
      <c r="M87" s="328">
        <v>0</v>
      </c>
      <c r="N87" s="328">
        <v>0</v>
      </c>
      <c r="O87" s="328">
        <v>0</v>
      </c>
      <c r="P87" s="328">
        <v>0</v>
      </c>
      <c r="Q87" s="328">
        <v>0</v>
      </c>
    </row>
    <row r="88" spans="2:17" ht="17.25" hidden="1" customHeight="1">
      <c r="B88" s="328">
        <v>0</v>
      </c>
      <c r="C88" s="328">
        <v>0</v>
      </c>
      <c r="D88" s="328">
        <v>0</v>
      </c>
      <c r="E88" s="328">
        <v>0</v>
      </c>
      <c r="F88" s="328">
        <v>0</v>
      </c>
      <c r="G88" s="328">
        <v>0</v>
      </c>
      <c r="H88" s="328">
        <v>0</v>
      </c>
      <c r="I88" s="328">
        <v>0</v>
      </c>
      <c r="J88" s="328">
        <v>0</v>
      </c>
      <c r="K88" s="328">
        <v>0</v>
      </c>
      <c r="L88" s="328">
        <v>0</v>
      </c>
      <c r="M88" s="328">
        <v>0</v>
      </c>
      <c r="N88" s="328">
        <v>0</v>
      </c>
      <c r="O88" s="328">
        <v>0</v>
      </c>
      <c r="P88" s="328">
        <v>0</v>
      </c>
      <c r="Q88" s="328">
        <v>0</v>
      </c>
    </row>
    <row r="89" spans="2:17" ht="17.25" hidden="1" customHeight="1">
      <c r="B89" s="328">
        <v>0</v>
      </c>
      <c r="C89" s="328">
        <v>0</v>
      </c>
      <c r="D89" s="328">
        <v>0</v>
      </c>
      <c r="E89" s="328">
        <v>0</v>
      </c>
      <c r="F89" s="328">
        <v>0</v>
      </c>
      <c r="G89" s="328">
        <v>0</v>
      </c>
      <c r="H89" s="328">
        <v>0</v>
      </c>
      <c r="I89" s="328">
        <v>0</v>
      </c>
      <c r="J89" s="328">
        <v>0</v>
      </c>
      <c r="K89" s="328">
        <v>0</v>
      </c>
      <c r="L89" s="328">
        <v>0</v>
      </c>
      <c r="M89" s="328">
        <v>0</v>
      </c>
      <c r="N89" s="328">
        <v>0</v>
      </c>
      <c r="O89" s="328">
        <v>0</v>
      </c>
      <c r="P89" s="328">
        <v>0</v>
      </c>
      <c r="Q89" s="328">
        <v>0</v>
      </c>
    </row>
    <row r="90" spans="2:17" ht="17.25" hidden="1" customHeight="1">
      <c r="B90" s="328">
        <v>0</v>
      </c>
      <c r="C90" s="328">
        <v>0</v>
      </c>
      <c r="D90" s="328">
        <v>0</v>
      </c>
      <c r="E90" s="328">
        <v>0</v>
      </c>
      <c r="F90" s="328">
        <v>0</v>
      </c>
      <c r="G90" s="328">
        <v>0</v>
      </c>
      <c r="H90" s="328">
        <v>0</v>
      </c>
      <c r="I90" s="328">
        <v>0</v>
      </c>
      <c r="J90" s="328">
        <v>0</v>
      </c>
      <c r="K90" s="328">
        <v>0</v>
      </c>
      <c r="L90" s="328">
        <v>0</v>
      </c>
      <c r="M90" s="328">
        <v>0</v>
      </c>
      <c r="N90" s="328">
        <v>0</v>
      </c>
      <c r="O90" s="328">
        <v>0</v>
      </c>
      <c r="P90" s="328">
        <v>0</v>
      </c>
      <c r="Q90" s="328">
        <v>0</v>
      </c>
    </row>
  </sheetData>
  <mergeCells count="19">
    <mergeCell ref="N5:N6"/>
    <mergeCell ref="A3:A6"/>
    <mergeCell ref="B3:Q3"/>
    <mergeCell ref="R3:R6"/>
    <mergeCell ref="B4:F4"/>
    <mergeCell ref="G4:I4"/>
    <mergeCell ref="J4:N4"/>
    <mergeCell ref="O4:Q4"/>
    <mergeCell ref="B5:D5"/>
    <mergeCell ref="E5:E6"/>
    <mergeCell ref="F5:F6"/>
    <mergeCell ref="O5:O6"/>
    <mergeCell ref="P5:P6"/>
    <mergeCell ref="Q5:Q6"/>
    <mergeCell ref="G5:G6"/>
    <mergeCell ref="H5:H6"/>
    <mergeCell ref="I5:I6"/>
    <mergeCell ref="J5:L5"/>
    <mergeCell ref="M5:M6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2657-8120-455E-9B62-5CEC4FC44C87}">
  <sheetPr>
    <tabColor rgb="FFFF0000"/>
    <pageSetUpPr fitToPage="1"/>
  </sheetPr>
  <dimension ref="A1:Y90"/>
  <sheetViews>
    <sheetView view="pageBreakPreview" zoomScale="75" zoomScaleNormal="75" zoomScaleSheetLayoutView="75" workbookViewId="0">
      <pane xSplit="1" ySplit="6" topLeftCell="B19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ColWidth="8" defaultRowHeight="17.25" customHeight="1"/>
  <cols>
    <col min="1" max="1" width="12.6640625" style="192" customWidth="1"/>
    <col min="2" max="2" width="16.33203125" style="277" customWidth="1"/>
    <col min="3" max="4" width="13.77734375" style="277" customWidth="1"/>
    <col min="5" max="17" width="15.6640625" style="277" customWidth="1"/>
    <col min="18" max="18" width="12.6640625" style="192" customWidth="1"/>
    <col min="19" max="19" width="8" style="277"/>
    <col min="20" max="25" width="3.6640625" style="277" bestFit="1" customWidth="1"/>
    <col min="26" max="29" width="8" style="277"/>
    <col min="30" max="35" width="13.77734375" style="277" customWidth="1"/>
    <col min="36" max="38" width="14.6640625" style="277" customWidth="1"/>
    <col min="39" max="43" width="13.77734375" style="277" customWidth="1"/>
    <col min="44" max="46" width="14.6640625" style="277" customWidth="1"/>
    <col min="47" max="285" width="8" style="277"/>
    <col min="286" max="291" width="13.77734375" style="277" customWidth="1"/>
    <col min="292" max="294" width="14.6640625" style="277" customWidth="1"/>
    <col min="295" max="299" width="13.77734375" style="277" customWidth="1"/>
    <col min="300" max="302" width="14.6640625" style="277" customWidth="1"/>
    <col min="303" max="541" width="8" style="277"/>
    <col min="542" max="547" width="13.77734375" style="277" customWidth="1"/>
    <col min="548" max="550" width="14.6640625" style="277" customWidth="1"/>
    <col min="551" max="555" width="13.77734375" style="277" customWidth="1"/>
    <col min="556" max="558" width="14.6640625" style="277" customWidth="1"/>
    <col min="559" max="797" width="8" style="277"/>
    <col min="798" max="803" width="13.77734375" style="277" customWidth="1"/>
    <col min="804" max="806" width="14.6640625" style="277" customWidth="1"/>
    <col min="807" max="811" width="13.77734375" style="277" customWidth="1"/>
    <col min="812" max="814" width="14.6640625" style="277" customWidth="1"/>
    <col min="815" max="1053" width="8" style="277"/>
    <col min="1054" max="1059" width="13.77734375" style="277" customWidth="1"/>
    <col min="1060" max="1062" width="14.6640625" style="277" customWidth="1"/>
    <col min="1063" max="1067" width="13.77734375" style="277" customWidth="1"/>
    <col min="1068" max="1070" width="14.6640625" style="277" customWidth="1"/>
    <col min="1071" max="1309" width="8" style="277"/>
    <col min="1310" max="1315" width="13.77734375" style="277" customWidth="1"/>
    <col min="1316" max="1318" width="14.6640625" style="277" customWidth="1"/>
    <col min="1319" max="1323" width="13.77734375" style="277" customWidth="1"/>
    <col min="1324" max="1326" width="14.6640625" style="277" customWidth="1"/>
    <col min="1327" max="1565" width="8" style="277"/>
    <col min="1566" max="1571" width="13.77734375" style="277" customWidth="1"/>
    <col min="1572" max="1574" width="14.6640625" style="277" customWidth="1"/>
    <col min="1575" max="1579" width="13.77734375" style="277" customWidth="1"/>
    <col min="1580" max="1582" width="14.6640625" style="277" customWidth="1"/>
    <col min="1583" max="1821" width="8" style="277"/>
    <col min="1822" max="1827" width="13.77734375" style="277" customWidth="1"/>
    <col min="1828" max="1830" width="14.6640625" style="277" customWidth="1"/>
    <col min="1831" max="1835" width="13.77734375" style="277" customWidth="1"/>
    <col min="1836" max="1838" width="14.6640625" style="277" customWidth="1"/>
    <col min="1839" max="2077" width="8" style="277"/>
    <col min="2078" max="2083" width="13.77734375" style="277" customWidth="1"/>
    <col min="2084" max="2086" width="14.6640625" style="277" customWidth="1"/>
    <col min="2087" max="2091" width="13.77734375" style="277" customWidth="1"/>
    <col min="2092" max="2094" width="14.6640625" style="277" customWidth="1"/>
    <col min="2095" max="2333" width="8" style="277"/>
    <col min="2334" max="2339" width="13.77734375" style="277" customWidth="1"/>
    <col min="2340" max="2342" width="14.6640625" style="277" customWidth="1"/>
    <col min="2343" max="2347" width="13.77734375" style="277" customWidth="1"/>
    <col min="2348" max="2350" width="14.6640625" style="277" customWidth="1"/>
    <col min="2351" max="2589" width="8" style="277"/>
    <col min="2590" max="2595" width="13.77734375" style="277" customWidth="1"/>
    <col min="2596" max="2598" width="14.6640625" style="277" customWidth="1"/>
    <col min="2599" max="2603" width="13.77734375" style="277" customWidth="1"/>
    <col min="2604" max="2606" width="14.6640625" style="277" customWidth="1"/>
    <col min="2607" max="2845" width="8" style="277"/>
    <col min="2846" max="2851" width="13.77734375" style="277" customWidth="1"/>
    <col min="2852" max="2854" width="14.6640625" style="277" customWidth="1"/>
    <col min="2855" max="2859" width="13.77734375" style="277" customWidth="1"/>
    <col min="2860" max="2862" width="14.6640625" style="277" customWidth="1"/>
    <col min="2863" max="3101" width="8" style="277"/>
    <col min="3102" max="3107" width="13.77734375" style="277" customWidth="1"/>
    <col min="3108" max="3110" width="14.6640625" style="277" customWidth="1"/>
    <col min="3111" max="3115" width="13.77734375" style="277" customWidth="1"/>
    <col min="3116" max="3118" width="14.6640625" style="277" customWidth="1"/>
    <col min="3119" max="3357" width="8" style="277"/>
    <col min="3358" max="3363" width="13.77734375" style="277" customWidth="1"/>
    <col min="3364" max="3366" width="14.6640625" style="277" customWidth="1"/>
    <col min="3367" max="3371" width="13.77734375" style="277" customWidth="1"/>
    <col min="3372" max="3374" width="14.6640625" style="277" customWidth="1"/>
    <col min="3375" max="3613" width="8" style="277"/>
    <col min="3614" max="3619" width="13.77734375" style="277" customWidth="1"/>
    <col min="3620" max="3622" width="14.6640625" style="277" customWidth="1"/>
    <col min="3623" max="3627" width="13.77734375" style="277" customWidth="1"/>
    <col min="3628" max="3630" width="14.6640625" style="277" customWidth="1"/>
    <col min="3631" max="3869" width="8" style="277"/>
    <col min="3870" max="3875" width="13.77734375" style="277" customWidth="1"/>
    <col min="3876" max="3878" width="14.6640625" style="277" customWidth="1"/>
    <col min="3879" max="3883" width="13.77734375" style="277" customWidth="1"/>
    <col min="3884" max="3886" width="14.6640625" style="277" customWidth="1"/>
    <col min="3887" max="4125" width="8" style="277"/>
    <col min="4126" max="4131" width="13.77734375" style="277" customWidth="1"/>
    <col min="4132" max="4134" width="14.6640625" style="277" customWidth="1"/>
    <col min="4135" max="4139" width="13.77734375" style="277" customWidth="1"/>
    <col min="4140" max="4142" width="14.6640625" style="277" customWidth="1"/>
    <col min="4143" max="4381" width="8" style="277"/>
    <col min="4382" max="4387" width="13.77734375" style="277" customWidth="1"/>
    <col min="4388" max="4390" width="14.6640625" style="277" customWidth="1"/>
    <col min="4391" max="4395" width="13.77734375" style="277" customWidth="1"/>
    <col min="4396" max="4398" width="14.6640625" style="277" customWidth="1"/>
    <col min="4399" max="4637" width="8" style="277"/>
    <col min="4638" max="4643" width="13.77734375" style="277" customWidth="1"/>
    <col min="4644" max="4646" width="14.6640625" style="277" customWidth="1"/>
    <col min="4647" max="4651" width="13.77734375" style="277" customWidth="1"/>
    <col min="4652" max="4654" width="14.6640625" style="277" customWidth="1"/>
    <col min="4655" max="4893" width="8" style="277"/>
    <col min="4894" max="4899" width="13.77734375" style="277" customWidth="1"/>
    <col min="4900" max="4902" width="14.6640625" style="277" customWidth="1"/>
    <col min="4903" max="4907" width="13.77734375" style="277" customWidth="1"/>
    <col min="4908" max="4910" width="14.6640625" style="277" customWidth="1"/>
    <col min="4911" max="5149" width="8" style="277"/>
    <col min="5150" max="5155" width="13.77734375" style="277" customWidth="1"/>
    <col min="5156" max="5158" width="14.6640625" style="277" customWidth="1"/>
    <col min="5159" max="5163" width="13.77734375" style="277" customWidth="1"/>
    <col min="5164" max="5166" width="14.6640625" style="277" customWidth="1"/>
    <col min="5167" max="5405" width="8" style="277"/>
    <col min="5406" max="5411" width="13.77734375" style="277" customWidth="1"/>
    <col min="5412" max="5414" width="14.6640625" style="277" customWidth="1"/>
    <col min="5415" max="5419" width="13.77734375" style="277" customWidth="1"/>
    <col min="5420" max="5422" width="14.6640625" style="277" customWidth="1"/>
    <col min="5423" max="5661" width="8" style="277"/>
    <col min="5662" max="5667" width="13.77734375" style="277" customWidth="1"/>
    <col min="5668" max="5670" width="14.6640625" style="277" customWidth="1"/>
    <col min="5671" max="5675" width="13.77734375" style="277" customWidth="1"/>
    <col min="5676" max="5678" width="14.6640625" style="277" customWidth="1"/>
    <col min="5679" max="5917" width="8" style="277"/>
    <col min="5918" max="5923" width="13.77734375" style="277" customWidth="1"/>
    <col min="5924" max="5926" width="14.6640625" style="277" customWidth="1"/>
    <col min="5927" max="5931" width="13.77734375" style="277" customWidth="1"/>
    <col min="5932" max="5934" width="14.6640625" style="277" customWidth="1"/>
    <col min="5935" max="6173" width="8" style="277"/>
    <col min="6174" max="6179" width="13.77734375" style="277" customWidth="1"/>
    <col min="6180" max="6182" width="14.6640625" style="277" customWidth="1"/>
    <col min="6183" max="6187" width="13.77734375" style="277" customWidth="1"/>
    <col min="6188" max="6190" width="14.6640625" style="277" customWidth="1"/>
    <col min="6191" max="6429" width="8" style="277"/>
    <col min="6430" max="6435" width="13.77734375" style="277" customWidth="1"/>
    <col min="6436" max="6438" width="14.6640625" style="277" customWidth="1"/>
    <col min="6439" max="6443" width="13.77734375" style="277" customWidth="1"/>
    <col min="6444" max="6446" width="14.6640625" style="277" customWidth="1"/>
    <col min="6447" max="6685" width="8" style="277"/>
    <col min="6686" max="6691" width="13.77734375" style="277" customWidth="1"/>
    <col min="6692" max="6694" width="14.6640625" style="277" customWidth="1"/>
    <col min="6695" max="6699" width="13.77734375" style="277" customWidth="1"/>
    <col min="6700" max="6702" width="14.6640625" style="277" customWidth="1"/>
    <col min="6703" max="6941" width="8" style="277"/>
    <col min="6942" max="6947" width="13.77734375" style="277" customWidth="1"/>
    <col min="6948" max="6950" width="14.6640625" style="277" customWidth="1"/>
    <col min="6951" max="6955" width="13.77734375" style="277" customWidth="1"/>
    <col min="6956" max="6958" width="14.6640625" style="277" customWidth="1"/>
    <col min="6959" max="7197" width="8" style="277"/>
    <col min="7198" max="7203" width="13.77734375" style="277" customWidth="1"/>
    <col min="7204" max="7206" width="14.6640625" style="277" customWidth="1"/>
    <col min="7207" max="7211" width="13.77734375" style="277" customWidth="1"/>
    <col min="7212" max="7214" width="14.6640625" style="277" customWidth="1"/>
    <col min="7215" max="7453" width="8" style="277"/>
    <col min="7454" max="7459" width="13.77734375" style="277" customWidth="1"/>
    <col min="7460" max="7462" width="14.6640625" style="277" customWidth="1"/>
    <col min="7463" max="7467" width="13.77734375" style="277" customWidth="1"/>
    <col min="7468" max="7470" width="14.6640625" style="277" customWidth="1"/>
    <col min="7471" max="7709" width="8" style="277"/>
    <col min="7710" max="7715" width="13.77734375" style="277" customWidth="1"/>
    <col min="7716" max="7718" width="14.6640625" style="277" customWidth="1"/>
    <col min="7719" max="7723" width="13.77734375" style="277" customWidth="1"/>
    <col min="7724" max="7726" width="14.6640625" style="277" customWidth="1"/>
    <col min="7727" max="7965" width="8" style="277"/>
    <col min="7966" max="7971" width="13.77734375" style="277" customWidth="1"/>
    <col min="7972" max="7974" width="14.6640625" style="277" customWidth="1"/>
    <col min="7975" max="7979" width="13.77734375" style="277" customWidth="1"/>
    <col min="7980" max="7982" width="14.6640625" style="277" customWidth="1"/>
    <col min="7983" max="8221" width="8" style="277"/>
    <col min="8222" max="8227" width="13.77734375" style="277" customWidth="1"/>
    <col min="8228" max="8230" width="14.6640625" style="277" customWidth="1"/>
    <col min="8231" max="8235" width="13.77734375" style="277" customWidth="1"/>
    <col min="8236" max="8238" width="14.6640625" style="277" customWidth="1"/>
    <col min="8239" max="8477" width="8" style="277"/>
    <col min="8478" max="8483" width="13.77734375" style="277" customWidth="1"/>
    <col min="8484" max="8486" width="14.6640625" style="277" customWidth="1"/>
    <col min="8487" max="8491" width="13.77734375" style="277" customWidth="1"/>
    <col min="8492" max="8494" width="14.6640625" style="277" customWidth="1"/>
    <col min="8495" max="8733" width="8" style="277"/>
    <col min="8734" max="8739" width="13.77734375" style="277" customWidth="1"/>
    <col min="8740" max="8742" width="14.6640625" style="277" customWidth="1"/>
    <col min="8743" max="8747" width="13.77734375" style="277" customWidth="1"/>
    <col min="8748" max="8750" width="14.6640625" style="277" customWidth="1"/>
    <col min="8751" max="8989" width="8" style="277"/>
    <col min="8990" max="8995" width="13.77734375" style="277" customWidth="1"/>
    <col min="8996" max="8998" width="14.6640625" style="277" customWidth="1"/>
    <col min="8999" max="9003" width="13.77734375" style="277" customWidth="1"/>
    <col min="9004" max="9006" width="14.6640625" style="277" customWidth="1"/>
    <col min="9007" max="9245" width="8" style="277"/>
    <col min="9246" max="9251" width="13.77734375" style="277" customWidth="1"/>
    <col min="9252" max="9254" width="14.6640625" style="277" customWidth="1"/>
    <col min="9255" max="9259" width="13.77734375" style="277" customWidth="1"/>
    <col min="9260" max="9262" width="14.6640625" style="277" customWidth="1"/>
    <col min="9263" max="9501" width="8" style="277"/>
    <col min="9502" max="9507" width="13.77734375" style="277" customWidth="1"/>
    <col min="9508" max="9510" width="14.6640625" style="277" customWidth="1"/>
    <col min="9511" max="9515" width="13.77734375" style="277" customWidth="1"/>
    <col min="9516" max="9518" width="14.6640625" style="277" customWidth="1"/>
    <col min="9519" max="9757" width="8" style="277"/>
    <col min="9758" max="9763" width="13.77734375" style="277" customWidth="1"/>
    <col min="9764" max="9766" width="14.6640625" style="277" customWidth="1"/>
    <col min="9767" max="9771" width="13.77734375" style="277" customWidth="1"/>
    <col min="9772" max="9774" width="14.6640625" style="277" customWidth="1"/>
    <col min="9775" max="10013" width="8" style="277"/>
    <col min="10014" max="10019" width="13.77734375" style="277" customWidth="1"/>
    <col min="10020" max="10022" width="14.6640625" style="277" customWidth="1"/>
    <col min="10023" max="10027" width="13.77734375" style="277" customWidth="1"/>
    <col min="10028" max="10030" width="14.6640625" style="277" customWidth="1"/>
    <col min="10031" max="10269" width="8" style="277"/>
    <col min="10270" max="10275" width="13.77734375" style="277" customWidth="1"/>
    <col min="10276" max="10278" width="14.6640625" style="277" customWidth="1"/>
    <col min="10279" max="10283" width="13.77734375" style="277" customWidth="1"/>
    <col min="10284" max="10286" width="14.6640625" style="277" customWidth="1"/>
    <col min="10287" max="10525" width="8" style="277"/>
    <col min="10526" max="10531" width="13.77734375" style="277" customWidth="1"/>
    <col min="10532" max="10534" width="14.6640625" style="277" customWidth="1"/>
    <col min="10535" max="10539" width="13.77734375" style="277" customWidth="1"/>
    <col min="10540" max="10542" width="14.6640625" style="277" customWidth="1"/>
    <col min="10543" max="10781" width="8" style="277"/>
    <col min="10782" max="10787" width="13.77734375" style="277" customWidth="1"/>
    <col min="10788" max="10790" width="14.6640625" style="277" customWidth="1"/>
    <col min="10791" max="10795" width="13.77734375" style="277" customWidth="1"/>
    <col min="10796" max="10798" width="14.6640625" style="277" customWidth="1"/>
    <col min="10799" max="11037" width="8" style="277"/>
    <col min="11038" max="11043" width="13.77734375" style="277" customWidth="1"/>
    <col min="11044" max="11046" width="14.6640625" style="277" customWidth="1"/>
    <col min="11047" max="11051" width="13.77734375" style="277" customWidth="1"/>
    <col min="11052" max="11054" width="14.6640625" style="277" customWidth="1"/>
    <col min="11055" max="11293" width="8" style="277"/>
    <col min="11294" max="11299" width="13.77734375" style="277" customWidth="1"/>
    <col min="11300" max="11302" width="14.6640625" style="277" customWidth="1"/>
    <col min="11303" max="11307" width="13.77734375" style="277" customWidth="1"/>
    <col min="11308" max="11310" width="14.6640625" style="277" customWidth="1"/>
    <col min="11311" max="11549" width="8" style="277"/>
    <col min="11550" max="11555" width="13.77734375" style="277" customWidth="1"/>
    <col min="11556" max="11558" width="14.6640625" style="277" customWidth="1"/>
    <col min="11559" max="11563" width="13.77734375" style="277" customWidth="1"/>
    <col min="11564" max="11566" width="14.6640625" style="277" customWidth="1"/>
    <col min="11567" max="11805" width="8" style="277"/>
    <col min="11806" max="11811" width="13.77734375" style="277" customWidth="1"/>
    <col min="11812" max="11814" width="14.6640625" style="277" customWidth="1"/>
    <col min="11815" max="11819" width="13.77734375" style="277" customWidth="1"/>
    <col min="11820" max="11822" width="14.6640625" style="277" customWidth="1"/>
    <col min="11823" max="12061" width="8" style="277"/>
    <col min="12062" max="12067" width="13.77734375" style="277" customWidth="1"/>
    <col min="12068" max="12070" width="14.6640625" style="277" customWidth="1"/>
    <col min="12071" max="12075" width="13.77734375" style="277" customWidth="1"/>
    <col min="12076" max="12078" width="14.6640625" style="277" customWidth="1"/>
    <col min="12079" max="12317" width="8" style="277"/>
    <col min="12318" max="12323" width="13.77734375" style="277" customWidth="1"/>
    <col min="12324" max="12326" width="14.6640625" style="277" customWidth="1"/>
    <col min="12327" max="12331" width="13.77734375" style="277" customWidth="1"/>
    <col min="12332" max="12334" width="14.6640625" style="277" customWidth="1"/>
    <col min="12335" max="12573" width="8" style="277"/>
    <col min="12574" max="12579" width="13.77734375" style="277" customWidth="1"/>
    <col min="12580" max="12582" width="14.6640625" style="277" customWidth="1"/>
    <col min="12583" max="12587" width="13.77734375" style="277" customWidth="1"/>
    <col min="12588" max="12590" width="14.6640625" style="277" customWidth="1"/>
    <col min="12591" max="12829" width="8" style="277"/>
    <col min="12830" max="12835" width="13.77734375" style="277" customWidth="1"/>
    <col min="12836" max="12838" width="14.6640625" style="277" customWidth="1"/>
    <col min="12839" max="12843" width="13.77734375" style="277" customWidth="1"/>
    <col min="12844" max="12846" width="14.6640625" style="277" customWidth="1"/>
    <col min="12847" max="13085" width="8" style="277"/>
    <col min="13086" max="13091" width="13.77734375" style="277" customWidth="1"/>
    <col min="13092" max="13094" width="14.6640625" style="277" customWidth="1"/>
    <col min="13095" max="13099" width="13.77734375" style="277" customWidth="1"/>
    <col min="13100" max="13102" width="14.6640625" style="277" customWidth="1"/>
    <col min="13103" max="13341" width="8" style="277"/>
    <col min="13342" max="13347" width="13.77734375" style="277" customWidth="1"/>
    <col min="13348" max="13350" width="14.6640625" style="277" customWidth="1"/>
    <col min="13351" max="13355" width="13.77734375" style="277" customWidth="1"/>
    <col min="13356" max="13358" width="14.6640625" style="277" customWidth="1"/>
    <col min="13359" max="13597" width="8" style="277"/>
    <col min="13598" max="13603" width="13.77734375" style="277" customWidth="1"/>
    <col min="13604" max="13606" width="14.6640625" style="277" customWidth="1"/>
    <col min="13607" max="13611" width="13.77734375" style="277" customWidth="1"/>
    <col min="13612" max="13614" width="14.6640625" style="277" customWidth="1"/>
    <col min="13615" max="13853" width="8" style="277"/>
    <col min="13854" max="13859" width="13.77734375" style="277" customWidth="1"/>
    <col min="13860" max="13862" width="14.6640625" style="277" customWidth="1"/>
    <col min="13863" max="13867" width="13.77734375" style="277" customWidth="1"/>
    <col min="13868" max="13870" width="14.6640625" style="277" customWidth="1"/>
    <col min="13871" max="14109" width="8" style="277"/>
    <col min="14110" max="14115" width="13.77734375" style="277" customWidth="1"/>
    <col min="14116" max="14118" width="14.6640625" style="277" customWidth="1"/>
    <col min="14119" max="14123" width="13.77734375" style="277" customWidth="1"/>
    <col min="14124" max="14126" width="14.6640625" style="277" customWidth="1"/>
    <col min="14127" max="14365" width="8" style="277"/>
    <col min="14366" max="14371" width="13.77734375" style="277" customWidth="1"/>
    <col min="14372" max="14374" width="14.6640625" style="277" customWidth="1"/>
    <col min="14375" max="14379" width="13.77734375" style="277" customWidth="1"/>
    <col min="14380" max="14382" width="14.6640625" style="277" customWidth="1"/>
    <col min="14383" max="14621" width="8" style="277"/>
    <col min="14622" max="14627" width="13.77734375" style="277" customWidth="1"/>
    <col min="14628" max="14630" width="14.6640625" style="277" customWidth="1"/>
    <col min="14631" max="14635" width="13.77734375" style="277" customWidth="1"/>
    <col min="14636" max="14638" width="14.6640625" style="277" customWidth="1"/>
    <col min="14639" max="14877" width="8" style="277"/>
    <col min="14878" max="14883" width="13.77734375" style="277" customWidth="1"/>
    <col min="14884" max="14886" width="14.6640625" style="277" customWidth="1"/>
    <col min="14887" max="14891" width="13.77734375" style="277" customWidth="1"/>
    <col min="14892" max="14894" width="14.6640625" style="277" customWidth="1"/>
    <col min="14895" max="15133" width="8" style="277"/>
    <col min="15134" max="15139" width="13.77734375" style="277" customWidth="1"/>
    <col min="15140" max="15142" width="14.6640625" style="277" customWidth="1"/>
    <col min="15143" max="15147" width="13.77734375" style="277" customWidth="1"/>
    <col min="15148" max="15150" width="14.6640625" style="277" customWidth="1"/>
    <col min="15151" max="15389" width="8" style="277"/>
    <col min="15390" max="15395" width="13.77734375" style="277" customWidth="1"/>
    <col min="15396" max="15398" width="14.6640625" style="277" customWidth="1"/>
    <col min="15399" max="15403" width="13.77734375" style="277" customWidth="1"/>
    <col min="15404" max="15406" width="14.6640625" style="277" customWidth="1"/>
    <col min="15407" max="15645" width="8" style="277"/>
    <col min="15646" max="15651" width="13.77734375" style="277" customWidth="1"/>
    <col min="15652" max="15654" width="14.6640625" style="277" customWidth="1"/>
    <col min="15655" max="15659" width="13.77734375" style="277" customWidth="1"/>
    <col min="15660" max="15662" width="14.6640625" style="277" customWidth="1"/>
    <col min="15663" max="15901" width="8" style="277"/>
    <col min="15902" max="15907" width="13.77734375" style="277" customWidth="1"/>
    <col min="15908" max="15910" width="14.6640625" style="277" customWidth="1"/>
    <col min="15911" max="15915" width="13.77734375" style="277" customWidth="1"/>
    <col min="15916" max="15918" width="14.6640625" style="277" customWidth="1"/>
    <col min="15919" max="16384" width="8" style="277"/>
  </cols>
  <sheetData>
    <row r="1" spans="1:25" s="276" customFormat="1" ht="17.25" customHeight="1">
      <c r="A1" s="179" t="s">
        <v>365</v>
      </c>
      <c r="B1" s="273"/>
      <c r="C1" s="274"/>
      <c r="D1" s="274"/>
      <c r="E1" s="274"/>
      <c r="F1" s="274"/>
      <c r="G1" s="274"/>
      <c r="H1" s="275"/>
      <c r="I1" s="275"/>
      <c r="K1" s="274"/>
      <c r="L1" s="274"/>
      <c r="M1" s="274"/>
      <c r="N1" s="274"/>
      <c r="O1" s="274"/>
      <c r="P1" s="275"/>
      <c r="Q1" s="275"/>
      <c r="R1" s="181"/>
    </row>
    <row r="2" spans="1:25" ht="17.25" customHeight="1" thickBot="1">
      <c r="Q2" s="275"/>
      <c r="R2" s="329" t="s">
        <v>291</v>
      </c>
    </row>
    <row r="3" spans="1:25" s="330" customFormat="1" ht="17.25" customHeight="1">
      <c r="A3" s="454" t="s">
        <v>292</v>
      </c>
      <c r="B3" s="478" t="s">
        <v>319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80"/>
      <c r="R3" s="454" t="s">
        <v>292</v>
      </c>
    </row>
    <row r="4" spans="1:25" s="330" customFormat="1" ht="17.25" customHeight="1">
      <c r="A4" s="455"/>
      <c r="B4" s="483" t="s">
        <v>366</v>
      </c>
      <c r="C4" s="484"/>
      <c r="D4" s="484"/>
      <c r="E4" s="484"/>
      <c r="F4" s="484"/>
      <c r="G4" s="484"/>
      <c r="H4" s="484"/>
      <c r="I4" s="485"/>
      <c r="J4" s="483" t="s">
        <v>367</v>
      </c>
      <c r="K4" s="484"/>
      <c r="L4" s="484"/>
      <c r="M4" s="484"/>
      <c r="N4" s="484"/>
      <c r="O4" s="484"/>
      <c r="P4" s="484"/>
      <c r="Q4" s="485"/>
      <c r="R4" s="455"/>
    </row>
    <row r="5" spans="1:25" s="331" customFormat="1" ht="17.25" customHeight="1">
      <c r="A5" s="455"/>
      <c r="B5" s="486" t="s">
        <v>323</v>
      </c>
      <c r="C5" s="487"/>
      <c r="D5" s="487"/>
      <c r="E5" s="488"/>
      <c r="F5" s="489" t="s">
        <v>324</v>
      </c>
      <c r="G5" s="490"/>
      <c r="H5" s="491"/>
      <c r="I5" s="492" t="s">
        <v>368</v>
      </c>
      <c r="J5" s="486" t="s">
        <v>323</v>
      </c>
      <c r="K5" s="487"/>
      <c r="L5" s="487"/>
      <c r="M5" s="488"/>
      <c r="N5" s="489" t="s">
        <v>324</v>
      </c>
      <c r="O5" s="490"/>
      <c r="P5" s="491"/>
      <c r="Q5" s="481" t="s">
        <v>368</v>
      </c>
      <c r="R5" s="455"/>
    </row>
    <row r="6" spans="1:25" s="331" customFormat="1" ht="17.25" customHeight="1" thickBot="1">
      <c r="A6" s="456"/>
      <c r="B6" s="279" t="s">
        <v>359</v>
      </c>
      <c r="C6" s="280" t="s">
        <v>369</v>
      </c>
      <c r="D6" s="280" t="s">
        <v>321</v>
      </c>
      <c r="E6" s="280" t="s">
        <v>322</v>
      </c>
      <c r="F6" s="332" t="s">
        <v>357</v>
      </c>
      <c r="G6" s="333" t="s">
        <v>358</v>
      </c>
      <c r="H6" s="334" t="s">
        <v>322</v>
      </c>
      <c r="I6" s="493"/>
      <c r="J6" s="279" t="s">
        <v>359</v>
      </c>
      <c r="K6" s="280" t="s">
        <v>369</v>
      </c>
      <c r="L6" s="280" t="s">
        <v>321</v>
      </c>
      <c r="M6" s="280" t="s">
        <v>322</v>
      </c>
      <c r="N6" s="332" t="s">
        <v>357</v>
      </c>
      <c r="O6" s="333" t="s">
        <v>358</v>
      </c>
      <c r="P6" s="334" t="s">
        <v>322</v>
      </c>
      <c r="Q6" s="482"/>
      <c r="R6" s="456"/>
    </row>
    <row r="7" spans="1:25" ht="17.25" customHeight="1">
      <c r="A7" s="186" t="s">
        <v>4</v>
      </c>
      <c r="B7" s="282">
        <f>B52</f>
        <v>1636771680</v>
      </c>
      <c r="C7" s="283">
        <f t="shared" ref="C7:Q7" si="0">C52</f>
        <v>15021358</v>
      </c>
      <c r="D7" s="283">
        <f t="shared" si="0"/>
        <v>63354771</v>
      </c>
      <c r="E7" s="283">
        <f t="shared" si="0"/>
        <v>1715147809</v>
      </c>
      <c r="F7" s="286">
        <f t="shared" si="0"/>
        <v>209205687</v>
      </c>
      <c r="G7" s="335">
        <f t="shared" si="0"/>
        <v>439405899</v>
      </c>
      <c r="H7" s="283">
        <f t="shared" si="0"/>
        <v>648611586</v>
      </c>
      <c r="I7" s="286">
        <f t="shared" si="0"/>
        <v>2363759395</v>
      </c>
      <c r="J7" s="335">
        <f t="shared" si="0"/>
        <v>733129777</v>
      </c>
      <c r="K7" s="283">
        <f t="shared" si="0"/>
        <v>9453027</v>
      </c>
      <c r="L7" s="283">
        <f t="shared" si="0"/>
        <v>41071436</v>
      </c>
      <c r="M7" s="283">
        <f t="shared" si="0"/>
        <v>783654240</v>
      </c>
      <c r="N7" s="286">
        <f t="shared" si="0"/>
        <v>209192608</v>
      </c>
      <c r="O7" s="335">
        <f t="shared" si="0"/>
        <v>438656015</v>
      </c>
      <c r="P7" s="283">
        <f t="shared" si="0"/>
        <v>647848623</v>
      </c>
      <c r="Q7" s="288">
        <f t="shared" si="0"/>
        <v>1431502863</v>
      </c>
      <c r="R7" s="186" t="s">
        <v>4</v>
      </c>
      <c r="T7" s="289" t="str">
        <f>IF(SUM(B7:D7)-E7=0,"○","×")</f>
        <v>○</v>
      </c>
      <c r="U7" s="289" t="str">
        <f>IF(SUM(F7:G7)-H7=0,"○","×")</f>
        <v>○</v>
      </c>
      <c r="V7" s="289" t="str">
        <f>IF(SUM(E7,H7)-I7=0,"○","×")</f>
        <v>○</v>
      </c>
      <c r="W7" s="289" t="str">
        <f>IF(SUM(J7:L7)-M7=0,"○","×")</f>
        <v>○</v>
      </c>
      <c r="X7" s="289" t="str">
        <f>IF(SUM(N7:O7)-P7=0,"○","×")</f>
        <v>○</v>
      </c>
      <c r="Y7" s="289" t="str">
        <f>IF(SUM(M7,P7)-Q7=0,"○","×")</f>
        <v>○</v>
      </c>
    </row>
    <row r="8" spans="1:25" ht="17.25" customHeight="1">
      <c r="A8" s="193" t="s">
        <v>5</v>
      </c>
      <c r="B8" s="290">
        <f t="shared" ref="B8:Q23" si="1">B53</f>
        <v>153209144</v>
      </c>
      <c r="C8" s="291">
        <f t="shared" si="1"/>
        <v>3465691</v>
      </c>
      <c r="D8" s="291">
        <f t="shared" si="1"/>
        <v>8955769</v>
      </c>
      <c r="E8" s="291">
        <f t="shared" si="1"/>
        <v>165630604</v>
      </c>
      <c r="F8" s="294">
        <f t="shared" si="1"/>
        <v>33704007</v>
      </c>
      <c r="G8" s="336">
        <f t="shared" si="1"/>
        <v>44489142</v>
      </c>
      <c r="H8" s="291">
        <f t="shared" si="1"/>
        <v>78193149</v>
      </c>
      <c r="I8" s="294">
        <f t="shared" si="1"/>
        <v>243823753</v>
      </c>
      <c r="J8" s="336">
        <f t="shared" si="1"/>
        <v>72909172</v>
      </c>
      <c r="K8" s="291">
        <f t="shared" si="1"/>
        <v>2089826</v>
      </c>
      <c r="L8" s="291">
        <f t="shared" si="1"/>
        <v>6246413</v>
      </c>
      <c r="M8" s="291">
        <f t="shared" si="1"/>
        <v>81245411</v>
      </c>
      <c r="N8" s="294">
        <f t="shared" si="1"/>
        <v>33704007</v>
      </c>
      <c r="O8" s="336">
        <f t="shared" si="1"/>
        <v>44475442</v>
      </c>
      <c r="P8" s="291">
        <f t="shared" si="1"/>
        <v>78179449</v>
      </c>
      <c r="Q8" s="296">
        <f t="shared" si="1"/>
        <v>159424860</v>
      </c>
      <c r="R8" s="193" t="s">
        <v>5</v>
      </c>
      <c r="T8" s="289" t="str">
        <f t="shared" ref="T8:T45" si="2">IF(SUM(B8:D8)-E8=0,"○","×")</f>
        <v>○</v>
      </c>
      <c r="U8" s="289" t="str">
        <f t="shared" ref="U8:U45" si="3">IF(SUM(F8:G8)-H8=0,"○","×")</f>
        <v>○</v>
      </c>
      <c r="V8" s="289" t="str">
        <f t="shared" ref="V8:V45" si="4">IF(SUM(E8,H8)-I8=0,"○","×")</f>
        <v>○</v>
      </c>
      <c r="W8" s="289" t="str">
        <f t="shared" ref="W8:W45" si="5">IF(SUM(J8:L8)-M8=0,"○","×")</f>
        <v>○</v>
      </c>
      <c r="X8" s="289" t="str">
        <f t="shared" ref="X8:X45" si="6">IF(SUM(N8:O8)-P8=0,"○","×")</f>
        <v>○</v>
      </c>
      <c r="Y8" s="289" t="str">
        <f t="shared" ref="Y8:Y45" si="7">IF(SUM(M8,P8)-Q8=0,"○","×")</f>
        <v>○</v>
      </c>
    </row>
    <row r="9" spans="1:25" ht="17.25" customHeight="1">
      <c r="A9" s="193" t="s">
        <v>6</v>
      </c>
      <c r="B9" s="290">
        <f t="shared" si="1"/>
        <v>264752271</v>
      </c>
      <c r="C9" s="291">
        <f t="shared" si="1"/>
        <v>4045774</v>
      </c>
      <c r="D9" s="291">
        <f t="shared" si="1"/>
        <v>11015999</v>
      </c>
      <c r="E9" s="291">
        <f t="shared" si="1"/>
        <v>279814044</v>
      </c>
      <c r="F9" s="294">
        <f t="shared" si="1"/>
        <v>41253774</v>
      </c>
      <c r="G9" s="336">
        <f t="shared" si="1"/>
        <v>76532966</v>
      </c>
      <c r="H9" s="291">
        <f t="shared" si="1"/>
        <v>117786740</v>
      </c>
      <c r="I9" s="294">
        <f t="shared" si="1"/>
        <v>397600784</v>
      </c>
      <c r="J9" s="336">
        <f t="shared" si="1"/>
        <v>127252475</v>
      </c>
      <c r="K9" s="291">
        <f t="shared" si="1"/>
        <v>2467346</v>
      </c>
      <c r="L9" s="291">
        <f t="shared" si="1"/>
        <v>7533010</v>
      </c>
      <c r="M9" s="291">
        <f t="shared" si="1"/>
        <v>137252831</v>
      </c>
      <c r="N9" s="294">
        <f t="shared" si="1"/>
        <v>41253496</v>
      </c>
      <c r="O9" s="336">
        <f t="shared" si="1"/>
        <v>76467678</v>
      </c>
      <c r="P9" s="291">
        <f t="shared" si="1"/>
        <v>117721174</v>
      </c>
      <c r="Q9" s="296">
        <f t="shared" si="1"/>
        <v>254974005</v>
      </c>
      <c r="R9" s="193" t="s">
        <v>6</v>
      </c>
      <c r="T9" s="289" t="str">
        <f t="shared" si="2"/>
        <v>○</v>
      </c>
      <c r="U9" s="289" t="str">
        <f t="shared" si="3"/>
        <v>○</v>
      </c>
      <c r="V9" s="289" t="str">
        <f t="shared" si="4"/>
        <v>○</v>
      </c>
      <c r="W9" s="289" t="str">
        <f t="shared" si="5"/>
        <v>○</v>
      </c>
      <c r="X9" s="289" t="str">
        <f t="shared" si="6"/>
        <v>○</v>
      </c>
      <c r="Y9" s="289" t="str">
        <f t="shared" si="7"/>
        <v>○</v>
      </c>
    </row>
    <row r="10" spans="1:25" ht="17.25" customHeight="1">
      <c r="A10" s="193" t="s">
        <v>7</v>
      </c>
      <c r="B10" s="290">
        <f t="shared" si="1"/>
        <v>154808338</v>
      </c>
      <c r="C10" s="291">
        <f t="shared" si="1"/>
        <v>7077979</v>
      </c>
      <c r="D10" s="291">
        <f t="shared" si="1"/>
        <v>14879795</v>
      </c>
      <c r="E10" s="291">
        <f t="shared" si="1"/>
        <v>176766112</v>
      </c>
      <c r="F10" s="294">
        <f t="shared" si="1"/>
        <v>32675344</v>
      </c>
      <c r="G10" s="336">
        <f t="shared" si="1"/>
        <v>54397482</v>
      </c>
      <c r="H10" s="291">
        <f t="shared" si="1"/>
        <v>87072826</v>
      </c>
      <c r="I10" s="294">
        <f t="shared" si="1"/>
        <v>263838938</v>
      </c>
      <c r="J10" s="336">
        <f t="shared" si="1"/>
        <v>78632667</v>
      </c>
      <c r="K10" s="291">
        <f t="shared" si="1"/>
        <v>4498129</v>
      </c>
      <c r="L10" s="291">
        <f t="shared" si="1"/>
        <v>10322496</v>
      </c>
      <c r="M10" s="291">
        <f t="shared" si="1"/>
        <v>93453292</v>
      </c>
      <c r="N10" s="294">
        <f t="shared" si="1"/>
        <v>32675181</v>
      </c>
      <c r="O10" s="336">
        <f t="shared" si="1"/>
        <v>54372682</v>
      </c>
      <c r="P10" s="291">
        <f t="shared" si="1"/>
        <v>87047863</v>
      </c>
      <c r="Q10" s="296">
        <f t="shared" si="1"/>
        <v>180501155</v>
      </c>
      <c r="R10" s="193" t="s">
        <v>7</v>
      </c>
      <c r="T10" s="289" t="str">
        <f t="shared" si="2"/>
        <v>○</v>
      </c>
      <c r="U10" s="289" t="str">
        <f t="shared" si="3"/>
        <v>○</v>
      </c>
      <c r="V10" s="289" t="str">
        <f t="shared" si="4"/>
        <v>○</v>
      </c>
      <c r="W10" s="289" t="str">
        <f t="shared" si="5"/>
        <v>○</v>
      </c>
      <c r="X10" s="289" t="str">
        <f t="shared" si="6"/>
        <v>○</v>
      </c>
      <c r="Y10" s="289" t="str">
        <f t="shared" si="7"/>
        <v>○</v>
      </c>
    </row>
    <row r="11" spans="1:25" ht="17.25" customHeight="1">
      <c r="A11" s="193" t="s">
        <v>8</v>
      </c>
      <c r="B11" s="290">
        <f t="shared" si="1"/>
        <v>433188488</v>
      </c>
      <c r="C11" s="291">
        <f t="shared" si="1"/>
        <v>9243801</v>
      </c>
      <c r="D11" s="291">
        <f t="shared" si="1"/>
        <v>34585765</v>
      </c>
      <c r="E11" s="291">
        <f t="shared" si="1"/>
        <v>477018054</v>
      </c>
      <c r="F11" s="294">
        <f t="shared" si="1"/>
        <v>81531842</v>
      </c>
      <c r="G11" s="336">
        <f t="shared" si="1"/>
        <v>119500067</v>
      </c>
      <c r="H11" s="291">
        <f t="shared" si="1"/>
        <v>201031909</v>
      </c>
      <c r="I11" s="294">
        <f t="shared" si="1"/>
        <v>678049963</v>
      </c>
      <c r="J11" s="336">
        <f t="shared" si="1"/>
        <v>201248969</v>
      </c>
      <c r="K11" s="291">
        <f t="shared" si="1"/>
        <v>5965720</v>
      </c>
      <c r="L11" s="291">
        <f t="shared" si="1"/>
        <v>23459167</v>
      </c>
      <c r="M11" s="291">
        <f t="shared" si="1"/>
        <v>230673856</v>
      </c>
      <c r="N11" s="294">
        <f t="shared" si="1"/>
        <v>81529048</v>
      </c>
      <c r="O11" s="336">
        <f t="shared" si="1"/>
        <v>119351049</v>
      </c>
      <c r="P11" s="291">
        <f t="shared" si="1"/>
        <v>200880097</v>
      </c>
      <c r="Q11" s="296">
        <f t="shared" si="1"/>
        <v>431553953</v>
      </c>
      <c r="R11" s="193" t="s">
        <v>8</v>
      </c>
      <c r="T11" s="289" t="str">
        <f>IF(SUM(B11:D11)-E11=0,"○","×")</f>
        <v>○</v>
      </c>
      <c r="U11" s="289" t="str">
        <f>IF(SUM(F11:G11)-H11=0,"○","×")</f>
        <v>○</v>
      </c>
      <c r="V11" s="289" t="str">
        <f>IF(SUM(E11,H11)-I11=0,"○","×")</f>
        <v>○</v>
      </c>
      <c r="W11" s="289" t="str">
        <f>IF(SUM(J11:L11)-M11=0,"○","×")</f>
        <v>○</v>
      </c>
      <c r="X11" s="289" t="str">
        <f>IF(SUM(N11:O11)-P11=0,"○","×")</f>
        <v>○</v>
      </c>
      <c r="Y11" s="289" t="str">
        <f>IF(SUM(M11,P11)-Q11=0,"○","×")</f>
        <v>○</v>
      </c>
    </row>
    <row r="12" spans="1:25" ht="17.25" customHeight="1">
      <c r="A12" s="193" t="s">
        <v>9</v>
      </c>
      <c r="B12" s="290">
        <f t="shared" si="1"/>
        <v>136064174</v>
      </c>
      <c r="C12" s="291">
        <f t="shared" si="1"/>
        <v>5344815</v>
      </c>
      <c r="D12" s="291">
        <f t="shared" si="1"/>
        <v>11068904</v>
      </c>
      <c r="E12" s="291">
        <f t="shared" si="1"/>
        <v>152477893</v>
      </c>
      <c r="F12" s="294">
        <f t="shared" si="1"/>
        <v>38262375</v>
      </c>
      <c r="G12" s="336">
        <f t="shared" si="1"/>
        <v>34152220</v>
      </c>
      <c r="H12" s="291">
        <f t="shared" si="1"/>
        <v>72414595</v>
      </c>
      <c r="I12" s="294">
        <f t="shared" si="1"/>
        <v>224892488</v>
      </c>
      <c r="J12" s="336">
        <f t="shared" si="1"/>
        <v>68421572</v>
      </c>
      <c r="K12" s="291">
        <f t="shared" si="1"/>
        <v>3509443</v>
      </c>
      <c r="L12" s="291">
        <f t="shared" si="1"/>
        <v>7675335</v>
      </c>
      <c r="M12" s="291">
        <f t="shared" si="1"/>
        <v>79606350</v>
      </c>
      <c r="N12" s="294">
        <f t="shared" si="1"/>
        <v>38260684</v>
      </c>
      <c r="O12" s="336">
        <f t="shared" si="1"/>
        <v>33941302</v>
      </c>
      <c r="P12" s="291">
        <f t="shared" si="1"/>
        <v>72201986</v>
      </c>
      <c r="Q12" s="296">
        <f t="shared" si="1"/>
        <v>151808336</v>
      </c>
      <c r="R12" s="193" t="s">
        <v>9</v>
      </c>
      <c r="T12" s="289" t="str">
        <f t="shared" si="2"/>
        <v>○</v>
      </c>
      <c r="U12" s="289" t="str">
        <f t="shared" si="3"/>
        <v>○</v>
      </c>
      <c r="V12" s="289" t="str">
        <f t="shared" si="4"/>
        <v>○</v>
      </c>
      <c r="W12" s="289" t="str">
        <f t="shared" si="5"/>
        <v>○</v>
      </c>
      <c r="X12" s="289" t="str">
        <f t="shared" si="6"/>
        <v>○</v>
      </c>
      <c r="Y12" s="289" t="str">
        <f t="shared" si="7"/>
        <v>○</v>
      </c>
    </row>
    <row r="13" spans="1:25" ht="17.25" customHeight="1">
      <c r="A13" s="193" t="s">
        <v>10</v>
      </c>
      <c r="B13" s="290">
        <f t="shared" si="1"/>
        <v>45196790</v>
      </c>
      <c r="C13" s="291">
        <f t="shared" si="1"/>
        <v>2143348</v>
      </c>
      <c r="D13" s="291">
        <f t="shared" si="1"/>
        <v>5131536</v>
      </c>
      <c r="E13" s="291">
        <f t="shared" si="1"/>
        <v>52471674</v>
      </c>
      <c r="F13" s="294">
        <f t="shared" si="1"/>
        <v>11733636</v>
      </c>
      <c r="G13" s="336">
        <f t="shared" si="1"/>
        <v>21444930</v>
      </c>
      <c r="H13" s="291">
        <f t="shared" si="1"/>
        <v>33178566</v>
      </c>
      <c r="I13" s="294">
        <f t="shared" si="1"/>
        <v>85650240</v>
      </c>
      <c r="J13" s="336">
        <f t="shared" si="1"/>
        <v>23838812</v>
      </c>
      <c r="K13" s="291">
        <f t="shared" si="1"/>
        <v>1379723</v>
      </c>
      <c r="L13" s="291">
        <f t="shared" si="1"/>
        <v>3721909</v>
      </c>
      <c r="M13" s="291">
        <f t="shared" si="1"/>
        <v>28940444</v>
      </c>
      <c r="N13" s="294">
        <f t="shared" si="1"/>
        <v>11733469</v>
      </c>
      <c r="O13" s="336">
        <f t="shared" si="1"/>
        <v>21444930</v>
      </c>
      <c r="P13" s="291">
        <f t="shared" si="1"/>
        <v>33178399</v>
      </c>
      <c r="Q13" s="296">
        <f t="shared" si="1"/>
        <v>62118843</v>
      </c>
      <c r="R13" s="193" t="s">
        <v>10</v>
      </c>
      <c r="T13" s="289" t="str">
        <f t="shared" si="2"/>
        <v>○</v>
      </c>
      <c r="U13" s="289" t="str">
        <f t="shared" si="3"/>
        <v>○</v>
      </c>
      <c r="V13" s="289" t="str">
        <f t="shared" si="4"/>
        <v>○</v>
      </c>
      <c r="W13" s="289" t="str">
        <f t="shared" si="5"/>
        <v>○</v>
      </c>
      <c r="X13" s="289" t="str">
        <f t="shared" si="6"/>
        <v>○</v>
      </c>
      <c r="Y13" s="289" t="str">
        <f t="shared" si="7"/>
        <v>○</v>
      </c>
    </row>
    <row r="14" spans="1:25" ht="17.25" customHeight="1">
      <c r="A14" s="193" t="s">
        <v>11</v>
      </c>
      <c r="B14" s="290">
        <f t="shared" si="1"/>
        <v>38974908</v>
      </c>
      <c r="C14" s="291">
        <f t="shared" si="1"/>
        <v>1606086</v>
      </c>
      <c r="D14" s="291">
        <f t="shared" si="1"/>
        <v>2798490</v>
      </c>
      <c r="E14" s="291">
        <f t="shared" si="1"/>
        <v>43379484</v>
      </c>
      <c r="F14" s="294">
        <f t="shared" si="1"/>
        <v>10635428</v>
      </c>
      <c r="G14" s="336">
        <f t="shared" si="1"/>
        <v>10303202</v>
      </c>
      <c r="H14" s="291">
        <f t="shared" si="1"/>
        <v>20938630</v>
      </c>
      <c r="I14" s="294">
        <f t="shared" si="1"/>
        <v>64318114</v>
      </c>
      <c r="J14" s="336">
        <f t="shared" si="1"/>
        <v>20470210</v>
      </c>
      <c r="K14" s="291">
        <f t="shared" si="1"/>
        <v>1018614</v>
      </c>
      <c r="L14" s="291">
        <f t="shared" si="1"/>
        <v>1956448</v>
      </c>
      <c r="M14" s="291">
        <f t="shared" si="1"/>
        <v>23445272</v>
      </c>
      <c r="N14" s="294">
        <f t="shared" si="1"/>
        <v>10634713</v>
      </c>
      <c r="O14" s="336">
        <f t="shared" si="1"/>
        <v>10303202</v>
      </c>
      <c r="P14" s="291">
        <f t="shared" si="1"/>
        <v>20937915</v>
      </c>
      <c r="Q14" s="296">
        <f t="shared" si="1"/>
        <v>44383187</v>
      </c>
      <c r="R14" s="193" t="s">
        <v>11</v>
      </c>
      <c r="T14" s="289" t="str">
        <f t="shared" si="2"/>
        <v>○</v>
      </c>
      <c r="U14" s="289" t="str">
        <f t="shared" si="3"/>
        <v>○</v>
      </c>
      <c r="V14" s="289" t="str">
        <f t="shared" si="4"/>
        <v>○</v>
      </c>
      <c r="W14" s="289" t="str">
        <f t="shared" si="5"/>
        <v>○</v>
      </c>
      <c r="X14" s="289" t="str">
        <f t="shared" si="6"/>
        <v>○</v>
      </c>
      <c r="Y14" s="289" t="str">
        <f t="shared" si="7"/>
        <v>○</v>
      </c>
    </row>
    <row r="15" spans="1:25" ht="17.25" customHeight="1">
      <c r="A15" s="193" t="s">
        <v>12</v>
      </c>
      <c r="B15" s="290">
        <f t="shared" si="1"/>
        <v>539757421</v>
      </c>
      <c r="C15" s="291">
        <f t="shared" si="1"/>
        <v>6034395</v>
      </c>
      <c r="D15" s="291">
        <f t="shared" si="1"/>
        <v>37554556</v>
      </c>
      <c r="E15" s="291">
        <f t="shared" si="1"/>
        <v>583346372</v>
      </c>
      <c r="F15" s="294">
        <f t="shared" si="1"/>
        <v>80741953</v>
      </c>
      <c r="G15" s="336">
        <f t="shared" si="1"/>
        <v>114027834</v>
      </c>
      <c r="H15" s="291">
        <f t="shared" si="1"/>
        <v>194769787</v>
      </c>
      <c r="I15" s="294">
        <f t="shared" si="1"/>
        <v>778116159</v>
      </c>
      <c r="J15" s="336">
        <f t="shared" si="1"/>
        <v>229285026</v>
      </c>
      <c r="K15" s="291">
        <f t="shared" si="1"/>
        <v>3857509</v>
      </c>
      <c r="L15" s="291">
        <f t="shared" si="1"/>
        <v>23850418</v>
      </c>
      <c r="M15" s="291">
        <f t="shared" si="1"/>
        <v>256992953</v>
      </c>
      <c r="N15" s="294">
        <f t="shared" si="1"/>
        <v>80741953</v>
      </c>
      <c r="O15" s="336">
        <f t="shared" si="1"/>
        <v>114007715</v>
      </c>
      <c r="P15" s="291">
        <f t="shared" si="1"/>
        <v>194749668</v>
      </c>
      <c r="Q15" s="296">
        <f t="shared" si="1"/>
        <v>451742621</v>
      </c>
      <c r="R15" s="193" t="s">
        <v>12</v>
      </c>
      <c r="T15" s="289" t="str">
        <f t="shared" si="2"/>
        <v>○</v>
      </c>
      <c r="U15" s="289" t="str">
        <f t="shared" si="3"/>
        <v>○</v>
      </c>
      <c r="V15" s="289" t="str">
        <f t="shared" si="4"/>
        <v>○</v>
      </c>
      <c r="W15" s="289" t="str">
        <f t="shared" si="5"/>
        <v>○</v>
      </c>
      <c r="X15" s="289" t="str">
        <f t="shared" si="6"/>
        <v>○</v>
      </c>
      <c r="Y15" s="289" t="str">
        <f t="shared" si="7"/>
        <v>○</v>
      </c>
    </row>
    <row r="16" spans="1:25" ht="17.25" customHeight="1">
      <c r="A16" s="202" t="s">
        <v>13</v>
      </c>
      <c r="B16" s="290">
        <f t="shared" si="1"/>
        <v>0</v>
      </c>
      <c r="C16" s="291">
        <f t="shared" si="1"/>
        <v>0</v>
      </c>
      <c r="D16" s="291">
        <f t="shared" si="1"/>
        <v>0</v>
      </c>
      <c r="E16" s="291">
        <f t="shared" si="1"/>
        <v>0</v>
      </c>
      <c r="F16" s="294">
        <f t="shared" si="1"/>
        <v>0</v>
      </c>
      <c r="G16" s="336">
        <f t="shared" si="1"/>
        <v>0</v>
      </c>
      <c r="H16" s="291">
        <f t="shared" si="1"/>
        <v>0</v>
      </c>
      <c r="I16" s="294">
        <f t="shared" si="1"/>
        <v>0</v>
      </c>
      <c r="J16" s="336">
        <f t="shared" si="1"/>
        <v>0</v>
      </c>
      <c r="K16" s="291">
        <f t="shared" si="1"/>
        <v>0</v>
      </c>
      <c r="L16" s="291">
        <f t="shared" si="1"/>
        <v>0</v>
      </c>
      <c r="M16" s="291">
        <f t="shared" si="1"/>
        <v>0</v>
      </c>
      <c r="N16" s="294">
        <f t="shared" si="1"/>
        <v>0</v>
      </c>
      <c r="O16" s="336">
        <f t="shared" si="1"/>
        <v>0</v>
      </c>
      <c r="P16" s="291">
        <f t="shared" si="1"/>
        <v>0</v>
      </c>
      <c r="Q16" s="296">
        <f t="shared" si="1"/>
        <v>0</v>
      </c>
      <c r="R16" s="202" t="s">
        <v>13</v>
      </c>
      <c r="T16" s="289" t="str">
        <f t="shared" si="2"/>
        <v>○</v>
      </c>
      <c r="U16" s="289" t="str">
        <f t="shared" si="3"/>
        <v>○</v>
      </c>
      <c r="V16" s="289" t="str">
        <f t="shared" si="4"/>
        <v>○</v>
      </c>
      <c r="W16" s="289" t="str">
        <f t="shared" si="5"/>
        <v>○</v>
      </c>
      <c r="X16" s="289" t="str">
        <f t="shared" si="6"/>
        <v>○</v>
      </c>
      <c r="Y16" s="289" t="str">
        <f t="shared" si="7"/>
        <v>○</v>
      </c>
    </row>
    <row r="17" spans="1:25" ht="17.25" customHeight="1">
      <c r="A17" s="202" t="s">
        <v>375</v>
      </c>
      <c r="B17" s="290">
        <f t="shared" si="1"/>
        <v>0</v>
      </c>
      <c r="C17" s="291">
        <f t="shared" si="1"/>
        <v>0</v>
      </c>
      <c r="D17" s="291">
        <f t="shared" si="1"/>
        <v>0</v>
      </c>
      <c r="E17" s="291">
        <f t="shared" si="1"/>
        <v>0</v>
      </c>
      <c r="F17" s="294">
        <f t="shared" si="1"/>
        <v>0</v>
      </c>
      <c r="G17" s="336">
        <f t="shared" si="1"/>
        <v>0</v>
      </c>
      <c r="H17" s="291">
        <f t="shared" si="1"/>
        <v>0</v>
      </c>
      <c r="I17" s="294">
        <f t="shared" si="1"/>
        <v>0</v>
      </c>
      <c r="J17" s="336">
        <f t="shared" si="1"/>
        <v>0</v>
      </c>
      <c r="K17" s="291">
        <f t="shared" si="1"/>
        <v>0</v>
      </c>
      <c r="L17" s="291">
        <f t="shared" si="1"/>
        <v>0</v>
      </c>
      <c r="M17" s="291">
        <f t="shared" si="1"/>
        <v>0</v>
      </c>
      <c r="N17" s="294">
        <f t="shared" si="1"/>
        <v>0</v>
      </c>
      <c r="O17" s="336">
        <f t="shared" si="1"/>
        <v>0</v>
      </c>
      <c r="P17" s="291">
        <f t="shared" si="1"/>
        <v>0</v>
      </c>
      <c r="Q17" s="296">
        <f t="shared" si="1"/>
        <v>0</v>
      </c>
      <c r="R17" s="202" t="str">
        <f>A17</f>
        <v>葛城市</v>
      </c>
      <c r="T17" s="289" t="str">
        <f t="shared" si="2"/>
        <v>○</v>
      </c>
      <c r="U17" s="289" t="str">
        <f t="shared" si="3"/>
        <v>○</v>
      </c>
      <c r="V17" s="289" t="str">
        <f>IF(SUM(E17,H17)-I17=0,"○","×")</f>
        <v>○</v>
      </c>
      <c r="W17" s="289" t="str">
        <f t="shared" si="5"/>
        <v>○</v>
      </c>
      <c r="X17" s="289" t="str">
        <f t="shared" si="6"/>
        <v>○</v>
      </c>
      <c r="Y17" s="289" t="str">
        <f t="shared" si="7"/>
        <v>○</v>
      </c>
    </row>
    <row r="18" spans="1:25" ht="17.25" customHeight="1">
      <c r="A18" s="193" t="s">
        <v>301</v>
      </c>
      <c r="B18" s="297">
        <f t="shared" si="1"/>
        <v>0</v>
      </c>
      <c r="C18" s="298">
        <f t="shared" si="1"/>
        <v>0</v>
      </c>
      <c r="D18" s="298">
        <f t="shared" si="1"/>
        <v>0</v>
      </c>
      <c r="E18" s="298">
        <f t="shared" si="1"/>
        <v>0</v>
      </c>
      <c r="F18" s="300">
        <f t="shared" si="1"/>
        <v>0</v>
      </c>
      <c r="G18" s="337">
        <f t="shared" si="1"/>
        <v>0</v>
      </c>
      <c r="H18" s="298">
        <f t="shared" si="1"/>
        <v>0</v>
      </c>
      <c r="I18" s="300">
        <f t="shared" si="1"/>
        <v>0</v>
      </c>
      <c r="J18" s="338">
        <f t="shared" si="1"/>
        <v>0</v>
      </c>
      <c r="K18" s="298">
        <f t="shared" si="1"/>
        <v>0</v>
      </c>
      <c r="L18" s="298">
        <f t="shared" si="1"/>
        <v>0</v>
      </c>
      <c r="M18" s="298">
        <f t="shared" si="1"/>
        <v>0</v>
      </c>
      <c r="N18" s="300">
        <f t="shared" si="1"/>
        <v>0</v>
      </c>
      <c r="O18" s="337">
        <f t="shared" si="1"/>
        <v>0</v>
      </c>
      <c r="P18" s="298">
        <f t="shared" si="1"/>
        <v>0</v>
      </c>
      <c r="Q18" s="302">
        <f t="shared" si="1"/>
        <v>0</v>
      </c>
      <c r="R18" s="193" t="s">
        <v>301</v>
      </c>
      <c r="T18" s="289" t="str">
        <f t="shared" si="2"/>
        <v>○</v>
      </c>
      <c r="U18" s="289" t="str">
        <f t="shared" si="3"/>
        <v>○</v>
      </c>
      <c r="V18" s="289" t="str">
        <f t="shared" si="4"/>
        <v>○</v>
      </c>
      <c r="W18" s="289" t="str">
        <f t="shared" si="5"/>
        <v>○</v>
      </c>
      <c r="X18" s="289" t="str">
        <f t="shared" si="6"/>
        <v>○</v>
      </c>
      <c r="Y18" s="289" t="str">
        <f t="shared" si="7"/>
        <v>○</v>
      </c>
    </row>
    <row r="19" spans="1:25" ht="17.25" customHeight="1">
      <c r="A19" s="186" t="s">
        <v>15</v>
      </c>
      <c r="B19" s="290">
        <f t="shared" si="1"/>
        <v>0</v>
      </c>
      <c r="C19" s="283">
        <f t="shared" si="1"/>
        <v>0</v>
      </c>
      <c r="D19" s="283">
        <f t="shared" si="1"/>
        <v>0</v>
      </c>
      <c r="E19" s="283">
        <f t="shared" si="1"/>
        <v>0</v>
      </c>
      <c r="F19" s="286">
        <f t="shared" si="1"/>
        <v>0</v>
      </c>
      <c r="G19" s="335">
        <f t="shared" si="1"/>
        <v>0</v>
      </c>
      <c r="H19" s="283">
        <f t="shared" si="1"/>
        <v>0</v>
      </c>
      <c r="I19" s="286">
        <f t="shared" si="1"/>
        <v>0</v>
      </c>
      <c r="J19" s="336">
        <f t="shared" si="1"/>
        <v>0</v>
      </c>
      <c r="K19" s="283">
        <f t="shared" si="1"/>
        <v>0</v>
      </c>
      <c r="L19" s="283">
        <f t="shared" si="1"/>
        <v>0</v>
      </c>
      <c r="M19" s="283">
        <f t="shared" si="1"/>
        <v>0</v>
      </c>
      <c r="N19" s="286">
        <f t="shared" si="1"/>
        <v>0</v>
      </c>
      <c r="O19" s="335">
        <f t="shared" si="1"/>
        <v>0</v>
      </c>
      <c r="P19" s="283">
        <f t="shared" si="1"/>
        <v>0</v>
      </c>
      <c r="Q19" s="288">
        <f t="shared" si="1"/>
        <v>0</v>
      </c>
      <c r="R19" s="186" t="s">
        <v>15</v>
      </c>
      <c r="T19" s="289" t="str">
        <f t="shared" si="2"/>
        <v>○</v>
      </c>
      <c r="U19" s="289" t="str">
        <f t="shared" si="3"/>
        <v>○</v>
      </c>
      <c r="V19" s="289" t="str">
        <f t="shared" si="4"/>
        <v>○</v>
      </c>
      <c r="W19" s="289" t="str">
        <f t="shared" si="5"/>
        <v>○</v>
      </c>
      <c r="X19" s="289" t="str">
        <f t="shared" si="6"/>
        <v>○</v>
      </c>
      <c r="Y19" s="289" t="str">
        <f t="shared" si="7"/>
        <v>○</v>
      </c>
    </row>
    <row r="20" spans="1:25" ht="17.25" customHeight="1">
      <c r="A20" s="193" t="s">
        <v>16</v>
      </c>
      <c r="B20" s="290">
        <f t="shared" si="1"/>
        <v>0</v>
      </c>
      <c r="C20" s="291">
        <f t="shared" si="1"/>
        <v>0</v>
      </c>
      <c r="D20" s="291">
        <f t="shared" si="1"/>
        <v>0</v>
      </c>
      <c r="E20" s="291">
        <f t="shared" si="1"/>
        <v>0</v>
      </c>
      <c r="F20" s="294">
        <f t="shared" si="1"/>
        <v>0</v>
      </c>
      <c r="G20" s="336">
        <f t="shared" si="1"/>
        <v>0</v>
      </c>
      <c r="H20" s="291">
        <f t="shared" si="1"/>
        <v>0</v>
      </c>
      <c r="I20" s="294">
        <f t="shared" si="1"/>
        <v>0</v>
      </c>
      <c r="J20" s="336">
        <f t="shared" si="1"/>
        <v>0</v>
      </c>
      <c r="K20" s="291">
        <f t="shared" si="1"/>
        <v>0</v>
      </c>
      <c r="L20" s="291">
        <f t="shared" si="1"/>
        <v>0</v>
      </c>
      <c r="M20" s="291">
        <f t="shared" si="1"/>
        <v>0</v>
      </c>
      <c r="N20" s="294">
        <f t="shared" si="1"/>
        <v>0</v>
      </c>
      <c r="O20" s="336">
        <f t="shared" si="1"/>
        <v>0</v>
      </c>
      <c r="P20" s="291">
        <f t="shared" si="1"/>
        <v>0</v>
      </c>
      <c r="Q20" s="296">
        <f t="shared" si="1"/>
        <v>0</v>
      </c>
      <c r="R20" s="193" t="s">
        <v>16</v>
      </c>
      <c r="T20" s="289" t="str">
        <f t="shared" si="2"/>
        <v>○</v>
      </c>
      <c r="U20" s="289" t="str">
        <f t="shared" si="3"/>
        <v>○</v>
      </c>
      <c r="V20" s="289" t="str">
        <f t="shared" si="4"/>
        <v>○</v>
      </c>
      <c r="W20" s="289" t="str">
        <f t="shared" si="5"/>
        <v>○</v>
      </c>
      <c r="X20" s="289" t="str">
        <f t="shared" si="6"/>
        <v>○</v>
      </c>
      <c r="Y20" s="289" t="str">
        <f t="shared" si="7"/>
        <v>○</v>
      </c>
    </row>
    <row r="21" spans="1:25" ht="17.25" customHeight="1">
      <c r="A21" s="193" t="s">
        <v>17</v>
      </c>
      <c r="B21" s="290">
        <f t="shared" si="1"/>
        <v>57117791</v>
      </c>
      <c r="C21" s="291">
        <f t="shared" si="1"/>
        <v>2530492</v>
      </c>
      <c r="D21" s="291">
        <f t="shared" si="1"/>
        <v>1028104</v>
      </c>
      <c r="E21" s="291">
        <f t="shared" si="1"/>
        <v>60676387</v>
      </c>
      <c r="F21" s="294">
        <f t="shared" si="1"/>
        <v>18838823</v>
      </c>
      <c r="G21" s="336">
        <f t="shared" si="1"/>
        <v>10742472</v>
      </c>
      <c r="H21" s="291">
        <f t="shared" si="1"/>
        <v>29581295</v>
      </c>
      <c r="I21" s="294">
        <f t="shared" si="1"/>
        <v>90257682</v>
      </c>
      <c r="J21" s="336">
        <f t="shared" si="1"/>
        <v>23918541</v>
      </c>
      <c r="K21" s="291">
        <f t="shared" si="1"/>
        <v>1673004</v>
      </c>
      <c r="L21" s="291">
        <f t="shared" si="1"/>
        <v>719932</v>
      </c>
      <c r="M21" s="291">
        <f t="shared" si="1"/>
        <v>26311477</v>
      </c>
      <c r="N21" s="294">
        <f t="shared" si="1"/>
        <v>18838823</v>
      </c>
      <c r="O21" s="336">
        <f t="shared" si="1"/>
        <v>10733814</v>
      </c>
      <c r="P21" s="291">
        <f t="shared" si="1"/>
        <v>29572637</v>
      </c>
      <c r="Q21" s="296">
        <f t="shared" si="1"/>
        <v>55884114</v>
      </c>
      <c r="R21" s="193" t="s">
        <v>17</v>
      </c>
      <c r="T21" s="289" t="str">
        <f t="shared" si="2"/>
        <v>○</v>
      </c>
      <c r="U21" s="289" t="str">
        <f t="shared" si="3"/>
        <v>○</v>
      </c>
      <c r="V21" s="289" t="str">
        <f t="shared" si="4"/>
        <v>○</v>
      </c>
      <c r="W21" s="289" t="str">
        <f t="shared" si="5"/>
        <v>○</v>
      </c>
      <c r="X21" s="289" t="str">
        <f t="shared" si="6"/>
        <v>○</v>
      </c>
      <c r="Y21" s="289" t="str">
        <f t="shared" si="7"/>
        <v>○</v>
      </c>
    </row>
    <row r="22" spans="1:25" ht="17.25" customHeight="1">
      <c r="A22" s="193" t="s">
        <v>18</v>
      </c>
      <c r="B22" s="290">
        <f t="shared" si="1"/>
        <v>102684479</v>
      </c>
      <c r="C22" s="291">
        <f t="shared" si="1"/>
        <v>7711758</v>
      </c>
      <c r="D22" s="291">
        <f t="shared" si="1"/>
        <v>4172223</v>
      </c>
      <c r="E22" s="291">
        <f t="shared" si="1"/>
        <v>114568460</v>
      </c>
      <c r="F22" s="294">
        <f t="shared" si="1"/>
        <v>23819093</v>
      </c>
      <c r="G22" s="336">
        <f t="shared" si="1"/>
        <v>14360076</v>
      </c>
      <c r="H22" s="291">
        <f t="shared" si="1"/>
        <v>38179169</v>
      </c>
      <c r="I22" s="294">
        <f t="shared" si="1"/>
        <v>152747629</v>
      </c>
      <c r="J22" s="336">
        <f t="shared" si="1"/>
        <v>46150106</v>
      </c>
      <c r="K22" s="291">
        <f t="shared" si="1"/>
        <v>5054068</v>
      </c>
      <c r="L22" s="291">
        <f t="shared" si="1"/>
        <v>2855387</v>
      </c>
      <c r="M22" s="291">
        <f t="shared" si="1"/>
        <v>54059561</v>
      </c>
      <c r="N22" s="294">
        <f t="shared" si="1"/>
        <v>23816404</v>
      </c>
      <c r="O22" s="336">
        <f t="shared" si="1"/>
        <v>14341320</v>
      </c>
      <c r="P22" s="291">
        <f t="shared" si="1"/>
        <v>38157724</v>
      </c>
      <c r="Q22" s="296">
        <f t="shared" si="1"/>
        <v>92217285</v>
      </c>
      <c r="R22" s="193" t="s">
        <v>18</v>
      </c>
      <c r="T22" s="289" t="str">
        <f t="shared" si="2"/>
        <v>○</v>
      </c>
      <c r="U22" s="289" t="str">
        <f t="shared" si="3"/>
        <v>○</v>
      </c>
      <c r="V22" s="289" t="str">
        <f t="shared" si="4"/>
        <v>○</v>
      </c>
      <c r="W22" s="289" t="str">
        <f t="shared" si="5"/>
        <v>○</v>
      </c>
      <c r="X22" s="289" t="str">
        <f t="shared" si="6"/>
        <v>○</v>
      </c>
      <c r="Y22" s="289" t="str">
        <f t="shared" si="7"/>
        <v>○</v>
      </c>
    </row>
    <row r="23" spans="1:25" ht="17.25" customHeight="1">
      <c r="A23" s="193" t="s">
        <v>19</v>
      </c>
      <c r="B23" s="290">
        <f t="shared" si="1"/>
        <v>0</v>
      </c>
      <c r="C23" s="291">
        <f t="shared" si="1"/>
        <v>0</v>
      </c>
      <c r="D23" s="291">
        <f t="shared" si="1"/>
        <v>0</v>
      </c>
      <c r="E23" s="291">
        <f t="shared" si="1"/>
        <v>0</v>
      </c>
      <c r="F23" s="294">
        <f t="shared" si="1"/>
        <v>0</v>
      </c>
      <c r="G23" s="336">
        <f t="shared" si="1"/>
        <v>0</v>
      </c>
      <c r="H23" s="291">
        <f t="shared" si="1"/>
        <v>0</v>
      </c>
      <c r="I23" s="294">
        <f t="shared" si="1"/>
        <v>0</v>
      </c>
      <c r="J23" s="336">
        <f t="shared" si="1"/>
        <v>0</v>
      </c>
      <c r="K23" s="291">
        <f t="shared" si="1"/>
        <v>0</v>
      </c>
      <c r="L23" s="291">
        <f t="shared" si="1"/>
        <v>0</v>
      </c>
      <c r="M23" s="291">
        <f t="shared" si="1"/>
        <v>0</v>
      </c>
      <c r="N23" s="294">
        <f t="shared" si="1"/>
        <v>0</v>
      </c>
      <c r="O23" s="336">
        <f t="shared" si="1"/>
        <v>0</v>
      </c>
      <c r="P23" s="291">
        <f t="shared" si="1"/>
        <v>0</v>
      </c>
      <c r="Q23" s="296">
        <f t="shared" ref="Q23" si="8">Q68</f>
        <v>0</v>
      </c>
      <c r="R23" s="193" t="s">
        <v>19</v>
      </c>
      <c r="T23" s="289" t="str">
        <f t="shared" si="2"/>
        <v>○</v>
      </c>
      <c r="U23" s="289" t="str">
        <f t="shared" si="3"/>
        <v>○</v>
      </c>
      <c r="V23" s="289" t="str">
        <f t="shared" si="4"/>
        <v>○</v>
      </c>
      <c r="W23" s="289" t="str">
        <f t="shared" si="5"/>
        <v>○</v>
      </c>
      <c r="X23" s="289" t="str">
        <f t="shared" si="6"/>
        <v>○</v>
      </c>
      <c r="Y23" s="289" t="str">
        <f t="shared" si="7"/>
        <v>○</v>
      </c>
    </row>
    <row r="24" spans="1:25" ht="17.25" customHeight="1">
      <c r="A24" s="193" t="s">
        <v>20</v>
      </c>
      <c r="B24" s="290">
        <f t="shared" ref="B24:Q39" si="9">B69</f>
        <v>0</v>
      </c>
      <c r="C24" s="291">
        <f t="shared" si="9"/>
        <v>0</v>
      </c>
      <c r="D24" s="291">
        <f t="shared" si="9"/>
        <v>0</v>
      </c>
      <c r="E24" s="291">
        <f t="shared" si="9"/>
        <v>0</v>
      </c>
      <c r="F24" s="294">
        <f t="shared" si="9"/>
        <v>0</v>
      </c>
      <c r="G24" s="336">
        <f t="shared" si="9"/>
        <v>0</v>
      </c>
      <c r="H24" s="291">
        <f t="shared" si="9"/>
        <v>0</v>
      </c>
      <c r="I24" s="294">
        <f t="shared" si="9"/>
        <v>0</v>
      </c>
      <c r="J24" s="336">
        <f t="shared" si="9"/>
        <v>0</v>
      </c>
      <c r="K24" s="291">
        <f t="shared" si="9"/>
        <v>0</v>
      </c>
      <c r="L24" s="291">
        <f t="shared" si="9"/>
        <v>0</v>
      </c>
      <c r="M24" s="291">
        <f t="shared" si="9"/>
        <v>0</v>
      </c>
      <c r="N24" s="294">
        <f t="shared" si="9"/>
        <v>0</v>
      </c>
      <c r="O24" s="336">
        <f t="shared" si="9"/>
        <v>0</v>
      </c>
      <c r="P24" s="291">
        <f t="shared" si="9"/>
        <v>0</v>
      </c>
      <c r="Q24" s="296">
        <f t="shared" si="9"/>
        <v>0</v>
      </c>
      <c r="R24" s="193" t="s">
        <v>20</v>
      </c>
      <c r="T24" s="289" t="str">
        <f t="shared" si="2"/>
        <v>○</v>
      </c>
      <c r="U24" s="289" t="str">
        <f t="shared" si="3"/>
        <v>○</v>
      </c>
      <c r="V24" s="289" t="str">
        <f t="shared" si="4"/>
        <v>○</v>
      </c>
      <c r="W24" s="289" t="str">
        <f t="shared" si="5"/>
        <v>○</v>
      </c>
      <c r="X24" s="289" t="str">
        <f t="shared" si="6"/>
        <v>○</v>
      </c>
      <c r="Y24" s="289" t="str">
        <f t="shared" si="7"/>
        <v>○</v>
      </c>
    </row>
    <row r="25" spans="1:25" ht="17.25" customHeight="1">
      <c r="A25" s="193" t="s">
        <v>21</v>
      </c>
      <c r="B25" s="290">
        <f t="shared" si="9"/>
        <v>0</v>
      </c>
      <c r="C25" s="291">
        <f t="shared" si="9"/>
        <v>0</v>
      </c>
      <c r="D25" s="291">
        <f t="shared" si="9"/>
        <v>0</v>
      </c>
      <c r="E25" s="291">
        <f t="shared" si="9"/>
        <v>0</v>
      </c>
      <c r="F25" s="294">
        <f t="shared" si="9"/>
        <v>0</v>
      </c>
      <c r="G25" s="336">
        <f t="shared" si="9"/>
        <v>0</v>
      </c>
      <c r="H25" s="291">
        <f t="shared" si="9"/>
        <v>0</v>
      </c>
      <c r="I25" s="294">
        <f t="shared" si="9"/>
        <v>0</v>
      </c>
      <c r="J25" s="336">
        <f t="shared" si="9"/>
        <v>0</v>
      </c>
      <c r="K25" s="291">
        <f t="shared" si="9"/>
        <v>0</v>
      </c>
      <c r="L25" s="291">
        <f t="shared" si="9"/>
        <v>0</v>
      </c>
      <c r="M25" s="291">
        <f t="shared" si="9"/>
        <v>0</v>
      </c>
      <c r="N25" s="294">
        <f t="shared" si="9"/>
        <v>0</v>
      </c>
      <c r="O25" s="336">
        <f t="shared" si="9"/>
        <v>0</v>
      </c>
      <c r="P25" s="291">
        <f t="shared" si="9"/>
        <v>0</v>
      </c>
      <c r="Q25" s="296">
        <f t="shared" si="9"/>
        <v>0</v>
      </c>
      <c r="R25" s="193" t="s">
        <v>21</v>
      </c>
      <c r="T25" s="289" t="str">
        <f t="shared" si="2"/>
        <v>○</v>
      </c>
      <c r="U25" s="289" t="str">
        <f t="shared" si="3"/>
        <v>○</v>
      </c>
      <c r="V25" s="289" t="str">
        <f t="shared" si="4"/>
        <v>○</v>
      </c>
      <c r="W25" s="289" t="str">
        <f t="shared" si="5"/>
        <v>○</v>
      </c>
      <c r="X25" s="289" t="str">
        <f t="shared" si="6"/>
        <v>○</v>
      </c>
      <c r="Y25" s="289" t="str">
        <f t="shared" si="7"/>
        <v>○</v>
      </c>
    </row>
    <row r="26" spans="1:25" ht="17.25" customHeight="1">
      <c r="A26" s="193" t="s">
        <v>22</v>
      </c>
      <c r="B26" s="290">
        <f t="shared" si="9"/>
        <v>92372353</v>
      </c>
      <c r="C26" s="291">
        <f t="shared" si="9"/>
        <v>7636643</v>
      </c>
      <c r="D26" s="291">
        <f t="shared" si="9"/>
        <v>3993015</v>
      </c>
      <c r="E26" s="291">
        <f t="shared" si="9"/>
        <v>104002011</v>
      </c>
      <c r="F26" s="294">
        <f t="shared" si="9"/>
        <v>21704380</v>
      </c>
      <c r="G26" s="336">
        <f t="shared" si="9"/>
        <v>16715628</v>
      </c>
      <c r="H26" s="291">
        <f t="shared" si="9"/>
        <v>38420008</v>
      </c>
      <c r="I26" s="294">
        <f t="shared" si="9"/>
        <v>142422019</v>
      </c>
      <c r="J26" s="336">
        <f t="shared" si="9"/>
        <v>43791241</v>
      </c>
      <c r="K26" s="291">
        <f t="shared" si="9"/>
        <v>4100294</v>
      </c>
      <c r="L26" s="291">
        <f t="shared" si="9"/>
        <v>2750180</v>
      </c>
      <c r="M26" s="291">
        <f t="shared" si="9"/>
        <v>50641715</v>
      </c>
      <c r="N26" s="294">
        <f t="shared" si="9"/>
        <v>21704380</v>
      </c>
      <c r="O26" s="336">
        <f t="shared" si="9"/>
        <v>16638670</v>
      </c>
      <c r="P26" s="291">
        <f t="shared" si="9"/>
        <v>38343050</v>
      </c>
      <c r="Q26" s="296">
        <f t="shared" si="9"/>
        <v>88984765</v>
      </c>
      <c r="R26" s="193" t="s">
        <v>22</v>
      </c>
      <c r="T26" s="289" t="str">
        <f t="shared" si="2"/>
        <v>○</v>
      </c>
      <c r="U26" s="289" t="str">
        <f t="shared" si="3"/>
        <v>○</v>
      </c>
      <c r="V26" s="289" t="str">
        <f t="shared" si="4"/>
        <v>○</v>
      </c>
      <c r="W26" s="289" t="str">
        <f t="shared" si="5"/>
        <v>○</v>
      </c>
      <c r="X26" s="289" t="str">
        <f t="shared" si="6"/>
        <v>○</v>
      </c>
      <c r="Y26" s="289" t="str">
        <f t="shared" si="7"/>
        <v>○</v>
      </c>
    </row>
    <row r="27" spans="1:25" ht="17.25" customHeight="1">
      <c r="A27" s="193" t="s">
        <v>302</v>
      </c>
      <c r="B27" s="290">
        <f t="shared" si="9"/>
        <v>0</v>
      </c>
      <c r="C27" s="291">
        <f t="shared" si="9"/>
        <v>0</v>
      </c>
      <c r="D27" s="291">
        <f t="shared" si="9"/>
        <v>0</v>
      </c>
      <c r="E27" s="291">
        <f t="shared" si="9"/>
        <v>0</v>
      </c>
      <c r="F27" s="294">
        <f t="shared" si="9"/>
        <v>0</v>
      </c>
      <c r="G27" s="336">
        <f t="shared" si="9"/>
        <v>0</v>
      </c>
      <c r="H27" s="291">
        <f t="shared" si="9"/>
        <v>0</v>
      </c>
      <c r="I27" s="294">
        <f t="shared" si="9"/>
        <v>0</v>
      </c>
      <c r="J27" s="336">
        <f t="shared" si="9"/>
        <v>0</v>
      </c>
      <c r="K27" s="291">
        <f t="shared" si="9"/>
        <v>0</v>
      </c>
      <c r="L27" s="291">
        <f t="shared" si="9"/>
        <v>0</v>
      </c>
      <c r="M27" s="291">
        <f t="shared" si="9"/>
        <v>0</v>
      </c>
      <c r="N27" s="294">
        <f t="shared" si="9"/>
        <v>0</v>
      </c>
      <c r="O27" s="336">
        <f t="shared" si="9"/>
        <v>0</v>
      </c>
      <c r="P27" s="291">
        <f t="shared" si="9"/>
        <v>0</v>
      </c>
      <c r="Q27" s="296">
        <f t="shared" si="9"/>
        <v>0</v>
      </c>
      <c r="R27" s="193" t="s">
        <v>302</v>
      </c>
      <c r="T27" s="289" t="str">
        <f t="shared" si="2"/>
        <v>○</v>
      </c>
      <c r="U27" s="289" t="str">
        <f t="shared" si="3"/>
        <v>○</v>
      </c>
      <c r="V27" s="289" t="str">
        <f t="shared" si="4"/>
        <v>○</v>
      </c>
      <c r="W27" s="289" t="str">
        <f t="shared" si="5"/>
        <v>○</v>
      </c>
      <c r="X27" s="289" t="str">
        <f t="shared" si="6"/>
        <v>○</v>
      </c>
      <c r="Y27" s="289" t="str">
        <f t="shared" si="7"/>
        <v>○</v>
      </c>
    </row>
    <row r="28" spans="1:25" ht="17.25" customHeight="1">
      <c r="A28" s="193" t="s">
        <v>24</v>
      </c>
      <c r="B28" s="290">
        <f t="shared" si="9"/>
        <v>0</v>
      </c>
      <c r="C28" s="291">
        <f t="shared" si="9"/>
        <v>0</v>
      </c>
      <c r="D28" s="291">
        <f t="shared" si="9"/>
        <v>0</v>
      </c>
      <c r="E28" s="291">
        <f t="shared" si="9"/>
        <v>0</v>
      </c>
      <c r="F28" s="294">
        <f t="shared" si="9"/>
        <v>0</v>
      </c>
      <c r="G28" s="336">
        <f t="shared" si="9"/>
        <v>0</v>
      </c>
      <c r="H28" s="291">
        <f t="shared" si="9"/>
        <v>0</v>
      </c>
      <c r="I28" s="294">
        <f t="shared" si="9"/>
        <v>0</v>
      </c>
      <c r="J28" s="336">
        <f t="shared" si="9"/>
        <v>0</v>
      </c>
      <c r="K28" s="291">
        <f t="shared" si="9"/>
        <v>0</v>
      </c>
      <c r="L28" s="291">
        <f t="shared" si="9"/>
        <v>0</v>
      </c>
      <c r="M28" s="291">
        <f t="shared" si="9"/>
        <v>0</v>
      </c>
      <c r="N28" s="294">
        <f t="shared" si="9"/>
        <v>0</v>
      </c>
      <c r="O28" s="336">
        <f t="shared" si="9"/>
        <v>0</v>
      </c>
      <c r="P28" s="291">
        <f t="shared" si="9"/>
        <v>0</v>
      </c>
      <c r="Q28" s="296">
        <f t="shared" si="9"/>
        <v>0</v>
      </c>
      <c r="R28" s="193" t="s">
        <v>24</v>
      </c>
      <c r="T28" s="289" t="str">
        <f t="shared" si="2"/>
        <v>○</v>
      </c>
      <c r="U28" s="289" t="str">
        <f t="shared" si="3"/>
        <v>○</v>
      </c>
      <c r="V28" s="289" t="str">
        <f t="shared" si="4"/>
        <v>○</v>
      </c>
      <c r="W28" s="289" t="str">
        <f t="shared" si="5"/>
        <v>○</v>
      </c>
      <c r="X28" s="289" t="str">
        <f t="shared" si="6"/>
        <v>○</v>
      </c>
      <c r="Y28" s="289" t="str">
        <f t="shared" si="7"/>
        <v>○</v>
      </c>
    </row>
    <row r="29" spans="1:25" ht="17.25" customHeight="1">
      <c r="A29" s="193" t="s">
        <v>25</v>
      </c>
      <c r="B29" s="290">
        <f t="shared" si="9"/>
        <v>0</v>
      </c>
      <c r="C29" s="291">
        <f t="shared" si="9"/>
        <v>0</v>
      </c>
      <c r="D29" s="291">
        <f t="shared" si="9"/>
        <v>0</v>
      </c>
      <c r="E29" s="291">
        <f t="shared" si="9"/>
        <v>0</v>
      </c>
      <c r="F29" s="294">
        <f t="shared" si="9"/>
        <v>0</v>
      </c>
      <c r="G29" s="336">
        <f t="shared" si="9"/>
        <v>0</v>
      </c>
      <c r="H29" s="291">
        <f t="shared" si="9"/>
        <v>0</v>
      </c>
      <c r="I29" s="294">
        <f t="shared" si="9"/>
        <v>0</v>
      </c>
      <c r="J29" s="336">
        <f t="shared" si="9"/>
        <v>0</v>
      </c>
      <c r="K29" s="291">
        <f t="shared" si="9"/>
        <v>0</v>
      </c>
      <c r="L29" s="291">
        <f t="shared" si="9"/>
        <v>0</v>
      </c>
      <c r="M29" s="291">
        <f t="shared" si="9"/>
        <v>0</v>
      </c>
      <c r="N29" s="294">
        <f t="shared" si="9"/>
        <v>0</v>
      </c>
      <c r="O29" s="336">
        <f t="shared" si="9"/>
        <v>0</v>
      </c>
      <c r="P29" s="291">
        <f t="shared" si="9"/>
        <v>0</v>
      </c>
      <c r="Q29" s="296">
        <f t="shared" si="9"/>
        <v>0</v>
      </c>
      <c r="R29" s="193" t="s">
        <v>25</v>
      </c>
      <c r="T29" s="289" t="str">
        <f t="shared" si="2"/>
        <v>○</v>
      </c>
      <c r="U29" s="289" t="str">
        <f t="shared" si="3"/>
        <v>○</v>
      </c>
      <c r="V29" s="289" t="str">
        <f t="shared" si="4"/>
        <v>○</v>
      </c>
      <c r="W29" s="289" t="str">
        <f t="shared" si="5"/>
        <v>○</v>
      </c>
      <c r="X29" s="289" t="str">
        <f t="shared" si="6"/>
        <v>○</v>
      </c>
      <c r="Y29" s="289" t="str">
        <f t="shared" si="7"/>
        <v>○</v>
      </c>
    </row>
    <row r="30" spans="1:25" ht="17.25" customHeight="1">
      <c r="A30" s="193" t="s">
        <v>26</v>
      </c>
      <c r="B30" s="290">
        <f t="shared" si="9"/>
        <v>0</v>
      </c>
      <c r="C30" s="291">
        <f t="shared" si="9"/>
        <v>0</v>
      </c>
      <c r="D30" s="291">
        <f t="shared" si="9"/>
        <v>0</v>
      </c>
      <c r="E30" s="291">
        <f t="shared" si="9"/>
        <v>0</v>
      </c>
      <c r="F30" s="294">
        <f t="shared" si="9"/>
        <v>0</v>
      </c>
      <c r="G30" s="336">
        <f t="shared" si="9"/>
        <v>0</v>
      </c>
      <c r="H30" s="291">
        <f t="shared" si="9"/>
        <v>0</v>
      </c>
      <c r="I30" s="294">
        <f t="shared" si="9"/>
        <v>0</v>
      </c>
      <c r="J30" s="336">
        <f t="shared" si="9"/>
        <v>0</v>
      </c>
      <c r="K30" s="291">
        <f t="shared" si="9"/>
        <v>0</v>
      </c>
      <c r="L30" s="291">
        <f t="shared" si="9"/>
        <v>0</v>
      </c>
      <c r="M30" s="291">
        <f t="shared" si="9"/>
        <v>0</v>
      </c>
      <c r="N30" s="294">
        <f t="shared" si="9"/>
        <v>0</v>
      </c>
      <c r="O30" s="336">
        <f t="shared" si="9"/>
        <v>0</v>
      </c>
      <c r="P30" s="291">
        <f t="shared" si="9"/>
        <v>0</v>
      </c>
      <c r="Q30" s="296">
        <f t="shared" si="9"/>
        <v>0</v>
      </c>
      <c r="R30" s="193" t="s">
        <v>26</v>
      </c>
      <c r="T30" s="289" t="str">
        <f t="shared" si="2"/>
        <v>○</v>
      </c>
      <c r="U30" s="289" t="str">
        <f t="shared" si="3"/>
        <v>○</v>
      </c>
      <c r="V30" s="289" t="str">
        <f t="shared" si="4"/>
        <v>○</v>
      </c>
      <c r="W30" s="289" t="str">
        <f t="shared" si="5"/>
        <v>○</v>
      </c>
      <c r="X30" s="289" t="str">
        <f t="shared" si="6"/>
        <v>○</v>
      </c>
      <c r="Y30" s="289" t="str">
        <f t="shared" si="7"/>
        <v>○</v>
      </c>
    </row>
    <row r="31" spans="1:25" ht="17.25" customHeight="1">
      <c r="A31" s="193" t="s">
        <v>27</v>
      </c>
      <c r="B31" s="290">
        <f t="shared" si="9"/>
        <v>0</v>
      </c>
      <c r="C31" s="291">
        <f t="shared" si="9"/>
        <v>0</v>
      </c>
      <c r="D31" s="291">
        <f t="shared" si="9"/>
        <v>0</v>
      </c>
      <c r="E31" s="291">
        <f t="shared" si="9"/>
        <v>0</v>
      </c>
      <c r="F31" s="294">
        <f t="shared" si="9"/>
        <v>0</v>
      </c>
      <c r="G31" s="336">
        <f t="shared" si="9"/>
        <v>0</v>
      </c>
      <c r="H31" s="291">
        <f t="shared" si="9"/>
        <v>0</v>
      </c>
      <c r="I31" s="294">
        <f t="shared" si="9"/>
        <v>0</v>
      </c>
      <c r="J31" s="336">
        <f t="shared" si="9"/>
        <v>0</v>
      </c>
      <c r="K31" s="291">
        <f t="shared" si="9"/>
        <v>0</v>
      </c>
      <c r="L31" s="291">
        <f t="shared" si="9"/>
        <v>0</v>
      </c>
      <c r="M31" s="291">
        <f t="shared" si="9"/>
        <v>0</v>
      </c>
      <c r="N31" s="294">
        <f t="shared" si="9"/>
        <v>0</v>
      </c>
      <c r="O31" s="336">
        <f t="shared" si="9"/>
        <v>0</v>
      </c>
      <c r="P31" s="291">
        <f t="shared" si="9"/>
        <v>0</v>
      </c>
      <c r="Q31" s="296">
        <f t="shared" si="9"/>
        <v>0</v>
      </c>
      <c r="R31" s="193" t="s">
        <v>27</v>
      </c>
      <c r="T31" s="289" t="str">
        <f t="shared" si="2"/>
        <v>○</v>
      </c>
      <c r="U31" s="289" t="str">
        <f t="shared" si="3"/>
        <v>○</v>
      </c>
      <c r="V31" s="289" t="str">
        <f t="shared" si="4"/>
        <v>○</v>
      </c>
      <c r="W31" s="289" t="str">
        <f t="shared" si="5"/>
        <v>○</v>
      </c>
      <c r="X31" s="289" t="str">
        <f t="shared" si="6"/>
        <v>○</v>
      </c>
      <c r="Y31" s="289" t="str">
        <f t="shared" si="7"/>
        <v>○</v>
      </c>
    </row>
    <row r="32" spans="1:25" ht="17.25" customHeight="1">
      <c r="A32" s="193" t="s">
        <v>28</v>
      </c>
      <c r="B32" s="290">
        <f t="shared" si="9"/>
        <v>75277447</v>
      </c>
      <c r="C32" s="291">
        <f t="shared" si="9"/>
        <v>2727473</v>
      </c>
      <c r="D32" s="291">
        <f t="shared" si="9"/>
        <v>5540312</v>
      </c>
      <c r="E32" s="291">
        <f t="shared" si="9"/>
        <v>83545232</v>
      </c>
      <c r="F32" s="294">
        <f t="shared" si="9"/>
        <v>16500396</v>
      </c>
      <c r="G32" s="336">
        <f t="shared" si="9"/>
        <v>29837771</v>
      </c>
      <c r="H32" s="291">
        <f t="shared" si="9"/>
        <v>46338167</v>
      </c>
      <c r="I32" s="294">
        <f t="shared" si="9"/>
        <v>129883399</v>
      </c>
      <c r="J32" s="336">
        <f t="shared" si="9"/>
        <v>32942259</v>
      </c>
      <c r="K32" s="291">
        <f t="shared" si="9"/>
        <v>1684137</v>
      </c>
      <c r="L32" s="291">
        <f t="shared" si="9"/>
        <v>3772399</v>
      </c>
      <c r="M32" s="291">
        <f t="shared" si="9"/>
        <v>38398795</v>
      </c>
      <c r="N32" s="294">
        <f t="shared" si="9"/>
        <v>16500396</v>
      </c>
      <c r="O32" s="336">
        <f t="shared" si="9"/>
        <v>29821331</v>
      </c>
      <c r="P32" s="291">
        <f t="shared" si="9"/>
        <v>46321727</v>
      </c>
      <c r="Q32" s="296">
        <f t="shared" si="9"/>
        <v>84720522</v>
      </c>
      <c r="R32" s="193" t="s">
        <v>28</v>
      </c>
      <c r="T32" s="289" t="str">
        <f t="shared" si="2"/>
        <v>○</v>
      </c>
      <c r="U32" s="289" t="str">
        <f t="shared" si="3"/>
        <v>○</v>
      </c>
      <c r="V32" s="289" t="str">
        <f t="shared" si="4"/>
        <v>○</v>
      </c>
      <c r="W32" s="289" t="str">
        <f t="shared" si="5"/>
        <v>○</v>
      </c>
      <c r="X32" s="289" t="str">
        <f t="shared" si="6"/>
        <v>○</v>
      </c>
      <c r="Y32" s="289" t="str">
        <f t="shared" si="7"/>
        <v>○</v>
      </c>
    </row>
    <row r="33" spans="1:25" ht="17.25" customHeight="1">
      <c r="A33" s="193" t="s">
        <v>29</v>
      </c>
      <c r="B33" s="290">
        <f t="shared" si="9"/>
        <v>0</v>
      </c>
      <c r="C33" s="291">
        <f t="shared" si="9"/>
        <v>0</v>
      </c>
      <c r="D33" s="291">
        <f t="shared" si="9"/>
        <v>0</v>
      </c>
      <c r="E33" s="291">
        <f t="shared" si="9"/>
        <v>0</v>
      </c>
      <c r="F33" s="294">
        <f t="shared" si="9"/>
        <v>0</v>
      </c>
      <c r="G33" s="336">
        <f t="shared" si="9"/>
        <v>0</v>
      </c>
      <c r="H33" s="291">
        <f t="shared" si="9"/>
        <v>0</v>
      </c>
      <c r="I33" s="294">
        <f t="shared" si="9"/>
        <v>0</v>
      </c>
      <c r="J33" s="336">
        <f t="shared" si="9"/>
        <v>0</v>
      </c>
      <c r="K33" s="291">
        <f t="shared" si="9"/>
        <v>0</v>
      </c>
      <c r="L33" s="291">
        <f t="shared" si="9"/>
        <v>0</v>
      </c>
      <c r="M33" s="291">
        <f t="shared" si="9"/>
        <v>0</v>
      </c>
      <c r="N33" s="294">
        <f t="shared" si="9"/>
        <v>0</v>
      </c>
      <c r="O33" s="336">
        <f t="shared" si="9"/>
        <v>0</v>
      </c>
      <c r="P33" s="291">
        <f t="shared" si="9"/>
        <v>0</v>
      </c>
      <c r="Q33" s="296">
        <f t="shared" si="9"/>
        <v>0</v>
      </c>
      <c r="R33" s="193" t="s">
        <v>29</v>
      </c>
      <c r="T33" s="289" t="str">
        <f t="shared" si="2"/>
        <v>○</v>
      </c>
      <c r="U33" s="289" t="str">
        <f t="shared" si="3"/>
        <v>○</v>
      </c>
      <c r="V33" s="289" t="str">
        <f t="shared" si="4"/>
        <v>○</v>
      </c>
      <c r="W33" s="289" t="str">
        <f t="shared" si="5"/>
        <v>○</v>
      </c>
      <c r="X33" s="289" t="str">
        <f t="shared" si="6"/>
        <v>○</v>
      </c>
      <c r="Y33" s="289" t="str">
        <f t="shared" si="7"/>
        <v>○</v>
      </c>
    </row>
    <row r="34" spans="1:25" ht="17.25" customHeight="1">
      <c r="A34" s="193" t="s">
        <v>30</v>
      </c>
      <c r="B34" s="290">
        <f t="shared" si="9"/>
        <v>0</v>
      </c>
      <c r="C34" s="291">
        <f t="shared" si="9"/>
        <v>0</v>
      </c>
      <c r="D34" s="291">
        <f t="shared" si="9"/>
        <v>0</v>
      </c>
      <c r="E34" s="291">
        <f t="shared" si="9"/>
        <v>0</v>
      </c>
      <c r="F34" s="294">
        <f t="shared" si="9"/>
        <v>0</v>
      </c>
      <c r="G34" s="336">
        <f t="shared" si="9"/>
        <v>0</v>
      </c>
      <c r="H34" s="291">
        <f t="shared" si="9"/>
        <v>0</v>
      </c>
      <c r="I34" s="294">
        <f t="shared" si="9"/>
        <v>0</v>
      </c>
      <c r="J34" s="336">
        <f t="shared" si="9"/>
        <v>0</v>
      </c>
      <c r="K34" s="291">
        <f t="shared" si="9"/>
        <v>0</v>
      </c>
      <c r="L34" s="291">
        <f t="shared" si="9"/>
        <v>0</v>
      </c>
      <c r="M34" s="291">
        <f t="shared" si="9"/>
        <v>0</v>
      </c>
      <c r="N34" s="294">
        <f t="shared" si="9"/>
        <v>0</v>
      </c>
      <c r="O34" s="336">
        <f t="shared" si="9"/>
        <v>0</v>
      </c>
      <c r="P34" s="291">
        <f t="shared" si="9"/>
        <v>0</v>
      </c>
      <c r="Q34" s="296">
        <f t="shared" si="9"/>
        <v>0</v>
      </c>
      <c r="R34" s="193" t="s">
        <v>30</v>
      </c>
      <c r="T34" s="289" t="str">
        <f t="shared" si="2"/>
        <v>○</v>
      </c>
      <c r="U34" s="289" t="str">
        <f t="shared" si="3"/>
        <v>○</v>
      </c>
      <c r="V34" s="289" t="str">
        <f t="shared" si="4"/>
        <v>○</v>
      </c>
      <c r="W34" s="289" t="str">
        <f t="shared" si="5"/>
        <v>○</v>
      </c>
      <c r="X34" s="289" t="str">
        <f t="shared" si="6"/>
        <v>○</v>
      </c>
      <c r="Y34" s="289" t="str">
        <f t="shared" si="7"/>
        <v>○</v>
      </c>
    </row>
    <row r="35" spans="1:25" ht="17.25" customHeight="1">
      <c r="A35" s="193" t="s">
        <v>31</v>
      </c>
      <c r="B35" s="290">
        <f t="shared" si="9"/>
        <v>0</v>
      </c>
      <c r="C35" s="291">
        <f t="shared" si="9"/>
        <v>0</v>
      </c>
      <c r="D35" s="291">
        <f t="shared" si="9"/>
        <v>0</v>
      </c>
      <c r="E35" s="291">
        <f t="shared" si="9"/>
        <v>0</v>
      </c>
      <c r="F35" s="294">
        <f t="shared" si="9"/>
        <v>0</v>
      </c>
      <c r="G35" s="336">
        <f t="shared" si="9"/>
        <v>0</v>
      </c>
      <c r="H35" s="291">
        <f t="shared" si="9"/>
        <v>0</v>
      </c>
      <c r="I35" s="294">
        <f t="shared" si="9"/>
        <v>0</v>
      </c>
      <c r="J35" s="336">
        <f t="shared" si="9"/>
        <v>0</v>
      </c>
      <c r="K35" s="291">
        <f t="shared" si="9"/>
        <v>0</v>
      </c>
      <c r="L35" s="291">
        <f t="shared" si="9"/>
        <v>0</v>
      </c>
      <c r="M35" s="291">
        <f t="shared" si="9"/>
        <v>0</v>
      </c>
      <c r="N35" s="294">
        <f t="shared" si="9"/>
        <v>0</v>
      </c>
      <c r="O35" s="336">
        <f t="shared" si="9"/>
        <v>0</v>
      </c>
      <c r="P35" s="291">
        <f t="shared" si="9"/>
        <v>0</v>
      </c>
      <c r="Q35" s="296">
        <f t="shared" si="9"/>
        <v>0</v>
      </c>
      <c r="R35" s="193" t="s">
        <v>31</v>
      </c>
      <c r="T35" s="289" t="str">
        <f t="shared" si="2"/>
        <v>○</v>
      </c>
      <c r="U35" s="289" t="str">
        <f t="shared" si="3"/>
        <v>○</v>
      </c>
      <c r="V35" s="289" t="str">
        <f t="shared" si="4"/>
        <v>○</v>
      </c>
      <c r="W35" s="289" t="str">
        <f t="shared" si="5"/>
        <v>○</v>
      </c>
      <c r="X35" s="289" t="str">
        <f t="shared" si="6"/>
        <v>○</v>
      </c>
      <c r="Y35" s="289" t="str">
        <f t="shared" si="7"/>
        <v>○</v>
      </c>
    </row>
    <row r="36" spans="1:25" ht="17.25" customHeight="1">
      <c r="A36" s="193" t="s">
        <v>32</v>
      </c>
      <c r="B36" s="290">
        <f t="shared" si="9"/>
        <v>0</v>
      </c>
      <c r="C36" s="291">
        <f t="shared" si="9"/>
        <v>0</v>
      </c>
      <c r="D36" s="291">
        <f t="shared" si="9"/>
        <v>0</v>
      </c>
      <c r="E36" s="291">
        <f t="shared" si="9"/>
        <v>0</v>
      </c>
      <c r="F36" s="294">
        <f t="shared" si="9"/>
        <v>0</v>
      </c>
      <c r="G36" s="336">
        <f t="shared" si="9"/>
        <v>0</v>
      </c>
      <c r="H36" s="291">
        <f t="shared" si="9"/>
        <v>0</v>
      </c>
      <c r="I36" s="294">
        <f t="shared" si="9"/>
        <v>0</v>
      </c>
      <c r="J36" s="336">
        <f t="shared" si="9"/>
        <v>0</v>
      </c>
      <c r="K36" s="291">
        <f t="shared" si="9"/>
        <v>0</v>
      </c>
      <c r="L36" s="291">
        <f t="shared" si="9"/>
        <v>0</v>
      </c>
      <c r="M36" s="291">
        <f t="shared" si="9"/>
        <v>0</v>
      </c>
      <c r="N36" s="294">
        <f t="shared" si="9"/>
        <v>0</v>
      </c>
      <c r="O36" s="336">
        <f t="shared" si="9"/>
        <v>0</v>
      </c>
      <c r="P36" s="291">
        <f t="shared" si="9"/>
        <v>0</v>
      </c>
      <c r="Q36" s="296">
        <f t="shared" si="9"/>
        <v>0</v>
      </c>
      <c r="R36" s="193" t="s">
        <v>32</v>
      </c>
      <c r="T36" s="289" t="str">
        <f t="shared" si="2"/>
        <v>○</v>
      </c>
      <c r="U36" s="289" t="str">
        <f t="shared" si="3"/>
        <v>○</v>
      </c>
      <c r="V36" s="289" t="str">
        <f t="shared" si="4"/>
        <v>○</v>
      </c>
      <c r="W36" s="289" t="str">
        <f t="shared" si="5"/>
        <v>○</v>
      </c>
      <c r="X36" s="289" t="str">
        <f t="shared" si="6"/>
        <v>○</v>
      </c>
      <c r="Y36" s="289" t="str">
        <f t="shared" si="7"/>
        <v>○</v>
      </c>
    </row>
    <row r="37" spans="1:25" ht="17.25" customHeight="1">
      <c r="A37" s="193" t="s">
        <v>33</v>
      </c>
      <c r="B37" s="290">
        <f t="shared" si="9"/>
        <v>0</v>
      </c>
      <c r="C37" s="291">
        <f t="shared" si="9"/>
        <v>0</v>
      </c>
      <c r="D37" s="291">
        <f t="shared" si="9"/>
        <v>0</v>
      </c>
      <c r="E37" s="291">
        <f t="shared" si="9"/>
        <v>0</v>
      </c>
      <c r="F37" s="294">
        <f t="shared" si="9"/>
        <v>0</v>
      </c>
      <c r="G37" s="336">
        <f t="shared" si="9"/>
        <v>0</v>
      </c>
      <c r="H37" s="291">
        <f t="shared" si="9"/>
        <v>0</v>
      </c>
      <c r="I37" s="294">
        <f t="shared" si="9"/>
        <v>0</v>
      </c>
      <c r="J37" s="336">
        <f t="shared" si="9"/>
        <v>0</v>
      </c>
      <c r="K37" s="291">
        <f t="shared" si="9"/>
        <v>0</v>
      </c>
      <c r="L37" s="291">
        <f t="shared" si="9"/>
        <v>0</v>
      </c>
      <c r="M37" s="291">
        <f t="shared" si="9"/>
        <v>0</v>
      </c>
      <c r="N37" s="294">
        <f t="shared" si="9"/>
        <v>0</v>
      </c>
      <c r="O37" s="336">
        <f t="shared" si="9"/>
        <v>0</v>
      </c>
      <c r="P37" s="291">
        <f t="shared" si="9"/>
        <v>0</v>
      </c>
      <c r="Q37" s="296">
        <f t="shared" si="9"/>
        <v>0</v>
      </c>
      <c r="R37" s="193" t="s">
        <v>33</v>
      </c>
      <c r="T37" s="289" t="str">
        <f t="shared" si="2"/>
        <v>○</v>
      </c>
      <c r="U37" s="289" t="str">
        <f t="shared" si="3"/>
        <v>○</v>
      </c>
      <c r="V37" s="289" t="str">
        <f t="shared" si="4"/>
        <v>○</v>
      </c>
      <c r="W37" s="289" t="str">
        <f t="shared" si="5"/>
        <v>○</v>
      </c>
      <c r="X37" s="289" t="str">
        <f t="shared" si="6"/>
        <v>○</v>
      </c>
      <c r="Y37" s="289" t="str">
        <f t="shared" si="7"/>
        <v>○</v>
      </c>
    </row>
    <row r="38" spans="1:25" ht="17.25" customHeight="1">
      <c r="A38" s="193" t="s">
        <v>34</v>
      </c>
      <c r="B38" s="290">
        <f t="shared" si="9"/>
        <v>0</v>
      </c>
      <c r="C38" s="291">
        <f t="shared" si="9"/>
        <v>0</v>
      </c>
      <c r="D38" s="291">
        <f t="shared" si="9"/>
        <v>0</v>
      </c>
      <c r="E38" s="291">
        <f t="shared" si="9"/>
        <v>0</v>
      </c>
      <c r="F38" s="294">
        <f t="shared" si="9"/>
        <v>0</v>
      </c>
      <c r="G38" s="336">
        <f t="shared" si="9"/>
        <v>0</v>
      </c>
      <c r="H38" s="291">
        <f t="shared" si="9"/>
        <v>0</v>
      </c>
      <c r="I38" s="294">
        <f t="shared" si="9"/>
        <v>0</v>
      </c>
      <c r="J38" s="336">
        <f t="shared" si="9"/>
        <v>0</v>
      </c>
      <c r="K38" s="291">
        <f t="shared" si="9"/>
        <v>0</v>
      </c>
      <c r="L38" s="291">
        <f t="shared" si="9"/>
        <v>0</v>
      </c>
      <c r="M38" s="291">
        <f t="shared" si="9"/>
        <v>0</v>
      </c>
      <c r="N38" s="294">
        <f t="shared" si="9"/>
        <v>0</v>
      </c>
      <c r="O38" s="336">
        <f t="shared" si="9"/>
        <v>0</v>
      </c>
      <c r="P38" s="291">
        <f t="shared" si="9"/>
        <v>0</v>
      </c>
      <c r="Q38" s="296">
        <f t="shared" si="9"/>
        <v>0</v>
      </c>
      <c r="R38" s="193" t="s">
        <v>34</v>
      </c>
      <c r="T38" s="289" t="str">
        <f t="shared" si="2"/>
        <v>○</v>
      </c>
      <c r="U38" s="289" t="str">
        <f t="shared" si="3"/>
        <v>○</v>
      </c>
      <c r="V38" s="289" t="str">
        <f t="shared" si="4"/>
        <v>○</v>
      </c>
      <c r="W38" s="289" t="str">
        <f t="shared" si="5"/>
        <v>○</v>
      </c>
      <c r="X38" s="289" t="str">
        <f t="shared" si="6"/>
        <v>○</v>
      </c>
      <c r="Y38" s="289" t="str">
        <f t="shared" si="7"/>
        <v>○</v>
      </c>
    </row>
    <row r="39" spans="1:25" ht="17.25" customHeight="1">
      <c r="A39" s="193" t="s">
        <v>35</v>
      </c>
      <c r="B39" s="290">
        <f t="shared" si="9"/>
        <v>0</v>
      </c>
      <c r="C39" s="291">
        <f t="shared" si="9"/>
        <v>0</v>
      </c>
      <c r="D39" s="291">
        <f t="shared" si="9"/>
        <v>0</v>
      </c>
      <c r="E39" s="291">
        <f t="shared" si="9"/>
        <v>0</v>
      </c>
      <c r="F39" s="294">
        <f t="shared" si="9"/>
        <v>0</v>
      </c>
      <c r="G39" s="336">
        <f t="shared" si="9"/>
        <v>0</v>
      </c>
      <c r="H39" s="291">
        <f t="shared" si="9"/>
        <v>0</v>
      </c>
      <c r="I39" s="294">
        <f t="shared" si="9"/>
        <v>0</v>
      </c>
      <c r="J39" s="336">
        <f t="shared" si="9"/>
        <v>0</v>
      </c>
      <c r="K39" s="291">
        <f t="shared" si="9"/>
        <v>0</v>
      </c>
      <c r="L39" s="291">
        <f t="shared" si="9"/>
        <v>0</v>
      </c>
      <c r="M39" s="291">
        <f t="shared" si="9"/>
        <v>0</v>
      </c>
      <c r="N39" s="294">
        <f t="shared" si="9"/>
        <v>0</v>
      </c>
      <c r="O39" s="336">
        <f t="shared" si="9"/>
        <v>0</v>
      </c>
      <c r="P39" s="291">
        <f t="shared" si="9"/>
        <v>0</v>
      </c>
      <c r="Q39" s="296">
        <f t="shared" ref="Q39" si="10">Q84</f>
        <v>0</v>
      </c>
      <c r="R39" s="193" t="s">
        <v>35</v>
      </c>
      <c r="T39" s="289" t="str">
        <f t="shared" si="2"/>
        <v>○</v>
      </c>
      <c r="U39" s="289" t="str">
        <f t="shared" si="3"/>
        <v>○</v>
      </c>
      <c r="V39" s="289" t="str">
        <f t="shared" si="4"/>
        <v>○</v>
      </c>
      <c r="W39" s="289" t="str">
        <f t="shared" si="5"/>
        <v>○</v>
      </c>
      <c r="X39" s="289" t="str">
        <f t="shared" si="6"/>
        <v>○</v>
      </c>
      <c r="Y39" s="289" t="str">
        <f t="shared" si="7"/>
        <v>○</v>
      </c>
    </row>
    <row r="40" spans="1:25" ht="17.25" customHeight="1">
      <c r="A40" s="193" t="s">
        <v>36</v>
      </c>
      <c r="B40" s="290">
        <f t="shared" ref="B40:Q45" si="11">B85</f>
        <v>0</v>
      </c>
      <c r="C40" s="291">
        <f t="shared" si="11"/>
        <v>0</v>
      </c>
      <c r="D40" s="291">
        <f t="shared" si="11"/>
        <v>0</v>
      </c>
      <c r="E40" s="291">
        <f t="shared" si="11"/>
        <v>0</v>
      </c>
      <c r="F40" s="294">
        <f t="shared" si="11"/>
        <v>0</v>
      </c>
      <c r="G40" s="336">
        <f t="shared" si="11"/>
        <v>0</v>
      </c>
      <c r="H40" s="291">
        <f t="shared" si="11"/>
        <v>0</v>
      </c>
      <c r="I40" s="294">
        <f t="shared" si="11"/>
        <v>0</v>
      </c>
      <c r="J40" s="336">
        <f t="shared" si="11"/>
        <v>0</v>
      </c>
      <c r="K40" s="291">
        <f t="shared" si="11"/>
        <v>0</v>
      </c>
      <c r="L40" s="291">
        <f t="shared" si="11"/>
        <v>0</v>
      </c>
      <c r="M40" s="291">
        <f t="shared" si="11"/>
        <v>0</v>
      </c>
      <c r="N40" s="294">
        <f t="shared" si="11"/>
        <v>0</v>
      </c>
      <c r="O40" s="336">
        <f t="shared" si="11"/>
        <v>0</v>
      </c>
      <c r="P40" s="291">
        <f t="shared" si="11"/>
        <v>0</v>
      </c>
      <c r="Q40" s="296">
        <f t="shared" si="11"/>
        <v>0</v>
      </c>
      <c r="R40" s="193" t="s">
        <v>36</v>
      </c>
      <c r="T40" s="289" t="str">
        <f t="shared" si="2"/>
        <v>○</v>
      </c>
      <c r="U40" s="289" t="str">
        <f t="shared" si="3"/>
        <v>○</v>
      </c>
      <c r="V40" s="289" t="str">
        <f t="shared" si="4"/>
        <v>○</v>
      </c>
      <c r="W40" s="289" t="str">
        <f t="shared" si="5"/>
        <v>○</v>
      </c>
      <c r="X40" s="289" t="str">
        <f t="shared" si="6"/>
        <v>○</v>
      </c>
      <c r="Y40" s="289" t="str">
        <f t="shared" si="7"/>
        <v>○</v>
      </c>
    </row>
    <row r="41" spans="1:25" ht="17.25" customHeight="1">
      <c r="A41" s="193" t="s">
        <v>37</v>
      </c>
      <c r="B41" s="290">
        <f t="shared" si="11"/>
        <v>0</v>
      </c>
      <c r="C41" s="291">
        <f t="shared" si="11"/>
        <v>0</v>
      </c>
      <c r="D41" s="291">
        <f t="shared" si="11"/>
        <v>0</v>
      </c>
      <c r="E41" s="291">
        <f t="shared" si="11"/>
        <v>0</v>
      </c>
      <c r="F41" s="294">
        <f t="shared" si="11"/>
        <v>0</v>
      </c>
      <c r="G41" s="336">
        <f t="shared" si="11"/>
        <v>0</v>
      </c>
      <c r="H41" s="291">
        <f t="shared" si="11"/>
        <v>0</v>
      </c>
      <c r="I41" s="294">
        <f t="shared" si="11"/>
        <v>0</v>
      </c>
      <c r="J41" s="336">
        <f t="shared" si="11"/>
        <v>0</v>
      </c>
      <c r="K41" s="291">
        <f t="shared" si="11"/>
        <v>0</v>
      </c>
      <c r="L41" s="291">
        <f t="shared" si="11"/>
        <v>0</v>
      </c>
      <c r="M41" s="291">
        <f t="shared" si="11"/>
        <v>0</v>
      </c>
      <c r="N41" s="294">
        <f t="shared" si="11"/>
        <v>0</v>
      </c>
      <c r="O41" s="336">
        <f t="shared" si="11"/>
        <v>0</v>
      </c>
      <c r="P41" s="291">
        <f t="shared" si="11"/>
        <v>0</v>
      </c>
      <c r="Q41" s="296">
        <f t="shared" si="11"/>
        <v>0</v>
      </c>
      <c r="R41" s="193" t="s">
        <v>37</v>
      </c>
      <c r="T41" s="289" t="str">
        <f t="shared" si="2"/>
        <v>○</v>
      </c>
      <c r="U41" s="289" t="str">
        <f t="shared" si="3"/>
        <v>○</v>
      </c>
      <c r="V41" s="289" t="str">
        <f t="shared" si="4"/>
        <v>○</v>
      </c>
      <c r="W41" s="289" t="str">
        <f t="shared" si="5"/>
        <v>○</v>
      </c>
      <c r="X41" s="289" t="str">
        <f t="shared" si="6"/>
        <v>○</v>
      </c>
      <c r="Y41" s="289" t="str">
        <f t="shared" si="7"/>
        <v>○</v>
      </c>
    </row>
    <row r="42" spans="1:25" ht="17.25" customHeight="1">
      <c r="A42" s="193" t="s">
        <v>38</v>
      </c>
      <c r="B42" s="290">
        <f t="shared" si="11"/>
        <v>0</v>
      </c>
      <c r="C42" s="291">
        <f t="shared" si="11"/>
        <v>0</v>
      </c>
      <c r="D42" s="291">
        <f t="shared" si="11"/>
        <v>0</v>
      </c>
      <c r="E42" s="291">
        <f t="shared" si="11"/>
        <v>0</v>
      </c>
      <c r="F42" s="294">
        <f t="shared" si="11"/>
        <v>0</v>
      </c>
      <c r="G42" s="336">
        <f t="shared" si="11"/>
        <v>0</v>
      </c>
      <c r="H42" s="291">
        <f t="shared" si="11"/>
        <v>0</v>
      </c>
      <c r="I42" s="294">
        <f t="shared" si="11"/>
        <v>0</v>
      </c>
      <c r="J42" s="336">
        <f t="shared" si="11"/>
        <v>0</v>
      </c>
      <c r="K42" s="291">
        <f t="shared" si="11"/>
        <v>0</v>
      </c>
      <c r="L42" s="291">
        <f t="shared" si="11"/>
        <v>0</v>
      </c>
      <c r="M42" s="291">
        <f t="shared" si="11"/>
        <v>0</v>
      </c>
      <c r="N42" s="294">
        <f t="shared" si="11"/>
        <v>0</v>
      </c>
      <c r="O42" s="336">
        <f t="shared" si="11"/>
        <v>0</v>
      </c>
      <c r="P42" s="291">
        <f t="shared" si="11"/>
        <v>0</v>
      </c>
      <c r="Q42" s="296">
        <f t="shared" si="11"/>
        <v>0</v>
      </c>
      <c r="R42" s="193" t="s">
        <v>38</v>
      </c>
      <c r="T42" s="289" t="str">
        <f t="shared" si="2"/>
        <v>○</v>
      </c>
      <c r="U42" s="289" t="str">
        <f t="shared" si="3"/>
        <v>○</v>
      </c>
      <c r="V42" s="289" t="str">
        <f t="shared" si="4"/>
        <v>○</v>
      </c>
      <c r="W42" s="289" t="str">
        <f t="shared" si="5"/>
        <v>○</v>
      </c>
      <c r="X42" s="289" t="str">
        <f t="shared" si="6"/>
        <v>○</v>
      </c>
      <c r="Y42" s="289" t="str">
        <f t="shared" si="7"/>
        <v>○</v>
      </c>
    </row>
    <row r="43" spans="1:25" ht="17.25" customHeight="1">
      <c r="A43" s="193" t="s">
        <v>39</v>
      </c>
      <c r="B43" s="290">
        <f t="shared" si="11"/>
        <v>0</v>
      </c>
      <c r="C43" s="291">
        <f t="shared" si="11"/>
        <v>0</v>
      </c>
      <c r="D43" s="291">
        <f t="shared" si="11"/>
        <v>0</v>
      </c>
      <c r="E43" s="291">
        <f t="shared" si="11"/>
        <v>0</v>
      </c>
      <c r="F43" s="294">
        <f t="shared" si="11"/>
        <v>0</v>
      </c>
      <c r="G43" s="336">
        <f t="shared" si="11"/>
        <v>0</v>
      </c>
      <c r="H43" s="291">
        <f t="shared" si="11"/>
        <v>0</v>
      </c>
      <c r="I43" s="294">
        <f t="shared" si="11"/>
        <v>0</v>
      </c>
      <c r="J43" s="336">
        <f t="shared" si="11"/>
        <v>0</v>
      </c>
      <c r="K43" s="291">
        <f t="shared" si="11"/>
        <v>0</v>
      </c>
      <c r="L43" s="291">
        <f t="shared" si="11"/>
        <v>0</v>
      </c>
      <c r="M43" s="291">
        <f t="shared" si="11"/>
        <v>0</v>
      </c>
      <c r="N43" s="294">
        <f t="shared" si="11"/>
        <v>0</v>
      </c>
      <c r="O43" s="336">
        <f t="shared" si="11"/>
        <v>0</v>
      </c>
      <c r="P43" s="291">
        <f t="shared" si="11"/>
        <v>0</v>
      </c>
      <c r="Q43" s="296">
        <f t="shared" si="11"/>
        <v>0</v>
      </c>
      <c r="R43" s="193" t="s">
        <v>39</v>
      </c>
      <c r="T43" s="289" t="str">
        <f t="shared" si="2"/>
        <v>○</v>
      </c>
      <c r="U43" s="289" t="str">
        <f t="shared" si="3"/>
        <v>○</v>
      </c>
      <c r="V43" s="289" t="str">
        <f t="shared" si="4"/>
        <v>○</v>
      </c>
      <c r="W43" s="289" t="str">
        <f t="shared" si="5"/>
        <v>○</v>
      </c>
      <c r="X43" s="289" t="str">
        <f t="shared" si="6"/>
        <v>○</v>
      </c>
      <c r="Y43" s="289" t="str">
        <f t="shared" si="7"/>
        <v>○</v>
      </c>
    </row>
    <row r="44" spans="1:25" ht="17.25" customHeight="1">
      <c r="A44" s="193" t="s">
        <v>40</v>
      </c>
      <c r="B44" s="290">
        <f t="shared" si="11"/>
        <v>0</v>
      </c>
      <c r="C44" s="291">
        <f t="shared" si="11"/>
        <v>0</v>
      </c>
      <c r="D44" s="291">
        <f t="shared" si="11"/>
        <v>0</v>
      </c>
      <c r="E44" s="291">
        <f t="shared" si="11"/>
        <v>0</v>
      </c>
      <c r="F44" s="294">
        <f t="shared" si="11"/>
        <v>0</v>
      </c>
      <c r="G44" s="336">
        <f t="shared" si="11"/>
        <v>0</v>
      </c>
      <c r="H44" s="291">
        <f t="shared" si="11"/>
        <v>0</v>
      </c>
      <c r="I44" s="294">
        <f t="shared" si="11"/>
        <v>0</v>
      </c>
      <c r="J44" s="336">
        <f t="shared" si="11"/>
        <v>0</v>
      </c>
      <c r="K44" s="291">
        <f t="shared" si="11"/>
        <v>0</v>
      </c>
      <c r="L44" s="291">
        <f t="shared" si="11"/>
        <v>0</v>
      </c>
      <c r="M44" s="291">
        <f t="shared" si="11"/>
        <v>0</v>
      </c>
      <c r="N44" s="294">
        <f t="shared" si="11"/>
        <v>0</v>
      </c>
      <c r="O44" s="336">
        <f t="shared" si="11"/>
        <v>0</v>
      </c>
      <c r="P44" s="291">
        <f t="shared" si="11"/>
        <v>0</v>
      </c>
      <c r="Q44" s="296">
        <f t="shared" si="11"/>
        <v>0</v>
      </c>
      <c r="R44" s="193" t="s">
        <v>40</v>
      </c>
      <c r="T44" s="289" t="str">
        <f t="shared" si="2"/>
        <v>○</v>
      </c>
      <c r="U44" s="289" t="str">
        <f t="shared" si="3"/>
        <v>○</v>
      </c>
      <c r="V44" s="289" t="str">
        <f t="shared" si="4"/>
        <v>○</v>
      </c>
      <c r="W44" s="289" t="str">
        <f t="shared" si="5"/>
        <v>○</v>
      </c>
      <c r="X44" s="289" t="str">
        <f t="shared" si="6"/>
        <v>○</v>
      </c>
      <c r="Y44" s="289" t="str">
        <f t="shared" si="7"/>
        <v>○</v>
      </c>
    </row>
    <row r="45" spans="1:25" ht="17.25" customHeight="1" thickBot="1">
      <c r="A45" s="202" t="s">
        <v>41</v>
      </c>
      <c r="B45" s="303">
        <f t="shared" si="11"/>
        <v>0</v>
      </c>
      <c r="C45" s="304">
        <f t="shared" si="11"/>
        <v>0</v>
      </c>
      <c r="D45" s="304">
        <f t="shared" si="11"/>
        <v>0</v>
      </c>
      <c r="E45" s="304">
        <f t="shared" si="11"/>
        <v>0</v>
      </c>
      <c r="F45" s="307">
        <f t="shared" si="11"/>
        <v>0</v>
      </c>
      <c r="G45" s="339">
        <f t="shared" si="11"/>
        <v>0</v>
      </c>
      <c r="H45" s="304">
        <f t="shared" si="11"/>
        <v>0</v>
      </c>
      <c r="I45" s="307">
        <f t="shared" si="11"/>
        <v>0</v>
      </c>
      <c r="J45" s="339">
        <f t="shared" si="11"/>
        <v>0</v>
      </c>
      <c r="K45" s="304">
        <f t="shared" si="11"/>
        <v>0</v>
      </c>
      <c r="L45" s="304">
        <f t="shared" si="11"/>
        <v>0</v>
      </c>
      <c r="M45" s="304">
        <f t="shared" si="11"/>
        <v>0</v>
      </c>
      <c r="N45" s="307">
        <f t="shared" si="11"/>
        <v>0</v>
      </c>
      <c r="O45" s="339">
        <f t="shared" si="11"/>
        <v>0</v>
      </c>
      <c r="P45" s="304">
        <f t="shared" si="11"/>
        <v>0</v>
      </c>
      <c r="Q45" s="309">
        <f t="shared" si="11"/>
        <v>0</v>
      </c>
      <c r="R45" s="202" t="s">
        <v>41</v>
      </c>
      <c r="T45" s="289" t="str">
        <f t="shared" si="2"/>
        <v>○</v>
      </c>
      <c r="U45" s="289" t="str">
        <f t="shared" si="3"/>
        <v>○</v>
      </c>
      <c r="V45" s="289" t="str">
        <f t="shared" si="4"/>
        <v>○</v>
      </c>
      <c r="W45" s="289" t="str">
        <f t="shared" si="5"/>
        <v>○</v>
      </c>
      <c r="X45" s="289" t="str">
        <f t="shared" si="6"/>
        <v>○</v>
      </c>
      <c r="Y45" s="289" t="str">
        <f t="shared" si="7"/>
        <v>○</v>
      </c>
    </row>
    <row r="46" spans="1:25" ht="17.25" customHeight="1" thickBot="1">
      <c r="A46" s="212" t="s">
        <v>303</v>
      </c>
      <c r="B46" s="310">
        <f>SUM(B7:B18)</f>
        <v>3402723214</v>
      </c>
      <c r="C46" s="311">
        <f t="shared" ref="C46:Q46" si="12">SUM(C7:C18)</f>
        <v>53983247</v>
      </c>
      <c r="D46" s="311">
        <f t="shared" si="12"/>
        <v>189345585</v>
      </c>
      <c r="E46" s="311">
        <f t="shared" si="12"/>
        <v>3646052046</v>
      </c>
      <c r="F46" s="316">
        <f t="shared" si="12"/>
        <v>539744046</v>
      </c>
      <c r="G46" s="311">
        <f t="shared" si="12"/>
        <v>914253742</v>
      </c>
      <c r="H46" s="311">
        <f t="shared" si="12"/>
        <v>1453997788</v>
      </c>
      <c r="I46" s="313">
        <f t="shared" si="12"/>
        <v>5100049834</v>
      </c>
      <c r="J46" s="311">
        <f t="shared" si="12"/>
        <v>1555188680</v>
      </c>
      <c r="K46" s="311">
        <f t="shared" si="12"/>
        <v>34239337</v>
      </c>
      <c r="L46" s="311">
        <f t="shared" si="12"/>
        <v>125836632</v>
      </c>
      <c r="M46" s="311">
        <f t="shared" si="12"/>
        <v>1715264649</v>
      </c>
      <c r="N46" s="316">
        <f t="shared" si="12"/>
        <v>539725159</v>
      </c>
      <c r="O46" s="311">
        <f t="shared" si="12"/>
        <v>913020015</v>
      </c>
      <c r="P46" s="311">
        <f t="shared" si="12"/>
        <v>1452745174</v>
      </c>
      <c r="Q46" s="315">
        <f t="shared" si="12"/>
        <v>3168009823</v>
      </c>
      <c r="R46" s="212" t="s">
        <v>303</v>
      </c>
    </row>
    <row r="47" spans="1:25" ht="17.25" customHeight="1" thickBot="1">
      <c r="A47" s="212" t="s">
        <v>304</v>
      </c>
      <c r="B47" s="310">
        <f>SUM(B19:B45)</f>
        <v>327452070</v>
      </c>
      <c r="C47" s="311">
        <f t="shared" ref="C47:Q47" si="13">SUM(C19:C45)</f>
        <v>20606366</v>
      </c>
      <c r="D47" s="311">
        <f t="shared" si="13"/>
        <v>14733654</v>
      </c>
      <c r="E47" s="311">
        <f t="shared" si="13"/>
        <v>362792090</v>
      </c>
      <c r="F47" s="316">
        <f t="shared" si="13"/>
        <v>80862692</v>
      </c>
      <c r="G47" s="311">
        <f t="shared" si="13"/>
        <v>71655947</v>
      </c>
      <c r="H47" s="311">
        <f t="shared" si="13"/>
        <v>152518639</v>
      </c>
      <c r="I47" s="316">
        <f t="shared" si="13"/>
        <v>515310729</v>
      </c>
      <c r="J47" s="311">
        <f t="shared" si="13"/>
        <v>146802147</v>
      </c>
      <c r="K47" s="311">
        <f t="shared" si="13"/>
        <v>12511503</v>
      </c>
      <c r="L47" s="311">
        <f t="shared" si="13"/>
        <v>10097898</v>
      </c>
      <c r="M47" s="311">
        <f t="shared" si="13"/>
        <v>169411548</v>
      </c>
      <c r="N47" s="316">
        <f t="shared" si="13"/>
        <v>80860003</v>
      </c>
      <c r="O47" s="311">
        <f t="shared" si="13"/>
        <v>71535135</v>
      </c>
      <c r="P47" s="311">
        <f t="shared" si="13"/>
        <v>152395138</v>
      </c>
      <c r="Q47" s="317">
        <f t="shared" si="13"/>
        <v>321806686</v>
      </c>
      <c r="R47" s="212" t="s">
        <v>304</v>
      </c>
    </row>
    <row r="48" spans="1:25" s="324" customFormat="1" ht="17.25" customHeight="1" thickBot="1">
      <c r="A48" s="218" t="s">
        <v>305</v>
      </c>
      <c r="B48" s="318">
        <f>SUM(B46:B47)</f>
        <v>3730175284</v>
      </c>
      <c r="C48" s="319">
        <f t="shared" ref="C48:Q48" si="14">SUM(C46:C47)</f>
        <v>74589613</v>
      </c>
      <c r="D48" s="319">
        <f t="shared" si="14"/>
        <v>204079239</v>
      </c>
      <c r="E48" s="319">
        <f t="shared" si="14"/>
        <v>4008844136</v>
      </c>
      <c r="F48" s="321">
        <f t="shared" si="14"/>
        <v>620606738</v>
      </c>
      <c r="G48" s="340">
        <f t="shared" si="14"/>
        <v>985909689</v>
      </c>
      <c r="H48" s="319">
        <f t="shared" si="14"/>
        <v>1606516427</v>
      </c>
      <c r="I48" s="321">
        <f t="shared" si="14"/>
        <v>5615360563</v>
      </c>
      <c r="J48" s="340">
        <f t="shared" si="14"/>
        <v>1701990827</v>
      </c>
      <c r="K48" s="319">
        <f t="shared" si="14"/>
        <v>46750840</v>
      </c>
      <c r="L48" s="319">
        <f t="shared" si="14"/>
        <v>135934530</v>
      </c>
      <c r="M48" s="347">
        <f t="shared" si="14"/>
        <v>1884676197</v>
      </c>
      <c r="N48" s="348">
        <f t="shared" si="14"/>
        <v>620585162</v>
      </c>
      <c r="O48" s="349">
        <f t="shared" si="14"/>
        <v>984555150</v>
      </c>
      <c r="P48" s="347">
        <f t="shared" si="14"/>
        <v>1605140312</v>
      </c>
      <c r="Q48" s="323">
        <f t="shared" si="14"/>
        <v>3489816509</v>
      </c>
      <c r="R48" s="218" t="s">
        <v>305</v>
      </c>
    </row>
    <row r="49" spans="1:18" ht="17.25" customHeight="1">
      <c r="R49" s="226" t="s">
        <v>333</v>
      </c>
    </row>
    <row r="50" spans="1:18" ht="17.25" hidden="1" customHeight="1">
      <c r="B50" s="277">
        <v>7</v>
      </c>
      <c r="C50" s="277">
        <v>8</v>
      </c>
      <c r="D50" s="277">
        <v>9</v>
      </c>
      <c r="E50" s="277">
        <v>10</v>
      </c>
      <c r="F50" s="277">
        <v>11</v>
      </c>
      <c r="G50" s="277">
        <v>12</v>
      </c>
      <c r="H50" s="277">
        <v>13</v>
      </c>
      <c r="I50" s="277">
        <v>14</v>
      </c>
      <c r="J50" s="277">
        <v>7</v>
      </c>
      <c r="K50" s="277">
        <v>8</v>
      </c>
      <c r="L50" s="277">
        <v>9</v>
      </c>
      <c r="M50" s="277">
        <v>10</v>
      </c>
      <c r="N50" s="277">
        <v>11</v>
      </c>
      <c r="O50" s="277">
        <v>12</v>
      </c>
      <c r="P50" s="277">
        <v>13</v>
      </c>
      <c r="Q50" s="277">
        <v>14</v>
      </c>
    </row>
    <row r="51" spans="1:18" ht="53.25" hidden="1" customHeight="1">
      <c r="A51" s="325" t="s">
        <v>370</v>
      </c>
      <c r="B51" s="341" t="s">
        <v>371</v>
      </c>
      <c r="C51" s="342" t="s">
        <v>371</v>
      </c>
      <c r="D51" s="342" t="s">
        <v>371</v>
      </c>
      <c r="E51" s="342" t="s">
        <v>371</v>
      </c>
      <c r="F51" s="342" t="s">
        <v>371</v>
      </c>
      <c r="G51" s="342" t="s">
        <v>371</v>
      </c>
      <c r="H51" s="342" t="s">
        <v>371</v>
      </c>
      <c r="I51" s="342" t="s">
        <v>371</v>
      </c>
      <c r="J51" s="342" t="s">
        <v>372</v>
      </c>
      <c r="K51" s="342" t="s">
        <v>372</v>
      </c>
      <c r="L51" s="342" t="s">
        <v>372</v>
      </c>
      <c r="M51" s="342" t="s">
        <v>372</v>
      </c>
      <c r="N51" s="342" t="s">
        <v>372</v>
      </c>
      <c r="O51" s="342" t="s">
        <v>372</v>
      </c>
      <c r="P51" s="342" t="s">
        <v>372</v>
      </c>
      <c r="Q51" s="342" t="s">
        <v>372</v>
      </c>
    </row>
    <row r="52" spans="1:18" ht="17.25" hidden="1" customHeight="1">
      <c r="B52" s="343">
        <v>1636771680</v>
      </c>
      <c r="C52" s="343">
        <v>15021358</v>
      </c>
      <c r="D52" s="343">
        <v>63354771</v>
      </c>
      <c r="E52" s="343">
        <v>1715147809</v>
      </c>
      <c r="F52" s="343">
        <v>209205687</v>
      </c>
      <c r="G52" s="343">
        <v>439405899</v>
      </c>
      <c r="H52" s="343">
        <v>648611586</v>
      </c>
      <c r="I52" s="343">
        <v>2363759395</v>
      </c>
      <c r="J52" s="343">
        <v>733129777</v>
      </c>
      <c r="K52" s="343">
        <v>9453027</v>
      </c>
      <c r="L52" s="343">
        <v>41071436</v>
      </c>
      <c r="M52" s="343">
        <v>783654240</v>
      </c>
      <c r="N52" s="343">
        <v>209192608</v>
      </c>
      <c r="O52" s="343">
        <v>438656015</v>
      </c>
      <c r="P52" s="343">
        <v>647848623</v>
      </c>
      <c r="Q52" s="343">
        <v>1431502863</v>
      </c>
    </row>
    <row r="53" spans="1:18" ht="17.25" hidden="1" customHeight="1">
      <c r="B53" s="343">
        <v>153209144</v>
      </c>
      <c r="C53" s="343">
        <v>3465691</v>
      </c>
      <c r="D53" s="343">
        <v>8955769</v>
      </c>
      <c r="E53" s="343">
        <v>165630604</v>
      </c>
      <c r="F53" s="343">
        <v>33704007</v>
      </c>
      <c r="G53" s="343">
        <v>44489142</v>
      </c>
      <c r="H53" s="343">
        <v>78193149</v>
      </c>
      <c r="I53" s="343">
        <v>243823753</v>
      </c>
      <c r="J53" s="343">
        <v>72909172</v>
      </c>
      <c r="K53" s="343">
        <v>2089826</v>
      </c>
      <c r="L53" s="343">
        <v>6246413</v>
      </c>
      <c r="M53" s="343">
        <v>81245411</v>
      </c>
      <c r="N53" s="343">
        <v>33704007</v>
      </c>
      <c r="O53" s="343">
        <v>44475442</v>
      </c>
      <c r="P53" s="343">
        <v>78179449</v>
      </c>
      <c r="Q53" s="343">
        <v>159424860</v>
      </c>
    </row>
    <row r="54" spans="1:18" ht="17.25" hidden="1" customHeight="1">
      <c r="B54" s="343">
        <v>264752271</v>
      </c>
      <c r="C54" s="343">
        <v>4045774</v>
      </c>
      <c r="D54" s="343">
        <v>11015999</v>
      </c>
      <c r="E54" s="343">
        <v>279814044</v>
      </c>
      <c r="F54" s="343">
        <v>41253774</v>
      </c>
      <c r="G54" s="343">
        <v>76532966</v>
      </c>
      <c r="H54" s="343">
        <v>117786740</v>
      </c>
      <c r="I54" s="343">
        <v>397600784</v>
      </c>
      <c r="J54" s="343">
        <v>127252475</v>
      </c>
      <c r="K54" s="343">
        <v>2467346</v>
      </c>
      <c r="L54" s="343">
        <v>7533010</v>
      </c>
      <c r="M54" s="343">
        <v>137252831</v>
      </c>
      <c r="N54" s="343">
        <v>41253496</v>
      </c>
      <c r="O54" s="343">
        <v>76467678</v>
      </c>
      <c r="P54" s="343">
        <v>117721174</v>
      </c>
      <c r="Q54" s="343">
        <v>254974005</v>
      </c>
    </row>
    <row r="55" spans="1:18" ht="17.25" hidden="1" customHeight="1">
      <c r="B55" s="343">
        <v>154808338</v>
      </c>
      <c r="C55" s="343">
        <v>7077979</v>
      </c>
      <c r="D55" s="343">
        <v>14879795</v>
      </c>
      <c r="E55" s="343">
        <v>176766112</v>
      </c>
      <c r="F55" s="343">
        <v>32675344</v>
      </c>
      <c r="G55" s="343">
        <v>54397482</v>
      </c>
      <c r="H55" s="343">
        <v>87072826</v>
      </c>
      <c r="I55" s="343">
        <v>263838938</v>
      </c>
      <c r="J55" s="343">
        <v>78632667</v>
      </c>
      <c r="K55" s="343">
        <v>4498129</v>
      </c>
      <c r="L55" s="343">
        <v>10322496</v>
      </c>
      <c r="M55" s="343">
        <v>93453292</v>
      </c>
      <c r="N55" s="343">
        <v>32675181</v>
      </c>
      <c r="O55" s="343">
        <v>54372682</v>
      </c>
      <c r="P55" s="343">
        <v>87047863</v>
      </c>
      <c r="Q55" s="343">
        <v>180501155</v>
      </c>
    </row>
    <row r="56" spans="1:18" ht="17.25" hidden="1" customHeight="1">
      <c r="B56" s="343">
        <v>433188488</v>
      </c>
      <c r="C56" s="343">
        <v>9243801</v>
      </c>
      <c r="D56" s="343">
        <v>34585765</v>
      </c>
      <c r="E56" s="343">
        <v>477018054</v>
      </c>
      <c r="F56" s="343">
        <v>81531842</v>
      </c>
      <c r="G56" s="343">
        <v>119500067</v>
      </c>
      <c r="H56" s="343">
        <v>201031909</v>
      </c>
      <c r="I56" s="343">
        <v>678049963</v>
      </c>
      <c r="J56" s="343">
        <v>201248969</v>
      </c>
      <c r="K56" s="343">
        <v>5965720</v>
      </c>
      <c r="L56" s="343">
        <v>23459167</v>
      </c>
      <c r="M56" s="343">
        <v>230673856</v>
      </c>
      <c r="N56" s="343">
        <v>81529048</v>
      </c>
      <c r="O56" s="343">
        <v>119351049</v>
      </c>
      <c r="P56" s="343">
        <v>200880097</v>
      </c>
      <c r="Q56" s="343">
        <v>431553953</v>
      </c>
    </row>
    <row r="57" spans="1:18" ht="17.25" hidden="1" customHeight="1">
      <c r="B57" s="343">
        <v>136064174</v>
      </c>
      <c r="C57" s="343">
        <v>5344815</v>
      </c>
      <c r="D57" s="343">
        <v>11068904</v>
      </c>
      <c r="E57" s="343">
        <v>152477893</v>
      </c>
      <c r="F57" s="343">
        <v>38262375</v>
      </c>
      <c r="G57" s="343">
        <v>34152220</v>
      </c>
      <c r="H57" s="343">
        <v>72414595</v>
      </c>
      <c r="I57" s="343">
        <v>224892488</v>
      </c>
      <c r="J57" s="343">
        <v>68421572</v>
      </c>
      <c r="K57" s="343">
        <v>3509443</v>
      </c>
      <c r="L57" s="343">
        <v>7675335</v>
      </c>
      <c r="M57" s="343">
        <v>79606350</v>
      </c>
      <c r="N57" s="343">
        <v>38260684</v>
      </c>
      <c r="O57" s="343">
        <v>33941302</v>
      </c>
      <c r="P57" s="343">
        <v>72201986</v>
      </c>
      <c r="Q57" s="343">
        <v>151808336</v>
      </c>
    </row>
    <row r="58" spans="1:18" ht="17.25" hidden="1" customHeight="1">
      <c r="B58" s="343">
        <v>45196790</v>
      </c>
      <c r="C58" s="343">
        <v>2143348</v>
      </c>
      <c r="D58" s="343">
        <v>5131536</v>
      </c>
      <c r="E58" s="343">
        <v>52471674</v>
      </c>
      <c r="F58" s="343">
        <v>11733636</v>
      </c>
      <c r="G58" s="343">
        <v>21444930</v>
      </c>
      <c r="H58" s="343">
        <v>33178566</v>
      </c>
      <c r="I58" s="343">
        <v>85650240</v>
      </c>
      <c r="J58" s="343">
        <v>23838812</v>
      </c>
      <c r="K58" s="343">
        <v>1379723</v>
      </c>
      <c r="L58" s="343">
        <v>3721909</v>
      </c>
      <c r="M58" s="343">
        <v>28940444</v>
      </c>
      <c r="N58" s="343">
        <v>11733469</v>
      </c>
      <c r="O58" s="343">
        <v>21444930</v>
      </c>
      <c r="P58" s="343">
        <v>33178399</v>
      </c>
      <c r="Q58" s="343">
        <v>62118843</v>
      </c>
    </row>
    <row r="59" spans="1:18" ht="17.25" hidden="1" customHeight="1">
      <c r="B59" s="343">
        <v>38974908</v>
      </c>
      <c r="C59" s="343">
        <v>1606086</v>
      </c>
      <c r="D59" s="343">
        <v>2798490</v>
      </c>
      <c r="E59" s="343">
        <v>43379484</v>
      </c>
      <c r="F59" s="343">
        <v>10635428</v>
      </c>
      <c r="G59" s="343">
        <v>10303202</v>
      </c>
      <c r="H59" s="343">
        <v>20938630</v>
      </c>
      <c r="I59" s="343">
        <v>64318114</v>
      </c>
      <c r="J59" s="343">
        <v>20470210</v>
      </c>
      <c r="K59" s="343">
        <v>1018614</v>
      </c>
      <c r="L59" s="343">
        <v>1956448</v>
      </c>
      <c r="M59" s="343">
        <v>23445272</v>
      </c>
      <c r="N59" s="343">
        <v>10634713</v>
      </c>
      <c r="O59" s="343">
        <v>10303202</v>
      </c>
      <c r="P59" s="343">
        <v>20937915</v>
      </c>
      <c r="Q59" s="343">
        <v>44383187</v>
      </c>
    </row>
    <row r="60" spans="1:18" ht="17.25" hidden="1" customHeight="1">
      <c r="B60" s="343">
        <v>539757421</v>
      </c>
      <c r="C60" s="343">
        <v>6034395</v>
      </c>
      <c r="D60" s="343">
        <v>37554556</v>
      </c>
      <c r="E60" s="343">
        <v>583346372</v>
      </c>
      <c r="F60" s="343">
        <v>80741953</v>
      </c>
      <c r="G60" s="343">
        <v>114027834</v>
      </c>
      <c r="H60" s="343">
        <v>194769787</v>
      </c>
      <c r="I60" s="343">
        <v>778116159</v>
      </c>
      <c r="J60" s="343">
        <v>229285026</v>
      </c>
      <c r="K60" s="343">
        <v>3857509</v>
      </c>
      <c r="L60" s="343">
        <v>23850418</v>
      </c>
      <c r="M60" s="343">
        <v>256992953</v>
      </c>
      <c r="N60" s="343">
        <v>80741953</v>
      </c>
      <c r="O60" s="343">
        <v>114007715</v>
      </c>
      <c r="P60" s="343">
        <v>194749668</v>
      </c>
      <c r="Q60" s="343">
        <v>451742621</v>
      </c>
    </row>
    <row r="61" spans="1:18" ht="17.25" hidden="1" customHeight="1">
      <c r="B61" s="343">
        <v>0</v>
      </c>
      <c r="C61" s="343">
        <v>0</v>
      </c>
      <c r="D61" s="343">
        <v>0</v>
      </c>
      <c r="E61" s="343">
        <v>0</v>
      </c>
      <c r="F61" s="343">
        <v>0</v>
      </c>
      <c r="G61" s="343">
        <v>0</v>
      </c>
      <c r="H61" s="343">
        <v>0</v>
      </c>
      <c r="I61" s="343">
        <v>0</v>
      </c>
      <c r="J61" s="343">
        <v>0</v>
      </c>
      <c r="K61" s="343">
        <v>0</v>
      </c>
      <c r="L61" s="343">
        <v>0</v>
      </c>
      <c r="M61" s="343">
        <v>0</v>
      </c>
      <c r="N61" s="343">
        <v>0</v>
      </c>
      <c r="O61" s="343">
        <v>0</v>
      </c>
      <c r="P61" s="343">
        <v>0</v>
      </c>
      <c r="Q61" s="343">
        <v>0</v>
      </c>
    </row>
    <row r="62" spans="1:18" ht="17.25" hidden="1" customHeight="1">
      <c r="B62" s="343">
        <v>0</v>
      </c>
      <c r="C62" s="343">
        <v>0</v>
      </c>
      <c r="D62" s="343">
        <v>0</v>
      </c>
      <c r="E62" s="343">
        <v>0</v>
      </c>
      <c r="F62" s="343">
        <v>0</v>
      </c>
      <c r="G62" s="343">
        <v>0</v>
      </c>
      <c r="H62" s="343">
        <v>0</v>
      </c>
      <c r="I62" s="343">
        <v>0</v>
      </c>
      <c r="J62" s="343">
        <v>0</v>
      </c>
      <c r="K62" s="343">
        <v>0</v>
      </c>
      <c r="L62" s="343">
        <v>0</v>
      </c>
      <c r="M62" s="343">
        <v>0</v>
      </c>
      <c r="N62" s="343">
        <v>0</v>
      </c>
      <c r="O62" s="343">
        <v>0</v>
      </c>
      <c r="P62" s="343">
        <v>0</v>
      </c>
      <c r="Q62" s="343">
        <v>0</v>
      </c>
    </row>
    <row r="63" spans="1:18" ht="17.25" hidden="1" customHeight="1">
      <c r="B63" s="343">
        <v>0</v>
      </c>
      <c r="C63" s="343">
        <v>0</v>
      </c>
      <c r="D63" s="343">
        <v>0</v>
      </c>
      <c r="E63" s="343">
        <v>0</v>
      </c>
      <c r="F63" s="343">
        <v>0</v>
      </c>
      <c r="G63" s="343">
        <v>0</v>
      </c>
      <c r="H63" s="343">
        <v>0</v>
      </c>
      <c r="I63" s="343">
        <v>0</v>
      </c>
      <c r="J63" s="343">
        <v>0</v>
      </c>
      <c r="K63" s="343">
        <v>0</v>
      </c>
      <c r="L63" s="343">
        <v>0</v>
      </c>
      <c r="M63" s="343">
        <v>0</v>
      </c>
      <c r="N63" s="343">
        <v>0</v>
      </c>
      <c r="O63" s="343">
        <v>0</v>
      </c>
      <c r="P63" s="343">
        <v>0</v>
      </c>
      <c r="Q63" s="343">
        <v>0</v>
      </c>
    </row>
    <row r="64" spans="1:18" ht="17.25" hidden="1" customHeight="1">
      <c r="B64" s="343">
        <v>0</v>
      </c>
      <c r="C64" s="343">
        <v>0</v>
      </c>
      <c r="D64" s="343">
        <v>0</v>
      </c>
      <c r="E64" s="343">
        <v>0</v>
      </c>
      <c r="F64" s="343">
        <v>0</v>
      </c>
      <c r="G64" s="343">
        <v>0</v>
      </c>
      <c r="H64" s="343">
        <v>0</v>
      </c>
      <c r="I64" s="343">
        <v>0</v>
      </c>
      <c r="J64" s="343">
        <v>0</v>
      </c>
      <c r="K64" s="343">
        <v>0</v>
      </c>
      <c r="L64" s="343">
        <v>0</v>
      </c>
      <c r="M64" s="343">
        <v>0</v>
      </c>
      <c r="N64" s="343">
        <v>0</v>
      </c>
      <c r="O64" s="343">
        <v>0</v>
      </c>
      <c r="P64" s="343">
        <v>0</v>
      </c>
      <c r="Q64" s="343">
        <v>0</v>
      </c>
    </row>
    <row r="65" spans="2:17" ht="17.25" hidden="1" customHeight="1">
      <c r="B65" s="343">
        <v>0</v>
      </c>
      <c r="C65" s="343">
        <v>0</v>
      </c>
      <c r="D65" s="343">
        <v>0</v>
      </c>
      <c r="E65" s="343">
        <v>0</v>
      </c>
      <c r="F65" s="343">
        <v>0</v>
      </c>
      <c r="G65" s="343">
        <v>0</v>
      </c>
      <c r="H65" s="343">
        <v>0</v>
      </c>
      <c r="I65" s="343">
        <v>0</v>
      </c>
      <c r="J65" s="343">
        <v>0</v>
      </c>
      <c r="K65" s="343">
        <v>0</v>
      </c>
      <c r="L65" s="343">
        <v>0</v>
      </c>
      <c r="M65" s="343">
        <v>0</v>
      </c>
      <c r="N65" s="343">
        <v>0</v>
      </c>
      <c r="O65" s="343">
        <v>0</v>
      </c>
      <c r="P65" s="343">
        <v>0</v>
      </c>
      <c r="Q65" s="343">
        <v>0</v>
      </c>
    </row>
    <row r="66" spans="2:17" ht="17.25" hidden="1" customHeight="1">
      <c r="B66" s="343">
        <v>57117791</v>
      </c>
      <c r="C66" s="343">
        <v>2530492</v>
      </c>
      <c r="D66" s="343">
        <v>1028104</v>
      </c>
      <c r="E66" s="343">
        <v>60676387</v>
      </c>
      <c r="F66" s="343">
        <v>18838823</v>
      </c>
      <c r="G66" s="343">
        <v>10742472</v>
      </c>
      <c r="H66" s="343">
        <v>29581295</v>
      </c>
      <c r="I66" s="343">
        <v>90257682</v>
      </c>
      <c r="J66" s="343">
        <v>23918541</v>
      </c>
      <c r="K66" s="343">
        <v>1673004</v>
      </c>
      <c r="L66" s="343">
        <v>719932</v>
      </c>
      <c r="M66" s="343">
        <v>26311477</v>
      </c>
      <c r="N66" s="343">
        <v>18838823</v>
      </c>
      <c r="O66" s="343">
        <v>10733814</v>
      </c>
      <c r="P66" s="343">
        <v>29572637</v>
      </c>
      <c r="Q66" s="343">
        <v>55884114</v>
      </c>
    </row>
    <row r="67" spans="2:17" ht="17.25" hidden="1" customHeight="1">
      <c r="B67" s="343">
        <v>102684479</v>
      </c>
      <c r="C67" s="343">
        <v>7711758</v>
      </c>
      <c r="D67" s="343">
        <v>4172223</v>
      </c>
      <c r="E67" s="343">
        <v>114568460</v>
      </c>
      <c r="F67" s="343">
        <v>23819093</v>
      </c>
      <c r="G67" s="343">
        <v>14360076</v>
      </c>
      <c r="H67" s="343">
        <v>38179169</v>
      </c>
      <c r="I67" s="343">
        <v>152747629</v>
      </c>
      <c r="J67" s="343">
        <v>46150106</v>
      </c>
      <c r="K67" s="343">
        <v>5054068</v>
      </c>
      <c r="L67" s="343">
        <v>2855387</v>
      </c>
      <c r="M67" s="343">
        <v>54059561</v>
      </c>
      <c r="N67" s="343">
        <v>23816404</v>
      </c>
      <c r="O67" s="343">
        <v>14341320</v>
      </c>
      <c r="P67" s="343">
        <v>38157724</v>
      </c>
      <c r="Q67" s="343">
        <v>92217285</v>
      </c>
    </row>
    <row r="68" spans="2:17" ht="17.25" hidden="1" customHeight="1">
      <c r="B68" s="343">
        <v>0</v>
      </c>
      <c r="C68" s="343">
        <v>0</v>
      </c>
      <c r="D68" s="343">
        <v>0</v>
      </c>
      <c r="E68" s="343">
        <v>0</v>
      </c>
      <c r="F68" s="343">
        <v>0</v>
      </c>
      <c r="G68" s="343">
        <v>0</v>
      </c>
      <c r="H68" s="343">
        <v>0</v>
      </c>
      <c r="I68" s="343">
        <v>0</v>
      </c>
      <c r="J68" s="343">
        <v>0</v>
      </c>
      <c r="K68" s="343">
        <v>0</v>
      </c>
      <c r="L68" s="343">
        <v>0</v>
      </c>
      <c r="M68" s="343">
        <v>0</v>
      </c>
      <c r="N68" s="343">
        <v>0</v>
      </c>
      <c r="O68" s="343">
        <v>0</v>
      </c>
      <c r="P68" s="343">
        <v>0</v>
      </c>
      <c r="Q68" s="343">
        <v>0</v>
      </c>
    </row>
    <row r="69" spans="2:17" ht="17.25" hidden="1" customHeight="1">
      <c r="B69" s="343">
        <v>0</v>
      </c>
      <c r="C69" s="343">
        <v>0</v>
      </c>
      <c r="D69" s="343">
        <v>0</v>
      </c>
      <c r="E69" s="343">
        <v>0</v>
      </c>
      <c r="F69" s="343">
        <v>0</v>
      </c>
      <c r="G69" s="343">
        <v>0</v>
      </c>
      <c r="H69" s="343">
        <v>0</v>
      </c>
      <c r="I69" s="343">
        <v>0</v>
      </c>
      <c r="J69" s="343">
        <v>0</v>
      </c>
      <c r="K69" s="343">
        <v>0</v>
      </c>
      <c r="L69" s="343">
        <v>0</v>
      </c>
      <c r="M69" s="343">
        <v>0</v>
      </c>
      <c r="N69" s="343">
        <v>0</v>
      </c>
      <c r="O69" s="343">
        <v>0</v>
      </c>
      <c r="P69" s="343">
        <v>0</v>
      </c>
      <c r="Q69" s="343">
        <v>0</v>
      </c>
    </row>
    <row r="70" spans="2:17" ht="17.25" hidden="1" customHeight="1">
      <c r="B70" s="343">
        <v>0</v>
      </c>
      <c r="C70" s="343">
        <v>0</v>
      </c>
      <c r="D70" s="343">
        <v>0</v>
      </c>
      <c r="E70" s="343">
        <v>0</v>
      </c>
      <c r="F70" s="343">
        <v>0</v>
      </c>
      <c r="G70" s="343">
        <v>0</v>
      </c>
      <c r="H70" s="343">
        <v>0</v>
      </c>
      <c r="I70" s="343">
        <v>0</v>
      </c>
      <c r="J70" s="343">
        <v>0</v>
      </c>
      <c r="K70" s="343">
        <v>0</v>
      </c>
      <c r="L70" s="343">
        <v>0</v>
      </c>
      <c r="M70" s="343">
        <v>0</v>
      </c>
      <c r="N70" s="343">
        <v>0</v>
      </c>
      <c r="O70" s="343">
        <v>0</v>
      </c>
      <c r="P70" s="343">
        <v>0</v>
      </c>
      <c r="Q70" s="343">
        <v>0</v>
      </c>
    </row>
    <row r="71" spans="2:17" ht="17.25" hidden="1" customHeight="1">
      <c r="B71" s="343">
        <v>92372353</v>
      </c>
      <c r="C71" s="343">
        <v>7636643</v>
      </c>
      <c r="D71" s="343">
        <v>3993015</v>
      </c>
      <c r="E71" s="343">
        <v>104002011</v>
      </c>
      <c r="F71" s="343">
        <v>21704380</v>
      </c>
      <c r="G71" s="343">
        <v>16715628</v>
      </c>
      <c r="H71" s="343">
        <v>38420008</v>
      </c>
      <c r="I71" s="343">
        <v>142422019</v>
      </c>
      <c r="J71" s="343">
        <v>43791241</v>
      </c>
      <c r="K71" s="343">
        <v>4100294</v>
      </c>
      <c r="L71" s="343">
        <v>2750180</v>
      </c>
      <c r="M71" s="343">
        <v>50641715</v>
      </c>
      <c r="N71" s="343">
        <v>21704380</v>
      </c>
      <c r="O71" s="343">
        <v>16638670</v>
      </c>
      <c r="P71" s="343">
        <v>38343050</v>
      </c>
      <c r="Q71" s="343">
        <v>88984765</v>
      </c>
    </row>
    <row r="72" spans="2:17" ht="17.25" hidden="1" customHeight="1">
      <c r="B72" s="343">
        <v>0</v>
      </c>
      <c r="C72" s="343">
        <v>0</v>
      </c>
      <c r="D72" s="343">
        <v>0</v>
      </c>
      <c r="E72" s="343">
        <v>0</v>
      </c>
      <c r="F72" s="343">
        <v>0</v>
      </c>
      <c r="G72" s="343">
        <v>0</v>
      </c>
      <c r="H72" s="343">
        <v>0</v>
      </c>
      <c r="I72" s="343">
        <v>0</v>
      </c>
      <c r="J72" s="343">
        <v>0</v>
      </c>
      <c r="K72" s="343">
        <v>0</v>
      </c>
      <c r="L72" s="343">
        <v>0</v>
      </c>
      <c r="M72" s="343">
        <v>0</v>
      </c>
      <c r="N72" s="343">
        <v>0</v>
      </c>
      <c r="O72" s="343">
        <v>0</v>
      </c>
      <c r="P72" s="343">
        <v>0</v>
      </c>
      <c r="Q72" s="343">
        <v>0</v>
      </c>
    </row>
    <row r="73" spans="2:17" ht="17.25" hidden="1" customHeight="1">
      <c r="B73" s="343">
        <v>0</v>
      </c>
      <c r="C73" s="343">
        <v>0</v>
      </c>
      <c r="D73" s="343">
        <v>0</v>
      </c>
      <c r="E73" s="343">
        <v>0</v>
      </c>
      <c r="F73" s="343">
        <v>0</v>
      </c>
      <c r="G73" s="343">
        <v>0</v>
      </c>
      <c r="H73" s="343">
        <v>0</v>
      </c>
      <c r="I73" s="343">
        <v>0</v>
      </c>
      <c r="J73" s="343">
        <v>0</v>
      </c>
      <c r="K73" s="343">
        <v>0</v>
      </c>
      <c r="L73" s="343">
        <v>0</v>
      </c>
      <c r="M73" s="343">
        <v>0</v>
      </c>
      <c r="N73" s="343">
        <v>0</v>
      </c>
      <c r="O73" s="343">
        <v>0</v>
      </c>
      <c r="P73" s="343">
        <v>0</v>
      </c>
      <c r="Q73" s="343">
        <v>0</v>
      </c>
    </row>
    <row r="74" spans="2:17" ht="17.25" hidden="1" customHeight="1">
      <c r="B74" s="343">
        <v>0</v>
      </c>
      <c r="C74" s="343">
        <v>0</v>
      </c>
      <c r="D74" s="343">
        <v>0</v>
      </c>
      <c r="E74" s="343">
        <v>0</v>
      </c>
      <c r="F74" s="343">
        <v>0</v>
      </c>
      <c r="G74" s="343">
        <v>0</v>
      </c>
      <c r="H74" s="343">
        <v>0</v>
      </c>
      <c r="I74" s="343">
        <v>0</v>
      </c>
      <c r="J74" s="343">
        <v>0</v>
      </c>
      <c r="K74" s="343">
        <v>0</v>
      </c>
      <c r="L74" s="343">
        <v>0</v>
      </c>
      <c r="M74" s="343">
        <v>0</v>
      </c>
      <c r="N74" s="343">
        <v>0</v>
      </c>
      <c r="O74" s="343">
        <v>0</v>
      </c>
      <c r="P74" s="343">
        <v>0</v>
      </c>
      <c r="Q74" s="343">
        <v>0</v>
      </c>
    </row>
    <row r="75" spans="2:17" ht="17.25" hidden="1" customHeight="1">
      <c r="B75" s="343">
        <v>0</v>
      </c>
      <c r="C75" s="343">
        <v>0</v>
      </c>
      <c r="D75" s="343">
        <v>0</v>
      </c>
      <c r="E75" s="343">
        <v>0</v>
      </c>
      <c r="F75" s="343">
        <v>0</v>
      </c>
      <c r="G75" s="343">
        <v>0</v>
      </c>
      <c r="H75" s="343">
        <v>0</v>
      </c>
      <c r="I75" s="343">
        <v>0</v>
      </c>
      <c r="J75" s="343">
        <v>0</v>
      </c>
      <c r="K75" s="343">
        <v>0</v>
      </c>
      <c r="L75" s="343">
        <v>0</v>
      </c>
      <c r="M75" s="343">
        <v>0</v>
      </c>
      <c r="N75" s="343">
        <v>0</v>
      </c>
      <c r="O75" s="343">
        <v>0</v>
      </c>
      <c r="P75" s="343">
        <v>0</v>
      </c>
      <c r="Q75" s="343">
        <v>0</v>
      </c>
    </row>
    <row r="76" spans="2:17" ht="17.25" hidden="1" customHeight="1">
      <c r="B76" s="343">
        <v>0</v>
      </c>
      <c r="C76" s="343">
        <v>0</v>
      </c>
      <c r="D76" s="343">
        <v>0</v>
      </c>
      <c r="E76" s="343">
        <v>0</v>
      </c>
      <c r="F76" s="343">
        <v>0</v>
      </c>
      <c r="G76" s="343">
        <v>0</v>
      </c>
      <c r="H76" s="343">
        <v>0</v>
      </c>
      <c r="I76" s="343">
        <v>0</v>
      </c>
      <c r="J76" s="343">
        <v>0</v>
      </c>
      <c r="K76" s="343">
        <v>0</v>
      </c>
      <c r="L76" s="343">
        <v>0</v>
      </c>
      <c r="M76" s="343">
        <v>0</v>
      </c>
      <c r="N76" s="343">
        <v>0</v>
      </c>
      <c r="O76" s="343">
        <v>0</v>
      </c>
      <c r="P76" s="343">
        <v>0</v>
      </c>
      <c r="Q76" s="343">
        <v>0</v>
      </c>
    </row>
    <row r="77" spans="2:17" ht="17.25" hidden="1" customHeight="1">
      <c r="B77" s="343">
        <v>75277447</v>
      </c>
      <c r="C77" s="343">
        <v>2727473</v>
      </c>
      <c r="D77" s="343">
        <v>5540312</v>
      </c>
      <c r="E77" s="343">
        <v>83545232</v>
      </c>
      <c r="F77" s="343">
        <v>16500396</v>
      </c>
      <c r="G77" s="343">
        <v>29837771</v>
      </c>
      <c r="H77" s="343">
        <v>46338167</v>
      </c>
      <c r="I77" s="343">
        <v>129883399</v>
      </c>
      <c r="J77" s="343">
        <v>32942259</v>
      </c>
      <c r="K77" s="343">
        <v>1684137</v>
      </c>
      <c r="L77" s="343">
        <v>3772399</v>
      </c>
      <c r="M77" s="343">
        <v>38398795</v>
      </c>
      <c r="N77" s="343">
        <v>16500396</v>
      </c>
      <c r="O77" s="343">
        <v>29821331</v>
      </c>
      <c r="P77" s="343">
        <v>46321727</v>
      </c>
      <c r="Q77" s="343">
        <v>84720522</v>
      </c>
    </row>
    <row r="78" spans="2:17" ht="17.25" hidden="1" customHeight="1">
      <c r="B78" s="343">
        <v>0</v>
      </c>
      <c r="C78" s="343">
        <v>0</v>
      </c>
      <c r="D78" s="343">
        <v>0</v>
      </c>
      <c r="E78" s="343">
        <v>0</v>
      </c>
      <c r="F78" s="343">
        <v>0</v>
      </c>
      <c r="G78" s="343">
        <v>0</v>
      </c>
      <c r="H78" s="343">
        <v>0</v>
      </c>
      <c r="I78" s="343">
        <v>0</v>
      </c>
      <c r="J78" s="343">
        <v>0</v>
      </c>
      <c r="K78" s="343">
        <v>0</v>
      </c>
      <c r="L78" s="343">
        <v>0</v>
      </c>
      <c r="M78" s="343">
        <v>0</v>
      </c>
      <c r="N78" s="343">
        <v>0</v>
      </c>
      <c r="O78" s="343">
        <v>0</v>
      </c>
      <c r="P78" s="343">
        <v>0</v>
      </c>
      <c r="Q78" s="343">
        <v>0</v>
      </c>
    </row>
    <row r="79" spans="2:17" ht="17.25" hidden="1" customHeight="1">
      <c r="B79" s="343">
        <v>0</v>
      </c>
      <c r="C79" s="343">
        <v>0</v>
      </c>
      <c r="D79" s="343">
        <v>0</v>
      </c>
      <c r="E79" s="343">
        <v>0</v>
      </c>
      <c r="F79" s="343">
        <v>0</v>
      </c>
      <c r="G79" s="343">
        <v>0</v>
      </c>
      <c r="H79" s="343">
        <v>0</v>
      </c>
      <c r="I79" s="343">
        <v>0</v>
      </c>
      <c r="J79" s="343">
        <v>0</v>
      </c>
      <c r="K79" s="343">
        <v>0</v>
      </c>
      <c r="L79" s="343">
        <v>0</v>
      </c>
      <c r="M79" s="343">
        <v>0</v>
      </c>
      <c r="N79" s="343">
        <v>0</v>
      </c>
      <c r="O79" s="343">
        <v>0</v>
      </c>
      <c r="P79" s="343">
        <v>0</v>
      </c>
      <c r="Q79" s="343">
        <v>0</v>
      </c>
    </row>
    <row r="80" spans="2:17" ht="17.25" hidden="1" customHeight="1">
      <c r="B80" s="343">
        <v>0</v>
      </c>
      <c r="C80" s="343">
        <v>0</v>
      </c>
      <c r="D80" s="343">
        <v>0</v>
      </c>
      <c r="E80" s="343">
        <v>0</v>
      </c>
      <c r="F80" s="343">
        <v>0</v>
      </c>
      <c r="G80" s="343">
        <v>0</v>
      </c>
      <c r="H80" s="343">
        <v>0</v>
      </c>
      <c r="I80" s="343">
        <v>0</v>
      </c>
      <c r="J80" s="343">
        <v>0</v>
      </c>
      <c r="K80" s="343">
        <v>0</v>
      </c>
      <c r="L80" s="343">
        <v>0</v>
      </c>
      <c r="M80" s="343">
        <v>0</v>
      </c>
      <c r="N80" s="343">
        <v>0</v>
      </c>
      <c r="O80" s="343">
        <v>0</v>
      </c>
      <c r="P80" s="343">
        <v>0</v>
      </c>
      <c r="Q80" s="343">
        <v>0</v>
      </c>
    </row>
    <row r="81" spans="2:17" ht="17.25" hidden="1" customHeight="1">
      <c r="B81" s="343">
        <v>0</v>
      </c>
      <c r="C81" s="343">
        <v>0</v>
      </c>
      <c r="D81" s="343">
        <v>0</v>
      </c>
      <c r="E81" s="343">
        <v>0</v>
      </c>
      <c r="F81" s="343">
        <v>0</v>
      </c>
      <c r="G81" s="343">
        <v>0</v>
      </c>
      <c r="H81" s="343">
        <v>0</v>
      </c>
      <c r="I81" s="343">
        <v>0</v>
      </c>
      <c r="J81" s="343">
        <v>0</v>
      </c>
      <c r="K81" s="343">
        <v>0</v>
      </c>
      <c r="L81" s="343">
        <v>0</v>
      </c>
      <c r="M81" s="343">
        <v>0</v>
      </c>
      <c r="N81" s="343">
        <v>0</v>
      </c>
      <c r="O81" s="343">
        <v>0</v>
      </c>
      <c r="P81" s="343">
        <v>0</v>
      </c>
      <c r="Q81" s="343">
        <v>0</v>
      </c>
    </row>
    <row r="82" spans="2:17" ht="17.25" hidden="1" customHeight="1">
      <c r="B82" s="343">
        <v>0</v>
      </c>
      <c r="C82" s="343">
        <v>0</v>
      </c>
      <c r="D82" s="343">
        <v>0</v>
      </c>
      <c r="E82" s="343">
        <v>0</v>
      </c>
      <c r="F82" s="343">
        <v>0</v>
      </c>
      <c r="G82" s="343">
        <v>0</v>
      </c>
      <c r="H82" s="343">
        <v>0</v>
      </c>
      <c r="I82" s="343">
        <v>0</v>
      </c>
      <c r="J82" s="343">
        <v>0</v>
      </c>
      <c r="K82" s="343">
        <v>0</v>
      </c>
      <c r="L82" s="343">
        <v>0</v>
      </c>
      <c r="M82" s="343">
        <v>0</v>
      </c>
      <c r="N82" s="343">
        <v>0</v>
      </c>
      <c r="O82" s="343">
        <v>0</v>
      </c>
      <c r="P82" s="343">
        <v>0</v>
      </c>
      <c r="Q82" s="343">
        <v>0</v>
      </c>
    </row>
    <row r="83" spans="2:17" ht="17.25" hidden="1" customHeight="1">
      <c r="B83" s="343">
        <v>0</v>
      </c>
      <c r="C83" s="343">
        <v>0</v>
      </c>
      <c r="D83" s="343">
        <v>0</v>
      </c>
      <c r="E83" s="343">
        <v>0</v>
      </c>
      <c r="F83" s="343">
        <v>0</v>
      </c>
      <c r="G83" s="343">
        <v>0</v>
      </c>
      <c r="H83" s="343">
        <v>0</v>
      </c>
      <c r="I83" s="343">
        <v>0</v>
      </c>
      <c r="J83" s="343">
        <v>0</v>
      </c>
      <c r="K83" s="343">
        <v>0</v>
      </c>
      <c r="L83" s="343">
        <v>0</v>
      </c>
      <c r="M83" s="343">
        <v>0</v>
      </c>
      <c r="N83" s="343">
        <v>0</v>
      </c>
      <c r="O83" s="343">
        <v>0</v>
      </c>
      <c r="P83" s="343">
        <v>0</v>
      </c>
      <c r="Q83" s="343">
        <v>0</v>
      </c>
    </row>
    <row r="84" spans="2:17" ht="17.25" hidden="1" customHeight="1">
      <c r="B84" s="343">
        <v>0</v>
      </c>
      <c r="C84" s="343">
        <v>0</v>
      </c>
      <c r="D84" s="343">
        <v>0</v>
      </c>
      <c r="E84" s="343">
        <v>0</v>
      </c>
      <c r="F84" s="343">
        <v>0</v>
      </c>
      <c r="G84" s="343">
        <v>0</v>
      </c>
      <c r="H84" s="343">
        <v>0</v>
      </c>
      <c r="I84" s="343">
        <v>0</v>
      </c>
      <c r="J84" s="343">
        <v>0</v>
      </c>
      <c r="K84" s="343">
        <v>0</v>
      </c>
      <c r="L84" s="343">
        <v>0</v>
      </c>
      <c r="M84" s="343">
        <v>0</v>
      </c>
      <c r="N84" s="343">
        <v>0</v>
      </c>
      <c r="O84" s="343">
        <v>0</v>
      </c>
      <c r="P84" s="343">
        <v>0</v>
      </c>
      <c r="Q84" s="343">
        <v>0</v>
      </c>
    </row>
    <row r="85" spans="2:17" ht="17.25" hidden="1" customHeight="1">
      <c r="B85" s="343">
        <v>0</v>
      </c>
      <c r="C85" s="343">
        <v>0</v>
      </c>
      <c r="D85" s="343">
        <v>0</v>
      </c>
      <c r="E85" s="343">
        <v>0</v>
      </c>
      <c r="F85" s="343">
        <v>0</v>
      </c>
      <c r="G85" s="343">
        <v>0</v>
      </c>
      <c r="H85" s="343">
        <v>0</v>
      </c>
      <c r="I85" s="343">
        <v>0</v>
      </c>
      <c r="J85" s="343">
        <v>0</v>
      </c>
      <c r="K85" s="343">
        <v>0</v>
      </c>
      <c r="L85" s="343">
        <v>0</v>
      </c>
      <c r="M85" s="343">
        <v>0</v>
      </c>
      <c r="N85" s="343">
        <v>0</v>
      </c>
      <c r="O85" s="343">
        <v>0</v>
      </c>
      <c r="P85" s="343">
        <v>0</v>
      </c>
      <c r="Q85" s="343">
        <v>0</v>
      </c>
    </row>
    <row r="86" spans="2:17" ht="17.25" hidden="1" customHeight="1">
      <c r="B86" s="343">
        <v>0</v>
      </c>
      <c r="C86" s="343">
        <v>0</v>
      </c>
      <c r="D86" s="343">
        <v>0</v>
      </c>
      <c r="E86" s="343">
        <v>0</v>
      </c>
      <c r="F86" s="343">
        <v>0</v>
      </c>
      <c r="G86" s="343">
        <v>0</v>
      </c>
      <c r="H86" s="343">
        <v>0</v>
      </c>
      <c r="I86" s="343">
        <v>0</v>
      </c>
      <c r="J86" s="343">
        <v>0</v>
      </c>
      <c r="K86" s="343">
        <v>0</v>
      </c>
      <c r="L86" s="343">
        <v>0</v>
      </c>
      <c r="M86" s="343">
        <v>0</v>
      </c>
      <c r="N86" s="343">
        <v>0</v>
      </c>
      <c r="O86" s="343">
        <v>0</v>
      </c>
      <c r="P86" s="343">
        <v>0</v>
      </c>
      <c r="Q86" s="343">
        <v>0</v>
      </c>
    </row>
    <row r="87" spans="2:17" ht="17.25" hidden="1" customHeight="1">
      <c r="B87" s="343">
        <v>0</v>
      </c>
      <c r="C87" s="343">
        <v>0</v>
      </c>
      <c r="D87" s="343">
        <v>0</v>
      </c>
      <c r="E87" s="343">
        <v>0</v>
      </c>
      <c r="F87" s="343">
        <v>0</v>
      </c>
      <c r="G87" s="343">
        <v>0</v>
      </c>
      <c r="H87" s="343">
        <v>0</v>
      </c>
      <c r="I87" s="343">
        <v>0</v>
      </c>
      <c r="J87" s="343">
        <v>0</v>
      </c>
      <c r="K87" s="343">
        <v>0</v>
      </c>
      <c r="L87" s="343">
        <v>0</v>
      </c>
      <c r="M87" s="343">
        <v>0</v>
      </c>
      <c r="N87" s="343">
        <v>0</v>
      </c>
      <c r="O87" s="343">
        <v>0</v>
      </c>
      <c r="P87" s="343">
        <v>0</v>
      </c>
      <c r="Q87" s="343">
        <v>0</v>
      </c>
    </row>
    <row r="88" spans="2:17" ht="17.25" hidden="1" customHeight="1">
      <c r="B88" s="343">
        <v>0</v>
      </c>
      <c r="C88" s="343">
        <v>0</v>
      </c>
      <c r="D88" s="343">
        <v>0</v>
      </c>
      <c r="E88" s="343">
        <v>0</v>
      </c>
      <c r="F88" s="343">
        <v>0</v>
      </c>
      <c r="G88" s="343">
        <v>0</v>
      </c>
      <c r="H88" s="343">
        <v>0</v>
      </c>
      <c r="I88" s="343">
        <v>0</v>
      </c>
      <c r="J88" s="343">
        <v>0</v>
      </c>
      <c r="K88" s="343">
        <v>0</v>
      </c>
      <c r="L88" s="343">
        <v>0</v>
      </c>
      <c r="M88" s="343">
        <v>0</v>
      </c>
      <c r="N88" s="343">
        <v>0</v>
      </c>
      <c r="O88" s="343">
        <v>0</v>
      </c>
      <c r="P88" s="343">
        <v>0</v>
      </c>
      <c r="Q88" s="343">
        <v>0</v>
      </c>
    </row>
    <row r="89" spans="2:17" ht="17.25" hidden="1" customHeight="1">
      <c r="B89" s="343">
        <v>0</v>
      </c>
      <c r="C89" s="343">
        <v>0</v>
      </c>
      <c r="D89" s="343">
        <v>0</v>
      </c>
      <c r="E89" s="343">
        <v>0</v>
      </c>
      <c r="F89" s="343">
        <v>0</v>
      </c>
      <c r="G89" s="343">
        <v>0</v>
      </c>
      <c r="H89" s="343">
        <v>0</v>
      </c>
      <c r="I89" s="343">
        <v>0</v>
      </c>
      <c r="J89" s="343">
        <v>0</v>
      </c>
      <c r="K89" s="343">
        <v>0</v>
      </c>
      <c r="L89" s="343">
        <v>0</v>
      </c>
      <c r="M89" s="343">
        <v>0</v>
      </c>
      <c r="N89" s="343">
        <v>0</v>
      </c>
      <c r="O89" s="343">
        <v>0</v>
      </c>
      <c r="P89" s="343">
        <v>0</v>
      </c>
      <c r="Q89" s="343">
        <v>0</v>
      </c>
    </row>
    <row r="90" spans="2:17" ht="17.25" hidden="1" customHeight="1">
      <c r="B90" s="343">
        <v>0</v>
      </c>
      <c r="C90" s="343">
        <v>0</v>
      </c>
      <c r="D90" s="343">
        <v>0</v>
      </c>
      <c r="E90" s="343">
        <v>0</v>
      </c>
      <c r="F90" s="343">
        <v>0</v>
      </c>
      <c r="G90" s="343">
        <v>0</v>
      </c>
      <c r="H90" s="343">
        <v>0</v>
      </c>
      <c r="I90" s="343">
        <v>0</v>
      </c>
      <c r="J90" s="343">
        <v>0</v>
      </c>
      <c r="K90" s="343">
        <v>0</v>
      </c>
      <c r="L90" s="343">
        <v>0</v>
      </c>
      <c r="M90" s="343">
        <v>0</v>
      </c>
      <c r="N90" s="343">
        <v>0</v>
      </c>
      <c r="O90" s="343">
        <v>0</v>
      </c>
      <c r="P90" s="343">
        <v>0</v>
      </c>
      <c r="Q90" s="343">
        <v>0</v>
      </c>
    </row>
  </sheetData>
  <mergeCells count="11">
    <mergeCell ref="Q5:Q6"/>
    <mergeCell ref="A3:A6"/>
    <mergeCell ref="B3:Q3"/>
    <mergeCell ref="R3:R6"/>
    <mergeCell ref="B4:I4"/>
    <mergeCell ref="J4:Q4"/>
    <mergeCell ref="B5:E5"/>
    <mergeCell ref="F5:H5"/>
    <mergeCell ref="I5:I6"/>
    <mergeCell ref="J5:M5"/>
    <mergeCell ref="N5:P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K96"/>
  <sheetViews>
    <sheetView view="pageBreakPreview" topLeftCell="A19" zoomScaleNormal="100" zoomScaleSheetLayoutView="100" workbookViewId="0">
      <selection activeCell="AJ51" sqref="AJ51"/>
    </sheetView>
  </sheetViews>
  <sheetFormatPr defaultColWidth="9" defaultRowHeight="17.25" customHeight="1"/>
  <cols>
    <col min="1" max="1" width="1.109375" style="18" customWidth="1"/>
    <col min="2" max="2" width="11" style="1" bestFit="1" customWidth="1"/>
    <col min="3" max="3" width="3.6640625" style="18" customWidth="1"/>
    <col min="4" max="6" width="8.109375" style="18" customWidth="1"/>
    <col min="7" max="7" width="5.77734375" style="18" customWidth="1"/>
    <col min="8" max="8" width="4.88671875" style="18" bestFit="1" customWidth="1"/>
    <col min="9" max="9" width="6.44140625" style="18" bestFit="1" customWidth="1"/>
    <col min="10" max="10" width="6.109375" style="18" customWidth="1"/>
    <col min="11" max="11" width="7.88671875" style="18" bestFit="1" customWidth="1"/>
    <col min="12" max="12" width="6.33203125" style="18" customWidth="1"/>
    <col min="13" max="14" width="8.109375" style="18" bestFit="1" customWidth="1"/>
    <col min="15" max="15" width="8" style="18" customWidth="1"/>
    <col min="16" max="17" width="8.109375" style="18" customWidth="1"/>
    <col min="18" max="18" width="6.33203125" style="18" customWidth="1"/>
    <col min="19" max="19" width="4.88671875" style="18" bestFit="1" customWidth="1"/>
    <col min="20" max="20" width="6.44140625" style="18" bestFit="1" customWidth="1"/>
    <col min="21" max="21" width="4.88671875" style="18" bestFit="1" customWidth="1"/>
    <col min="22" max="22" width="9" style="18" customWidth="1"/>
    <col min="23" max="23" width="7.6640625" style="18" bestFit="1" customWidth="1"/>
    <col min="24" max="25" width="8.109375" style="18" bestFit="1" customWidth="1"/>
    <col min="26" max="26" width="8" style="18" customWidth="1"/>
    <col min="27" max="28" width="8.109375" style="18" customWidth="1"/>
    <col min="29" max="29" width="6.33203125" style="18" customWidth="1"/>
    <col min="30" max="30" width="4.88671875" style="18" bestFit="1" customWidth="1"/>
    <col min="31" max="31" width="6.44140625" style="18" bestFit="1" customWidth="1"/>
    <col min="32" max="32" width="4.77734375" style="18" bestFit="1" customWidth="1"/>
    <col min="33" max="33" width="8" style="18" customWidth="1"/>
    <col min="34" max="34" width="6.33203125" style="18" bestFit="1" customWidth="1"/>
    <col min="35" max="35" width="7.21875" style="18" bestFit="1" customWidth="1"/>
    <col min="36" max="36" width="11" style="1" customWidth="1"/>
    <col min="37" max="37" width="1.88671875" style="18" customWidth="1"/>
    <col min="38" max="16384" width="9" style="18"/>
  </cols>
  <sheetData>
    <row r="1" spans="2:36" s="14" customFormat="1" ht="17.25" customHeight="1">
      <c r="B1" s="110" t="s">
        <v>271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X1" s="13"/>
      <c r="Y1" s="13"/>
      <c r="Z1" s="13"/>
      <c r="AA1" s="13"/>
      <c r="AI1" s="13"/>
      <c r="AJ1" s="5"/>
    </row>
    <row r="2" spans="2:36" s="14" customFormat="1" ht="17.25" customHeight="1" thickBot="1">
      <c r="B2" s="6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6"/>
      <c r="W2" s="16"/>
      <c r="X2" s="16"/>
      <c r="Y2" s="16"/>
      <c r="Z2" s="16"/>
      <c r="AA2" s="15"/>
      <c r="AB2" s="15"/>
      <c r="AC2" s="15"/>
      <c r="AD2" s="15"/>
      <c r="AE2" s="15"/>
      <c r="AF2" s="15"/>
      <c r="AG2" s="16"/>
      <c r="AH2" s="16"/>
      <c r="AI2" s="16"/>
      <c r="AJ2" s="10"/>
    </row>
    <row r="3" spans="2:36" s="59" customFormat="1" ht="17.25" customHeight="1">
      <c r="B3" s="352" t="s">
        <v>3</v>
      </c>
      <c r="C3" s="508" t="s">
        <v>116</v>
      </c>
      <c r="D3" s="511" t="s">
        <v>130</v>
      </c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3"/>
      <c r="P3" s="501" t="s">
        <v>138</v>
      </c>
      <c r="Q3" s="502"/>
      <c r="R3" s="502"/>
      <c r="S3" s="502"/>
      <c r="T3" s="502"/>
      <c r="U3" s="502"/>
      <c r="V3" s="502"/>
      <c r="W3" s="502"/>
      <c r="X3" s="502"/>
      <c r="Y3" s="502"/>
      <c r="Z3" s="514"/>
      <c r="AA3" s="501" t="s">
        <v>139</v>
      </c>
      <c r="AB3" s="502"/>
      <c r="AC3" s="502"/>
      <c r="AD3" s="502"/>
      <c r="AE3" s="502"/>
      <c r="AF3" s="502"/>
      <c r="AG3" s="502"/>
      <c r="AH3" s="502"/>
      <c r="AI3" s="503"/>
      <c r="AJ3" s="352" t="s">
        <v>3</v>
      </c>
    </row>
    <row r="4" spans="2:36" s="59" customFormat="1" ht="17.25" customHeight="1">
      <c r="B4" s="353"/>
      <c r="C4" s="509"/>
      <c r="D4" s="521" t="s">
        <v>117</v>
      </c>
      <c r="E4" s="522"/>
      <c r="F4" s="523"/>
      <c r="G4" s="350" t="s">
        <v>136</v>
      </c>
      <c r="H4" s="515" t="s">
        <v>120</v>
      </c>
      <c r="I4" s="516"/>
      <c r="J4" s="516"/>
      <c r="K4" s="516"/>
      <c r="L4" s="516"/>
      <c r="M4" s="516"/>
      <c r="N4" s="516"/>
      <c r="O4" s="517"/>
      <c r="P4" s="497" t="s">
        <v>140</v>
      </c>
      <c r="Q4" s="498"/>
      <c r="R4" s="350" t="s">
        <v>136</v>
      </c>
      <c r="S4" s="515" t="s">
        <v>120</v>
      </c>
      <c r="T4" s="516"/>
      <c r="U4" s="516"/>
      <c r="V4" s="516"/>
      <c r="W4" s="516"/>
      <c r="X4" s="516"/>
      <c r="Y4" s="516"/>
      <c r="Z4" s="517"/>
      <c r="AA4" s="497" t="s">
        <v>140</v>
      </c>
      <c r="AB4" s="498"/>
      <c r="AC4" s="350" t="s">
        <v>136</v>
      </c>
      <c r="AD4" s="505" t="s">
        <v>120</v>
      </c>
      <c r="AE4" s="506"/>
      <c r="AF4" s="506"/>
      <c r="AG4" s="506"/>
      <c r="AH4" s="506"/>
      <c r="AI4" s="507"/>
      <c r="AJ4" s="353"/>
    </row>
    <row r="5" spans="2:36" s="59" customFormat="1" ht="17.25" customHeight="1">
      <c r="B5" s="494"/>
      <c r="C5" s="509"/>
      <c r="D5" s="386" t="s">
        <v>118</v>
      </c>
      <c r="E5" s="386" t="s">
        <v>119</v>
      </c>
      <c r="F5" s="386" t="s">
        <v>135</v>
      </c>
      <c r="G5" s="495"/>
      <c r="H5" s="60"/>
      <c r="I5" s="496" t="s">
        <v>121</v>
      </c>
      <c r="J5" s="60"/>
      <c r="K5" s="496" t="s">
        <v>123</v>
      </c>
      <c r="L5" s="365" t="s">
        <v>124</v>
      </c>
      <c r="M5" s="518" t="s">
        <v>125</v>
      </c>
      <c r="N5" s="519"/>
      <c r="O5" s="520"/>
      <c r="P5" s="386" t="s">
        <v>118</v>
      </c>
      <c r="Q5" s="386" t="s">
        <v>135</v>
      </c>
      <c r="R5" s="495"/>
      <c r="S5" s="60"/>
      <c r="T5" s="496" t="s">
        <v>121</v>
      </c>
      <c r="U5" s="60"/>
      <c r="V5" s="496" t="s">
        <v>123</v>
      </c>
      <c r="W5" s="365" t="s">
        <v>124</v>
      </c>
      <c r="X5" s="518" t="s">
        <v>125</v>
      </c>
      <c r="Y5" s="519"/>
      <c r="Z5" s="520"/>
      <c r="AA5" s="386" t="s">
        <v>118</v>
      </c>
      <c r="AB5" s="386" t="s">
        <v>135</v>
      </c>
      <c r="AC5" s="495"/>
      <c r="AD5" s="60"/>
      <c r="AE5" s="496" t="s">
        <v>121</v>
      </c>
      <c r="AF5" s="60"/>
      <c r="AG5" s="496" t="s">
        <v>123</v>
      </c>
      <c r="AH5" s="365" t="s">
        <v>124</v>
      </c>
      <c r="AI5" s="504" t="s">
        <v>125</v>
      </c>
      <c r="AJ5" s="494"/>
    </row>
    <row r="6" spans="2:36" s="58" customFormat="1" ht="17.25" customHeight="1" thickBot="1">
      <c r="B6" s="354"/>
      <c r="C6" s="510"/>
      <c r="D6" s="499"/>
      <c r="E6" s="499"/>
      <c r="F6" s="500"/>
      <c r="G6" s="351"/>
      <c r="H6" s="62" t="s">
        <v>122</v>
      </c>
      <c r="I6" s="366"/>
      <c r="J6" s="63" t="s">
        <v>122</v>
      </c>
      <c r="K6" s="366"/>
      <c r="L6" s="366"/>
      <c r="M6" s="63" t="s">
        <v>126</v>
      </c>
      <c r="N6" s="63" t="s">
        <v>127</v>
      </c>
      <c r="O6" s="109" t="s">
        <v>180</v>
      </c>
      <c r="P6" s="499"/>
      <c r="Q6" s="500"/>
      <c r="R6" s="351"/>
      <c r="S6" s="62" t="s">
        <v>122</v>
      </c>
      <c r="T6" s="366"/>
      <c r="U6" s="63" t="s">
        <v>122</v>
      </c>
      <c r="V6" s="366"/>
      <c r="W6" s="366"/>
      <c r="X6" s="63" t="s">
        <v>126</v>
      </c>
      <c r="Y6" s="63" t="s">
        <v>127</v>
      </c>
      <c r="Z6" s="109" t="s">
        <v>180</v>
      </c>
      <c r="AA6" s="499"/>
      <c r="AB6" s="500"/>
      <c r="AC6" s="351"/>
      <c r="AD6" s="62" t="s">
        <v>122</v>
      </c>
      <c r="AE6" s="366"/>
      <c r="AF6" s="63" t="s">
        <v>122</v>
      </c>
      <c r="AG6" s="366"/>
      <c r="AH6" s="366"/>
      <c r="AI6" s="382"/>
      <c r="AJ6" s="354"/>
    </row>
    <row r="7" spans="2:36" s="69" customFormat="1" ht="9.6">
      <c r="B7" s="64"/>
      <c r="C7" s="65"/>
      <c r="D7" s="66" t="s">
        <v>131</v>
      </c>
      <c r="E7" s="66" t="s">
        <v>132</v>
      </c>
      <c r="F7" s="67" t="s">
        <v>132</v>
      </c>
      <c r="G7" s="67" t="s">
        <v>137</v>
      </c>
      <c r="H7" s="68"/>
      <c r="I7" s="68" t="s">
        <v>133</v>
      </c>
      <c r="J7" s="66"/>
      <c r="K7" s="68" t="s">
        <v>133</v>
      </c>
      <c r="L7" s="68" t="s">
        <v>134</v>
      </c>
      <c r="M7" s="66" t="s">
        <v>134</v>
      </c>
      <c r="N7" s="66" t="s">
        <v>134</v>
      </c>
      <c r="O7" s="66" t="s">
        <v>134</v>
      </c>
      <c r="P7" s="66" t="s">
        <v>131</v>
      </c>
      <c r="Q7" s="67" t="s">
        <v>132</v>
      </c>
      <c r="R7" s="67" t="s">
        <v>137</v>
      </c>
      <c r="S7" s="68"/>
      <c r="T7" s="68" t="s">
        <v>133</v>
      </c>
      <c r="U7" s="66"/>
      <c r="V7" s="68" t="s">
        <v>133</v>
      </c>
      <c r="W7" s="68" t="s">
        <v>134</v>
      </c>
      <c r="X7" s="66" t="s">
        <v>134</v>
      </c>
      <c r="Y7" s="66" t="s">
        <v>134</v>
      </c>
      <c r="Z7" s="66" t="s">
        <v>134</v>
      </c>
      <c r="AA7" s="66" t="s">
        <v>131</v>
      </c>
      <c r="AB7" s="67" t="s">
        <v>132</v>
      </c>
      <c r="AC7" s="67" t="s">
        <v>137</v>
      </c>
      <c r="AD7" s="68"/>
      <c r="AE7" s="68" t="s">
        <v>133</v>
      </c>
      <c r="AF7" s="66"/>
      <c r="AG7" s="70" t="s">
        <v>133</v>
      </c>
      <c r="AH7" s="68" t="s">
        <v>134</v>
      </c>
      <c r="AI7" s="66" t="s">
        <v>134</v>
      </c>
      <c r="AJ7" s="64"/>
    </row>
    <row r="8" spans="2:36" s="25" customFormat="1" ht="17.25" customHeight="1">
      <c r="B8" s="7" t="s">
        <v>4</v>
      </c>
      <c r="C8" s="71" t="str">
        <f>IF(C58=1,"税","料")</f>
        <v>料</v>
      </c>
      <c r="D8" s="24">
        <f t="shared" ref="D8:E27" si="0">D58</f>
        <v>42073</v>
      </c>
      <c r="E8" s="24">
        <f t="shared" si="0"/>
        <v>10451</v>
      </c>
      <c r="F8" s="24">
        <f t="shared" ref="F8" si="1">F58</f>
        <v>61144</v>
      </c>
      <c r="G8" s="61">
        <f>ROUND(G58/1000,0)</f>
        <v>650</v>
      </c>
      <c r="H8" s="78">
        <f t="shared" ref="H8:U8" si="2">H58</f>
        <v>1</v>
      </c>
      <c r="I8" s="72">
        <f>IF(I58=0,"-",ROUND(I58/100,2))</f>
        <v>7.64</v>
      </c>
      <c r="J8" s="78">
        <f t="shared" si="2"/>
        <v>3</v>
      </c>
      <c r="K8" s="72" t="str">
        <f>IF(K58=0,"-",ROUND(K58/100,2))</f>
        <v>-</v>
      </c>
      <c r="L8" s="24">
        <f>IF(L58=0,"-",L58)</f>
        <v>27600</v>
      </c>
      <c r="M8" s="24">
        <f t="shared" ref="M8:N8" si="3">IF(M58=0,"-",M58)</f>
        <v>20000</v>
      </c>
      <c r="N8" s="24">
        <f t="shared" si="3"/>
        <v>10000</v>
      </c>
      <c r="O8" s="24">
        <f t="shared" ref="O8" si="4">IF(O58=0,"-",O58)</f>
        <v>15000</v>
      </c>
      <c r="P8" s="24">
        <f t="shared" si="2"/>
        <v>42073</v>
      </c>
      <c r="Q8" s="61">
        <f t="shared" si="2"/>
        <v>61144</v>
      </c>
      <c r="R8" s="61">
        <f>ROUND(R58/1000,0)</f>
        <v>220</v>
      </c>
      <c r="S8" s="78">
        <f t="shared" si="2"/>
        <v>1</v>
      </c>
      <c r="T8" s="72">
        <f>IF(T58=0,"-",ROUND(T58/100,2))</f>
        <v>3.27</v>
      </c>
      <c r="U8" s="78">
        <f t="shared" si="2"/>
        <v>3</v>
      </c>
      <c r="V8" s="72" t="str">
        <f>IF(V58=0,"-",ROUND(V58/100,2))</f>
        <v>-</v>
      </c>
      <c r="W8" s="24">
        <f>IF(W58=0,"-",W58)</f>
        <v>11500</v>
      </c>
      <c r="X8" s="24">
        <f t="shared" ref="X8:Z23" si="5">IF(X58=0,"-",X58)</f>
        <v>8400</v>
      </c>
      <c r="Y8" s="24">
        <f t="shared" si="5"/>
        <v>4200</v>
      </c>
      <c r="Z8" s="24">
        <f t="shared" si="5"/>
        <v>6300</v>
      </c>
      <c r="AA8" s="24">
        <f t="shared" ref="AA8:AF8" si="6">AA58</f>
        <v>17566</v>
      </c>
      <c r="AB8" s="61">
        <f t="shared" si="6"/>
        <v>20291</v>
      </c>
      <c r="AC8" s="61">
        <f>ROUND(AC58/1000,0)</f>
        <v>170</v>
      </c>
      <c r="AD8" s="78">
        <f t="shared" si="6"/>
        <v>1</v>
      </c>
      <c r="AE8" s="72">
        <f>IF(AE58=0,"-",ROUND(AE58/100,2))</f>
        <v>3.03</v>
      </c>
      <c r="AF8" s="78">
        <f t="shared" si="6"/>
        <v>3</v>
      </c>
      <c r="AG8" s="73" t="str">
        <f>IF(AG58=0,"-",ROUND(AG58/100,2))</f>
        <v>-</v>
      </c>
      <c r="AH8" s="24">
        <f>IF(AH58=0,"-",AH58)</f>
        <v>16900</v>
      </c>
      <c r="AI8" s="24" t="str">
        <f t="shared" ref="AI8:AI46" si="7">IF(AI58=0,"-",AI58)</f>
        <v>-</v>
      </c>
      <c r="AJ8" s="7" t="s">
        <v>4</v>
      </c>
    </row>
    <row r="9" spans="2:36" s="25" customFormat="1" ht="17.25" customHeight="1">
      <c r="B9" s="8" t="s">
        <v>5</v>
      </c>
      <c r="C9" s="74" t="str">
        <f t="shared" ref="C9:C46" si="8">IF(C59=1,"税","料")</f>
        <v>税</v>
      </c>
      <c r="D9" s="30">
        <f t="shared" si="0"/>
        <v>8701</v>
      </c>
      <c r="E9" s="30">
        <f t="shared" si="0"/>
        <v>1810</v>
      </c>
      <c r="F9" s="30">
        <f t="shared" ref="F9" si="9">F59</f>
        <v>12999</v>
      </c>
      <c r="G9" s="30">
        <f t="shared" ref="G9:G46" si="10">ROUND(G59/1000,0)</f>
        <v>650</v>
      </c>
      <c r="H9" s="79">
        <f t="shared" ref="H9:Q9" si="11">H59</f>
        <v>1</v>
      </c>
      <c r="I9" s="75">
        <f t="shared" ref="I9:I46" si="12">IF(I59=0,"-",ROUND(I59/100,2))</f>
        <v>7.64</v>
      </c>
      <c r="J9" s="79">
        <f t="shared" si="11"/>
        <v>3</v>
      </c>
      <c r="K9" s="75" t="str">
        <f t="shared" ref="K9:K46" si="13">IF(K59=0,"-",ROUND(K59/100,2))</f>
        <v>-</v>
      </c>
      <c r="L9" s="30">
        <f t="shared" ref="L9:N9" si="14">IF(L59=0,"-",L59)</f>
        <v>27600</v>
      </c>
      <c r="M9" s="30">
        <f t="shared" si="14"/>
        <v>20000</v>
      </c>
      <c r="N9" s="30">
        <f t="shared" si="14"/>
        <v>10000</v>
      </c>
      <c r="O9" s="30">
        <f t="shared" ref="O9" si="15">IF(O59=0,"-",O59)</f>
        <v>15000</v>
      </c>
      <c r="P9" s="30">
        <f t="shared" si="11"/>
        <v>8701</v>
      </c>
      <c r="Q9" s="30">
        <f t="shared" si="11"/>
        <v>12999</v>
      </c>
      <c r="R9" s="30">
        <f t="shared" ref="R9:R46" si="16">ROUND(R59/1000,0)</f>
        <v>220</v>
      </c>
      <c r="S9" s="79">
        <f t="shared" ref="S9" si="17">S59</f>
        <v>1</v>
      </c>
      <c r="T9" s="75">
        <f t="shared" ref="T9:T46" si="18">IF(T59=0,"-",ROUND(T59/100,2))</f>
        <v>3.27</v>
      </c>
      <c r="U9" s="79">
        <f t="shared" ref="U9" si="19">U59</f>
        <v>3</v>
      </c>
      <c r="V9" s="75" t="str">
        <f t="shared" ref="V9:V46" si="20">IF(V59=0,"-",ROUND(V59/100,2))</f>
        <v>-</v>
      </c>
      <c r="W9" s="30">
        <f t="shared" ref="W9:Y9" si="21">IF(W59=0,"-",W59)</f>
        <v>11500</v>
      </c>
      <c r="X9" s="30">
        <f t="shared" si="21"/>
        <v>8400</v>
      </c>
      <c r="Y9" s="30">
        <f t="shared" si="21"/>
        <v>4200</v>
      </c>
      <c r="Z9" s="30">
        <f t="shared" si="5"/>
        <v>6300</v>
      </c>
      <c r="AA9" s="30">
        <f t="shared" ref="AA9:AB9" si="22">AA59</f>
        <v>3923</v>
      </c>
      <c r="AB9" s="30">
        <f t="shared" si="22"/>
        <v>4602</v>
      </c>
      <c r="AC9" s="30">
        <f t="shared" ref="AC9:AC46" si="23">ROUND(AC59/1000,0)</f>
        <v>170</v>
      </c>
      <c r="AD9" s="79">
        <f t="shared" ref="AD9" si="24">AD59</f>
        <v>1</v>
      </c>
      <c r="AE9" s="75">
        <f t="shared" ref="AE9:AE46" si="25">IF(AE59=0,"-",ROUND(AE59/100,2))</f>
        <v>3.03</v>
      </c>
      <c r="AF9" s="79">
        <f t="shared" ref="AF9" si="26">AF59</f>
        <v>3</v>
      </c>
      <c r="AG9" s="76" t="str">
        <f t="shared" ref="AG9:AG45" si="27">IF(AG59=0,"-",ROUND(AG59/100,2))</f>
        <v>-</v>
      </c>
      <c r="AH9" s="30">
        <f t="shared" ref="AH9:AH46" si="28">IF(AH59=0,"-",AH59)</f>
        <v>16900</v>
      </c>
      <c r="AI9" s="30" t="str">
        <f t="shared" si="7"/>
        <v>-</v>
      </c>
      <c r="AJ9" s="8" t="s">
        <v>5</v>
      </c>
    </row>
    <row r="10" spans="2:36" s="25" customFormat="1" ht="17.25" customHeight="1">
      <c r="B10" s="8" t="s">
        <v>6</v>
      </c>
      <c r="C10" s="74" t="str">
        <f t="shared" si="8"/>
        <v>税</v>
      </c>
      <c r="D10" s="30">
        <f t="shared" si="0"/>
        <v>10404</v>
      </c>
      <c r="E10" s="30">
        <f t="shared" si="0"/>
        <v>2654</v>
      </c>
      <c r="F10" s="30">
        <f t="shared" ref="F10" si="29">F60</f>
        <v>15493</v>
      </c>
      <c r="G10" s="30">
        <f t="shared" si="10"/>
        <v>650</v>
      </c>
      <c r="H10" s="79">
        <f t="shared" ref="H10:Q10" si="30">H60</f>
        <v>1</v>
      </c>
      <c r="I10" s="75">
        <f t="shared" si="12"/>
        <v>7.64</v>
      </c>
      <c r="J10" s="79">
        <f t="shared" si="30"/>
        <v>3</v>
      </c>
      <c r="K10" s="75" t="str">
        <f t="shared" si="13"/>
        <v>-</v>
      </c>
      <c r="L10" s="30">
        <f t="shared" ref="L10:N10" si="31">IF(L60=0,"-",L60)</f>
        <v>27600</v>
      </c>
      <c r="M10" s="30">
        <f t="shared" si="31"/>
        <v>20000</v>
      </c>
      <c r="N10" s="30">
        <f t="shared" si="31"/>
        <v>10000</v>
      </c>
      <c r="O10" s="30">
        <f t="shared" ref="O10" si="32">IF(O60=0,"-",O60)</f>
        <v>15000</v>
      </c>
      <c r="P10" s="30">
        <f t="shared" si="30"/>
        <v>10404</v>
      </c>
      <c r="Q10" s="30">
        <f t="shared" si="30"/>
        <v>15493</v>
      </c>
      <c r="R10" s="30">
        <f t="shared" si="16"/>
        <v>220</v>
      </c>
      <c r="S10" s="79">
        <f t="shared" ref="S10" si="33">S60</f>
        <v>1</v>
      </c>
      <c r="T10" s="75">
        <f t="shared" si="18"/>
        <v>3.27</v>
      </c>
      <c r="U10" s="79">
        <f t="shared" ref="U10" si="34">U60</f>
        <v>3</v>
      </c>
      <c r="V10" s="75" t="str">
        <f t="shared" si="20"/>
        <v>-</v>
      </c>
      <c r="W10" s="30">
        <f t="shared" ref="W10:Y10" si="35">IF(W60=0,"-",W60)</f>
        <v>11500</v>
      </c>
      <c r="X10" s="30">
        <f t="shared" si="35"/>
        <v>8400</v>
      </c>
      <c r="Y10" s="30">
        <f t="shared" si="35"/>
        <v>4200</v>
      </c>
      <c r="Z10" s="30">
        <f t="shared" si="5"/>
        <v>6300</v>
      </c>
      <c r="AA10" s="30">
        <f t="shared" ref="AA10:AB10" si="36">AA60</f>
        <v>4456</v>
      </c>
      <c r="AB10" s="30">
        <f t="shared" si="36"/>
        <v>5191</v>
      </c>
      <c r="AC10" s="30">
        <f t="shared" si="23"/>
        <v>170</v>
      </c>
      <c r="AD10" s="79">
        <f t="shared" ref="AD10" si="37">AD60</f>
        <v>1</v>
      </c>
      <c r="AE10" s="75">
        <f t="shared" si="25"/>
        <v>3.03</v>
      </c>
      <c r="AF10" s="79">
        <f t="shared" ref="AF10" si="38">AF60</f>
        <v>3</v>
      </c>
      <c r="AG10" s="76" t="str">
        <f t="shared" si="27"/>
        <v>-</v>
      </c>
      <c r="AH10" s="30">
        <f t="shared" si="28"/>
        <v>16900</v>
      </c>
      <c r="AI10" s="30" t="str">
        <f t="shared" si="7"/>
        <v>-</v>
      </c>
      <c r="AJ10" s="8" t="s">
        <v>6</v>
      </c>
    </row>
    <row r="11" spans="2:36" s="25" customFormat="1" ht="17.25" customHeight="1">
      <c r="B11" s="8" t="s">
        <v>7</v>
      </c>
      <c r="C11" s="74" t="str">
        <f t="shared" si="8"/>
        <v>料</v>
      </c>
      <c r="D11" s="30">
        <f t="shared" si="0"/>
        <v>7704</v>
      </c>
      <c r="E11" s="30">
        <f t="shared" si="0"/>
        <v>1606</v>
      </c>
      <c r="F11" s="30">
        <f t="shared" ref="F11" si="39">F61</f>
        <v>12002</v>
      </c>
      <c r="G11" s="30">
        <f t="shared" si="10"/>
        <v>650</v>
      </c>
      <c r="H11" s="79">
        <f t="shared" ref="H11:Q11" si="40">H61</f>
        <v>1</v>
      </c>
      <c r="I11" s="75">
        <f t="shared" si="12"/>
        <v>7.64</v>
      </c>
      <c r="J11" s="79">
        <f t="shared" si="40"/>
        <v>3</v>
      </c>
      <c r="K11" s="75" t="str">
        <f t="shared" si="13"/>
        <v>-</v>
      </c>
      <c r="L11" s="30">
        <f t="shared" ref="L11:N11" si="41">IF(L61=0,"-",L61)</f>
        <v>27600</v>
      </c>
      <c r="M11" s="30">
        <f t="shared" si="41"/>
        <v>20000</v>
      </c>
      <c r="N11" s="30">
        <f t="shared" si="41"/>
        <v>10000</v>
      </c>
      <c r="O11" s="30">
        <f t="shared" ref="O11" si="42">IF(O61=0,"-",O61)</f>
        <v>15000</v>
      </c>
      <c r="P11" s="30">
        <f t="shared" si="40"/>
        <v>7704</v>
      </c>
      <c r="Q11" s="30">
        <f t="shared" si="40"/>
        <v>12002</v>
      </c>
      <c r="R11" s="30">
        <f t="shared" si="16"/>
        <v>220</v>
      </c>
      <c r="S11" s="79">
        <f t="shared" ref="S11" si="43">S61</f>
        <v>1</v>
      </c>
      <c r="T11" s="75">
        <f t="shared" si="18"/>
        <v>3.27</v>
      </c>
      <c r="U11" s="79">
        <f t="shared" ref="U11" si="44">U61</f>
        <v>3</v>
      </c>
      <c r="V11" s="75" t="str">
        <f t="shared" si="20"/>
        <v>-</v>
      </c>
      <c r="W11" s="30">
        <f t="shared" ref="W11:Y11" si="45">IF(W61=0,"-",W61)</f>
        <v>11500</v>
      </c>
      <c r="X11" s="30">
        <f t="shared" si="45"/>
        <v>8400</v>
      </c>
      <c r="Y11" s="30">
        <f t="shared" si="45"/>
        <v>4200</v>
      </c>
      <c r="Z11" s="30">
        <f t="shared" si="5"/>
        <v>6300</v>
      </c>
      <c r="AA11" s="30">
        <f t="shared" ref="AA11:AB11" si="46">AA61</f>
        <v>3299</v>
      </c>
      <c r="AB11" s="30">
        <f t="shared" si="46"/>
        <v>3958</v>
      </c>
      <c r="AC11" s="30">
        <f t="shared" si="23"/>
        <v>170</v>
      </c>
      <c r="AD11" s="79">
        <f t="shared" ref="AD11" si="47">AD61</f>
        <v>1</v>
      </c>
      <c r="AE11" s="75">
        <f t="shared" si="25"/>
        <v>3.03</v>
      </c>
      <c r="AF11" s="79">
        <f t="shared" ref="AF11" si="48">AF61</f>
        <v>3</v>
      </c>
      <c r="AG11" s="76" t="str">
        <f t="shared" si="27"/>
        <v>-</v>
      </c>
      <c r="AH11" s="30">
        <f t="shared" si="28"/>
        <v>16900</v>
      </c>
      <c r="AI11" s="30" t="str">
        <f t="shared" si="7"/>
        <v>-</v>
      </c>
      <c r="AJ11" s="8" t="s">
        <v>7</v>
      </c>
    </row>
    <row r="12" spans="2:36" s="25" customFormat="1" ht="17.25" customHeight="1">
      <c r="B12" s="8" t="s">
        <v>8</v>
      </c>
      <c r="C12" s="74" t="str">
        <f t="shared" si="8"/>
        <v>税</v>
      </c>
      <c r="D12" s="30">
        <f t="shared" si="0"/>
        <v>14944</v>
      </c>
      <c r="E12" s="30">
        <f t="shared" si="0"/>
        <v>3421</v>
      </c>
      <c r="F12" s="30">
        <f t="shared" ref="F12" si="49">F62</f>
        <v>22177</v>
      </c>
      <c r="G12" s="30">
        <f t="shared" si="10"/>
        <v>650</v>
      </c>
      <c r="H12" s="79">
        <f t="shared" ref="H12:Q12" si="50">H62</f>
        <v>1</v>
      </c>
      <c r="I12" s="75">
        <f t="shared" si="12"/>
        <v>7.64</v>
      </c>
      <c r="J12" s="79">
        <f t="shared" si="50"/>
        <v>3</v>
      </c>
      <c r="K12" s="75" t="str">
        <f t="shared" si="13"/>
        <v>-</v>
      </c>
      <c r="L12" s="30">
        <f t="shared" ref="L12:N12" si="51">IF(L62=0,"-",L62)</f>
        <v>27600</v>
      </c>
      <c r="M12" s="30">
        <f t="shared" si="51"/>
        <v>20000</v>
      </c>
      <c r="N12" s="30">
        <f t="shared" si="51"/>
        <v>10000</v>
      </c>
      <c r="O12" s="30">
        <f t="shared" ref="O12" si="52">IF(O62=0,"-",O62)</f>
        <v>15000</v>
      </c>
      <c r="P12" s="30">
        <f t="shared" si="50"/>
        <v>14944</v>
      </c>
      <c r="Q12" s="30">
        <f t="shared" si="50"/>
        <v>22177</v>
      </c>
      <c r="R12" s="30">
        <f t="shared" si="16"/>
        <v>220</v>
      </c>
      <c r="S12" s="79">
        <f t="shared" ref="S12" si="53">S62</f>
        <v>1</v>
      </c>
      <c r="T12" s="75">
        <f t="shared" si="18"/>
        <v>3.27</v>
      </c>
      <c r="U12" s="79">
        <f t="shared" ref="U12" si="54">U62</f>
        <v>3</v>
      </c>
      <c r="V12" s="75" t="str">
        <f t="shared" si="20"/>
        <v>-</v>
      </c>
      <c r="W12" s="30">
        <f t="shared" ref="W12:Y12" si="55">IF(W62=0,"-",W62)</f>
        <v>11500</v>
      </c>
      <c r="X12" s="30">
        <f t="shared" si="55"/>
        <v>8400</v>
      </c>
      <c r="Y12" s="30">
        <f t="shared" si="55"/>
        <v>4200</v>
      </c>
      <c r="Z12" s="30">
        <f t="shared" si="5"/>
        <v>6300</v>
      </c>
      <c r="AA12" s="30">
        <f t="shared" ref="AA12:AB12" si="56">AA62</f>
        <v>6447</v>
      </c>
      <c r="AB12" s="30">
        <f t="shared" si="56"/>
        <v>7480</v>
      </c>
      <c r="AC12" s="30">
        <f t="shared" si="23"/>
        <v>170</v>
      </c>
      <c r="AD12" s="79">
        <f t="shared" ref="AD12" si="57">AD62</f>
        <v>1</v>
      </c>
      <c r="AE12" s="75">
        <f t="shared" si="25"/>
        <v>3.03</v>
      </c>
      <c r="AF12" s="79">
        <f t="shared" ref="AF12" si="58">AF62</f>
        <v>3</v>
      </c>
      <c r="AG12" s="76" t="str">
        <f t="shared" si="27"/>
        <v>-</v>
      </c>
      <c r="AH12" s="30">
        <f t="shared" si="28"/>
        <v>16900</v>
      </c>
      <c r="AI12" s="30" t="str">
        <f t="shared" si="7"/>
        <v>-</v>
      </c>
      <c r="AJ12" s="8" t="s">
        <v>8</v>
      </c>
    </row>
    <row r="13" spans="2:36" s="25" customFormat="1" ht="17.25" customHeight="1">
      <c r="B13" s="8" t="s">
        <v>9</v>
      </c>
      <c r="C13" s="74" t="str">
        <f t="shared" si="8"/>
        <v>税</v>
      </c>
      <c r="D13" s="30">
        <f t="shared" si="0"/>
        <v>7535</v>
      </c>
      <c r="E13" s="30">
        <f t="shared" si="0"/>
        <v>1672</v>
      </c>
      <c r="F13" s="30">
        <f t="shared" ref="F13" si="59">F63</f>
        <v>11634</v>
      </c>
      <c r="G13" s="30">
        <f t="shared" si="10"/>
        <v>650</v>
      </c>
      <c r="H13" s="79">
        <f t="shared" ref="H13:Q13" si="60">H63</f>
        <v>1</v>
      </c>
      <c r="I13" s="75">
        <f t="shared" si="12"/>
        <v>7.64</v>
      </c>
      <c r="J13" s="79">
        <f t="shared" si="60"/>
        <v>3</v>
      </c>
      <c r="K13" s="75" t="str">
        <f t="shared" si="13"/>
        <v>-</v>
      </c>
      <c r="L13" s="30">
        <f t="shared" ref="L13:N13" si="61">IF(L63=0,"-",L63)</f>
        <v>27600</v>
      </c>
      <c r="M13" s="30">
        <f t="shared" si="61"/>
        <v>20000</v>
      </c>
      <c r="N13" s="30">
        <f t="shared" si="61"/>
        <v>10000</v>
      </c>
      <c r="O13" s="30">
        <f t="shared" ref="O13" si="62">IF(O63=0,"-",O63)</f>
        <v>15000</v>
      </c>
      <c r="P13" s="30">
        <f t="shared" si="60"/>
        <v>7535</v>
      </c>
      <c r="Q13" s="30">
        <f t="shared" si="60"/>
        <v>11634</v>
      </c>
      <c r="R13" s="30">
        <f t="shared" si="16"/>
        <v>220</v>
      </c>
      <c r="S13" s="79">
        <f t="shared" ref="S13" si="63">S63</f>
        <v>1</v>
      </c>
      <c r="T13" s="75">
        <f t="shared" si="18"/>
        <v>3.27</v>
      </c>
      <c r="U13" s="79">
        <f t="shared" ref="U13" si="64">U63</f>
        <v>3</v>
      </c>
      <c r="V13" s="75" t="str">
        <f t="shared" si="20"/>
        <v>-</v>
      </c>
      <c r="W13" s="30">
        <f t="shared" ref="W13:Y13" si="65">IF(W63=0,"-",W63)</f>
        <v>11500</v>
      </c>
      <c r="X13" s="30">
        <f t="shared" si="65"/>
        <v>8400</v>
      </c>
      <c r="Y13" s="30">
        <f t="shared" si="65"/>
        <v>4200</v>
      </c>
      <c r="Z13" s="30">
        <f t="shared" si="5"/>
        <v>6300</v>
      </c>
      <c r="AA13" s="30">
        <f t="shared" ref="AA13:AB13" si="66">AA63</f>
        <v>3276</v>
      </c>
      <c r="AB13" s="30">
        <f t="shared" si="66"/>
        <v>3835</v>
      </c>
      <c r="AC13" s="30">
        <f t="shared" si="23"/>
        <v>170</v>
      </c>
      <c r="AD13" s="79">
        <f t="shared" ref="AD13" si="67">AD63</f>
        <v>1</v>
      </c>
      <c r="AE13" s="75">
        <f t="shared" si="25"/>
        <v>3.03</v>
      </c>
      <c r="AF13" s="79">
        <f t="shared" ref="AF13" si="68">AF63</f>
        <v>3</v>
      </c>
      <c r="AG13" s="76" t="str">
        <f t="shared" si="27"/>
        <v>-</v>
      </c>
      <c r="AH13" s="30">
        <f t="shared" si="28"/>
        <v>16900</v>
      </c>
      <c r="AI13" s="30" t="str">
        <f t="shared" si="7"/>
        <v>-</v>
      </c>
      <c r="AJ13" s="8" t="s">
        <v>9</v>
      </c>
    </row>
    <row r="14" spans="2:36" s="25" customFormat="1" ht="17.25" customHeight="1">
      <c r="B14" s="8" t="s">
        <v>10</v>
      </c>
      <c r="C14" s="74" t="str">
        <f t="shared" si="8"/>
        <v>税</v>
      </c>
      <c r="D14" s="30">
        <f t="shared" si="0"/>
        <v>4286</v>
      </c>
      <c r="E14" s="30">
        <f t="shared" si="0"/>
        <v>981</v>
      </c>
      <c r="F14" s="30">
        <f t="shared" ref="F14" si="69">F64</f>
        <v>6751</v>
      </c>
      <c r="G14" s="30">
        <f t="shared" si="10"/>
        <v>650</v>
      </c>
      <c r="H14" s="79">
        <f t="shared" ref="H14:Q14" si="70">H64</f>
        <v>1</v>
      </c>
      <c r="I14" s="75">
        <f t="shared" si="12"/>
        <v>7.64</v>
      </c>
      <c r="J14" s="79">
        <f t="shared" si="70"/>
        <v>3</v>
      </c>
      <c r="K14" s="75" t="str">
        <f t="shared" si="13"/>
        <v>-</v>
      </c>
      <c r="L14" s="30">
        <f t="shared" ref="L14:N14" si="71">IF(L64=0,"-",L64)</f>
        <v>27600</v>
      </c>
      <c r="M14" s="30">
        <f t="shared" si="71"/>
        <v>20000</v>
      </c>
      <c r="N14" s="30">
        <f t="shared" si="71"/>
        <v>10000</v>
      </c>
      <c r="O14" s="30">
        <f t="shared" ref="O14" si="72">IF(O64=0,"-",O64)</f>
        <v>15000</v>
      </c>
      <c r="P14" s="30">
        <f t="shared" si="70"/>
        <v>4286</v>
      </c>
      <c r="Q14" s="30">
        <f t="shared" si="70"/>
        <v>6751</v>
      </c>
      <c r="R14" s="30">
        <f t="shared" si="16"/>
        <v>220</v>
      </c>
      <c r="S14" s="79">
        <f t="shared" ref="S14" si="73">S64</f>
        <v>1</v>
      </c>
      <c r="T14" s="75">
        <f t="shared" si="18"/>
        <v>3.27</v>
      </c>
      <c r="U14" s="79">
        <f t="shared" ref="U14" si="74">U64</f>
        <v>3</v>
      </c>
      <c r="V14" s="75" t="str">
        <f t="shared" si="20"/>
        <v>-</v>
      </c>
      <c r="W14" s="30">
        <f t="shared" ref="W14:Y14" si="75">IF(W64=0,"-",W64)</f>
        <v>11500</v>
      </c>
      <c r="X14" s="30">
        <f t="shared" si="75"/>
        <v>8400</v>
      </c>
      <c r="Y14" s="30">
        <f t="shared" si="75"/>
        <v>4200</v>
      </c>
      <c r="Z14" s="30">
        <f t="shared" si="5"/>
        <v>6300</v>
      </c>
      <c r="AA14" s="30">
        <f t="shared" ref="AA14:AB14" si="76">AA64</f>
        <v>1897</v>
      </c>
      <c r="AB14" s="30">
        <f t="shared" si="76"/>
        <v>2342</v>
      </c>
      <c r="AC14" s="30">
        <f t="shared" si="23"/>
        <v>170</v>
      </c>
      <c r="AD14" s="79">
        <f t="shared" ref="AD14" si="77">AD64</f>
        <v>1</v>
      </c>
      <c r="AE14" s="75">
        <f t="shared" si="25"/>
        <v>3.03</v>
      </c>
      <c r="AF14" s="79">
        <f t="shared" ref="AF14" si="78">AF64</f>
        <v>3</v>
      </c>
      <c r="AG14" s="76" t="str">
        <f t="shared" si="27"/>
        <v>-</v>
      </c>
      <c r="AH14" s="30">
        <f t="shared" si="28"/>
        <v>16900</v>
      </c>
      <c r="AI14" s="30" t="str">
        <f t="shared" si="7"/>
        <v>-</v>
      </c>
      <c r="AJ14" s="8" t="s">
        <v>10</v>
      </c>
    </row>
    <row r="15" spans="2:36" s="25" customFormat="1" ht="17.25" customHeight="1">
      <c r="B15" s="8" t="s">
        <v>11</v>
      </c>
      <c r="C15" s="74" t="str">
        <f t="shared" si="8"/>
        <v>税</v>
      </c>
      <c r="D15" s="30">
        <f t="shared" si="0"/>
        <v>3586</v>
      </c>
      <c r="E15" s="30">
        <f t="shared" si="0"/>
        <v>786</v>
      </c>
      <c r="F15" s="30">
        <f t="shared" ref="F15" si="79">F65</f>
        <v>5382</v>
      </c>
      <c r="G15" s="30">
        <f t="shared" si="10"/>
        <v>650</v>
      </c>
      <c r="H15" s="79">
        <f t="shared" ref="H15:Q15" si="80">H65</f>
        <v>1</v>
      </c>
      <c r="I15" s="75">
        <f t="shared" si="12"/>
        <v>7.64</v>
      </c>
      <c r="J15" s="79">
        <f t="shared" si="80"/>
        <v>3</v>
      </c>
      <c r="K15" s="75" t="str">
        <f t="shared" si="13"/>
        <v>-</v>
      </c>
      <c r="L15" s="30">
        <f t="shared" ref="L15:N15" si="81">IF(L65=0,"-",L65)</f>
        <v>27600</v>
      </c>
      <c r="M15" s="30">
        <f t="shared" si="81"/>
        <v>20000</v>
      </c>
      <c r="N15" s="30">
        <f t="shared" si="81"/>
        <v>10000</v>
      </c>
      <c r="O15" s="30">
        <f t="shared" ref="O15" si="82">IF(O65=0,"-",O65)</f>
        <v>15000</v>
      </c>
      <c r="P15" s="30">
        <f t="shared" si="80"/>
        <v>3586</v>
      </c>
      <c r="Q15" s="30">
        <f t="shared" si="80"/>
        <v>5382</v>
      </c>
      <c r="R15" s="30">
        <f t="shared" si="16"/>
        <v>220</v>
      </c>
      <c r="S15" s="79">
        <f t="shared" ref="S15" si="83">S65</f>
        <v>1</v>
      </c>
      <c r="T15" s="75">
        <f t="shared" si="18"/>
        <v>3.27</v>
      </c>
      <c r="U15" s="79">
        <f t="shared" ref="U15" si="84">U65</f>
        <v>3</v>
      </c>
      <c r="V15" s="75" t="str">
        <f t="shared" si="20"/>
        <v>-</v>
      </c>
      <c r="W15" s="30">
        <f t="shared" ref="W15:Y15" si="85">IF(W65=0,"-",W65)</f>
        <v>11500</v>
      </c>
      <c r="X15" s="30">
        <f t="shared" si="85"/>
        <v>8400</v>
      </c>
      <c r="Y15" s="30">
        <f t="shared" si="85"/>
        <v>4200</v>
      </c>
      <c r="Z15" s="30">
        <f t="shared" si="5"/>
        <v>6300</v>
      </c>
      <c r="AA15" s="30">
        <f t="shared" ref="AA15:AB15" si="86">AA65</f>
        <v>1529</v>
      </c>
      <c r="AB15" s="30">
        <f t="shared" si="86"/>
        <v>1807</v>
      </c>
      <c r="AC15" s="30">
        <f t="shared" si="23"/>
        <v>170</v>
      </c>
      <c r="AD15" s="79">
        <f t="shared" ref="AD15" si="87">AD65</f>
        <v>1</v>
      </c>
      <c r="AE15" s="75">
        <f t="shared" si="25"/>
        <v>3.03</v>
      </c>
      <c r="AF15" s="79">
        <f t="shared" ref="AF15" si="88">AF65</f>
        <v>3</v>
      </c>
      <c r="AG15" s="76" t="str">
        <f t="shared" si="27"/>
        <v>-</v>
      </c>
      <c r="AH15" s="30">
        <f t="shared" si="28"/>
        <v>16900</v>
      </c>
      <c r="AI15" s="30" t="str">
        <f t="shared" si="7"/>
        <v>-</v>
      </c>
      <c r="AJ15" s="8" t="s">
        <v>11</v>
      </c>
    </row>
    <row r="16" spans="2:36" s="25" customFormat="1" ht="17.25" customHeight="1">
      <c r="B16" s="8" t="s">
        <v>12</v>
      </c>
      <c r="C16" s="74" t="str">
        <f t="shared" si="8"/>
        <v>税</v>
      </c>
      <c r="D16" s="30">
        <f t="shared" si="0"/>
        <v>12467</v>
      </c>
      <c r="E16" s="30">
        <f t="shared" si="0"/>
        <v>3431</v>
      </c>
      <c r="F16" s="30">
        <f t="shared" ref="F16" si="89">F66</f>
        <v>18150</v>
      </c>
      <c r="G16" s="30">
        <f t="shared" si="10"/>
        <v>650</v>
      </c>
      <c r="H16" s="79">
        <f t="shared" ref="H16:Q16" si="90">H66</f>
        <v>1</v>
      </c>
      <c r="I16" s="75">
        <f t="shared" si="12"/>
        <v>7.64</v>
      </c>
      <c r="J16" s="79">
        <f t="shared" si="90"/>
        <v>3</v>
      </c>
      <c r="K16" s="75" t="str">
        <f t="shared" si="13"/>
        <v>-</v>
      </c>
      <c r="L16" s="30">
        <f t="shared" ref="L16:N16" si="91">IF(L66=0,"-",L66)</f>
        <v>27600</v>
      </c>
      <c r="M16" s="30">
        <f t="shared" si="91"/>
        <v>20000</v>
      </c>
      <c r="N16" s="30">
        <f t="shared" si="91"/>
        <v>10000</v>
      </c>
      <c r="O16" s="30">
        <f t="shared" ref="O16" si="92">IF(O66=0,"-",O66)</f>
        <v>15000</v>
      </c>
      <c r="P16" s="30">
        <f t="shared" si="90"/>
        <v>12467</v>
      </c>
      <c r="Q16" s="30">
        <f t="shared" si="90"/>
        <v>18150</v>
      </c>
      <c r="R16" s="30">
        <f t="shared" si="16"/>
        <v>220</v>
      </c>
      <c r="S16" s="79">
        <f t="shared" ref="S16" si="93">S66</f>
        <v>1</v>
      </c>
      <c r="T16" s="75">
        <f t="shared" si="18"/>
        <v>3.27</v>
      </c>
      <c r="U16" s="79">
        <f t="shared" ref="U16" si="94">U66</f>
        <v>3</v>
      </c>
      <c r="V16" s="75" t="str">
        <f t="shared" si="20"/>
        <v>-</v>
      </c>
      <c r="W16" s="30">
        <f t="shared" ref="W16:Y16" si="95">IF(W66=0,"-",W66)</f>
        <v>11500</v>
      </c>
      <c r="X16" s="30">
        <f t="shared" si="95"/>
        <v>8400</v>
      </c>
      <c r="Y16" s="30">
        <f t="shared" si="95"/>
        <v>4200</v>
      </c>
      <c r="Z16" s="30">
        <f t="shared" si="5"/>
        <v>6300</v>
      </c>
      <c r="AA16" s="30">
        <f t="shared" ref="AA16:AB16" si="96">AA66</f>
        <v>5109</v>
      </c>
      <c r="AB16" s="30">
        <f t="shared" si="96"/>
        <v>5928</v>
      </c>
      <c r="AC16" s="30">
        <f t="shared" si="23"/>
        <v>170</v>
      </c>
      <c r="AD16" s="79">
        <f t="shared" ref="AD16" si="97">AD66</f>
        <v>1</v>
      </c>
      <c r="AE16" s="75">
        <f t="shared" si="25"/>
        <v>3.03</v>
      </c>
      <c r="AF16" s="79">
        <f t="shared" ref="AF16" si="98">AF66</f>
        <v>3</v>
      </c>
      <c r="AG16" s="76" t="str">
        <f t="shared" si="27"/>
        <v>-</v>
      </c>
      <c r="AH16" s="30">
        <f t="shared" si="28"/>
        <v>16900</v>
      </c>
      <c r="AI16" s="30" t="str">
        <f t="shared" si="7"/>
        <v>-</v>
      </c>
      <c r="AJ16" s="8" t="s">
        <v>12</v>
      </c>
    </row>
    <row r="17" spans="2:36" s="25" customFormat="1" ht="17.25" customHeight="1">
      <c r="B17" s="8" t="s">
        <v>13</v>
      </c>
      <c r="C17" s="74" t="str">
        <f t="shared" si="8"/>
        <v>料</v>
      </c>
      <c r="D17" s="30">
        <f t="shared" si="0"/>
        <v>7815</v>
      </c>
      <c r="E17" s="30">
        <f t="shared" si="0"/>
        <v>2035</v>
      </c>
      <c r="F17" s="30">
        <f t="shared" ref="F17" si="99">F67</f>
        <v>12143</v>
      </c>
      <c r="G17" s="30">
        <f t="shared" si="10"/>
        <v>650</v>
      </c>
      <c r="H17" s="79">
        <f t="shared" ref="H17:Q17" si="100">H67</f>
        <v>1</v>
      </c>
      <c r="I17" s="75">
        <f t="shared" si="12"/>
        <v>7.64</v>
      </c>
      <c r="J17" s="79">
        <f t="shared" si="100"/>
        <v>3</v>
      </c>
      <c r="K17" s="75" t="str">
        <f t="shared" si="13"/>
        <v>-</v>
      </c>
      <c r="L17" s="30">
        <f t="shared" ref="L17:N17" si="101">IF(L67=0,"-",L67)</f>
        <v>27600</v>
      </c>
      <c r="M17" s="30">
        <f t="shared" si="101"/>
        <v>20000</v>
      </c>
      <c r="N17" s="30">
        <f t="shared" si="101"/>
        <v>10000</v>
      </c>
      <c r="O17" s="30">
        <f t="shared" ref="O17" si="102">IF(O67=0,"-",O67)</f>
        <v>15000</v>
      </c>
      <c r="P17" s="30">
        <f t="shared" si="100"/>
        <v>7815</v>
      </c>
      <c r="Q17" s="30">
        <f t="shared" si="100"/>
        <v>12143</v>
      </c>
      <c r="R17" s="30">
        <f t="shared" si="16"/>
        <v>220</v>
      </c>
      <c r="S17" s="79">
        <f t="shared" ref="S17" si="103">S67</f>
        <v>1</v>
      </c>
      <c r="T17" s="75">
        <f t="shared" si="18"/>
        <v>3.27</v>
      </c>
      <c r="U17" s="79">
        <f t="shared" ref="U17" si="104">U67</f>
        <v>3</v>
      </c>
      <c r="V17" s="75" t="str">
        <f t="shared" si="20"/>
        <v>-</v>
      </c>
      <c r="W17" s="30">
        <f t="shared" ref="W17:Y17" si="105">IF(W67=0,"-",W67)</f>
        <v>11500</v>
      </c>
      <c r="X17" s="30">
        <f t="shared" si="105"/>
        <v>8400</v>
      </c>
      <c r="Y17" s="30">
        <f t="shared" si="105"/>
        <v>4200</v>
      </c>
      <c r="Z17" s="30">
        <f t="shared" si="5"/>
        <v>6300</v>
      </c>
      <c r="AA17" s="30">
        <f t="shared" ref="AA17:AB17" si="106">AA67</f>
        <v>3534</v>
      </c>
      <c r="AB17" s="30">
        <f t="shared" si="106"/>
        <v>4222</v>
      </c>
      <c r="AC17" s="30">
        <f t="shared" si="23"/>
        <v>170</v>
      </c>
      <c r="AD17" s="79">
        <f t="shared" ref="AD17" si="107">AD67</f>
        <v>1</v>
      </c>
      <c r="AE17" s="75">
        <f t="shared" si="25"/>
        <v>3.03</v>
      </c>
      <c r="AF17" s="79">
        <f t="shared" ref="AF17" si="108">AF67</f>
        <v>3</v>
      </c>
      <c r="AG17" s="76" t="str">
        <f t="shared" si="27"/>
        <v>-</v>
      </c>
      <c r="AH17" s="30">
        <f t="shared" si="28"/>
        <v>16900</v>
      </c>
      <c r="AI17" s="30" t="str">
        <f t="shared" si="7"/>
        <v>-</v>
      </c>
      <c r="AJ17" s="8" t="s">
        <v>13</v>
      </c>
    </row>
    <row r="18" spans="2:36" s="25" customFormat="1" ht="17.25" customHeight="1">
      <c r="B18" s="8" t="s">
        <v>375</v>
      </c>
      <c r="C18" s="74" t="str">
        <f t="shared" si="8"/>
        <v>税</v>
      </c>
      <c r="D18" s="30">
        <f t="shared" si="0"/>
        <v>4210</v>
      </c>
      <c r="E18" s="30">
        <f t="shared" si="0"/>
        <v>1039</v>
      </c>
      <c r="F18" s="30">
        <f t="shared" ref="F18" si="109">F68</f>
        <v>6859</v>
      </c>
      <c r="G18" s="30">
        <f t="shared" si="10"/>
        <v>650</v>
      </c>
      <c r="H18" s="79">
        <f t="shared" ref="H18:Q18" si="110">H68</f>
        <v>1</v>
      </c>
      <c r="I18" s="75">
        <f t="shared" si="12"/>
        <v>7.64</v>
      </c>
      <c r="J18" s="79">
        <f t="shared" si="110"/>
        <v>3</v>
      </c>
      <c r="K18" s="75" t="str">
        <f t="shared" si="13"/>
        <v>-</v>
      </c>
      <c r="L18" s="30">
        <f t="shared" ref="L18:N18" si="111">IF(L68=0,"-",L68)</f>
        <v>27600</v>
      </c>
      <c r="M18" s="30">
        <f t="shared" si="111"/>
        <v>20000</v>
      </c>
      <c r="N18" s="30">
        <f t="shared" si="111"/>
        <v>10000</v>
      </c>
      <c r="O18" s="30">
        <f t="shared" ref="O18" si="112">IF(O68=0,"-",O68)</f>
        <v>15000</v>
      </c>
      <c r="P18" s="30">
        <f t="shared" si="110"/>
        <v>4210</v>
      </c>
      <c r="Q18" s="30">
        <f t="shared" si="110"/>
        <v>6859</v>
      </c>
      <c r="R18" s="30">
        <f t="shared" si="16"/>
        <v>220</v>
      </c>
      <c r="S18" s="79">
        <f t="shared" ref="S18" si="113">S68</f>
        <v>1</v>
      </c>
      <c r="T18" s="75">
        <f t="shared" si="18"/>
        <v>3.27</v>
      </c>
      <c r="U18" s="79">
        <f t="shared" ref="U18" si="114">U68</f>
        <v>3</v>
      </c>
      <c r="V18" s="75" t="str">
        <f t="shared" si="20"/>
        <v>-</v>
      </c>
      <c r="W18" s="30">
        <f t="shared" ref="W18:Y18" si="115">IF(W68=0,"-",W68)</f>
        <v>11500</v>
      </c>
      <c r="X18" s="30">
        <f t="shared" si="115"/>
        <v>8400</v>
      </c>
      <c r="Y18" s="30">
        <f t="shared" si="115"/>
        <v>4200</v>
      </c>
      <c r="Z18" s="30">
        <f t="shared" si="5"/>
        <v>6300</v>
      </c>
      <c r="AA18" s="30">
        <f t="shared" ref="AA18:AB18" si="116">AA68</f>
        <v>1853</v>
      </c>
      <c r="AB18" s="30">
        <f t="shared" si="116"/>
        <v>2223</v>
      </c>
      <c r="AC18" s="30">
        <f t="shared" si="23"/>
        <v>170</v>
      </c>
      <c r="AD18" s="79">
        <f t="shared" ref="AD18" si="117">AD68</f>
        <v>1</v>
      </c>
      <c r="AE18" s="75">
        <f t="shared" si="25"/>
        <v>3.03</v>
      </c>
      <c r="AF18" s="79">
        <f t="shared" ref="AF18" si="118">AF68</f>
        <v>3</v>
      </c>
      <c r="AG18" s="76" t="str">
        <f t="shared" si="27"/>
        <v>-</v>
      </c>
      <c r="AH18" s="30">
        <f t="shared" si="28"/>
        <v>16900</v>
      </c>
      <c r="AI18" s="30" t="str">
        <f t="shared" si="7"/>
        <v>-</v>
      </c>
      <c r="AJ18" s="8" t="str">
        <f>B18</f>
        <v>葛城市</v>
      </c>
    </row>
    <row r="19" spans="2:36" s="25" customFormat="1" ht="17.25" customHeight="1">
      <c r="B19" s="8" t="s">
        <v>14</v>
      </c>
      <c r="C19" s="74" t="str">
        <f t="shared" si="8"/>
        <v>税</v>
      </c>
      <c r="D19" s="30">
        <f t="shared" si="0"/>
        <v>4198</v>
      </c>
      <c r="E19" s="30">
        <f t="shared" si="0"/>
        <v>1063</v>
      </c>
      <c r="F19" s="30">
        <f t="shared" ref="F19" si="119">F69</f>
        <v>6558</v>
      </c>
      <c r="G19" s="30">
        <f t="shared" si="10"/>
        <v>650</v>
      </c>
      <c r="H19" s="79">
        <f t="shared" ref="H19:Q19" si="120">H69</f>
        <v>1</v>
      </c>
      <c r="I19" s="75">
        <f t="shared" si="12"/>
        <v>7.64</v>
      </c>
      <c r="J19" s="79">
        <f t="shared" si="120"/>
        <v>3</v>
      </c>
      <c r="K19" s="75" t="str">
        <f t="shared" si="13"/>
        <v>-</v>
      </c>
      <c r="L19" s="30">
        <f t="shared" ref="L19:N19" si="121">IF(L69=0,"-",L69)</f>
        <v>27600</v>
      </c>
      <c r="M19" s="30">
        <f t="shared" si="121"/>
        <v>20000</v>
      </c>
      <c r="N19" s="30">
        <f t="shared" si="121"/>
        <v>10000</v>
      </c>
      <c r="O19" s="30">
        <f t="shared" ref="O19" si="122">IF(O69=0,"-",O69)</f>
        <v>15000</v>
      </c>
      <c r="P19" s="30">
        <f t="shared" si="120"/>
        <v>4198</v>
      </c>
      <c r="Q19" s="30">
        <f t="shared" si="120"/>
        <v>6558</v>
      </c>
      <c r="R19" s="30">
        <f t="shared" si="16"/>
        <v>220</v>
      </c>
      <c r="S19" s="79">
        <f t="shared" ref="S19" si="123">S69</f>
        <v>1</v>
      </c>
      <c r="T19" s="75">
        <f t="shared" si="18"/>
        <v>3.27</v>
      </c>
      <c r="U19" s="79">
        <f t="shared" ref="U19" si="124">U69</f>
        <v>3</v>
      </c>
      <c r="V19" s="75" t="str">
        <f t="shared" si="20"/>
        <v>-</v>
      </c>
      <c r="W19" s="30">
        <f t="shared" ref="W19:Y19" si="125">IF(W69=0,"-",W69)</f>
        <v>11500</v>
      </c>
      <c r="X19" s="30">
        <f t="shared" si="125"/>
        <v>8400</v>
      </c>
      <c r="Y19" s="30">
        <f t="shared" si="125"/>
        <v>4200</v>
      </c>
      <c r="Z19" s="30">
        <f t="shared" si="5"/>
        <v>6300</v>
      </c>
      <c r="AA19" s="30">
        <f t="shared" ref="AA19:AB19" si="126">AA69</f>
        <v>1661</v>
      </c>
      <c r="AB19" s="30">
        <f t="shared" si="126"/>
        <v>1959</v>
      </c>
      <c r="AC19" s="30">
        <f t="shared" si="23"/>
        <v>170</v>
      </c>
      <c r="AD19" s="79">
        <f t="shared" ref="AD19" si="127">AD69</f>
        <v>1</v>
      </c>
      <c r="AE19" s="75">
        <f t="shared" si="25"/>
        <v>3.03</v>
      </c>
      <c r="AF19" s="79">
        <f t="shared" ref="AF19" si="128">AF69</f>
        <v>3</v>
      </c>
      <c r="AG19" s="76" t="str">
        <f t="shared" si="27"/>
        <v>-</v>
      </c>
      <c r="AH19" s="30">
        <f t="shared" si="28"/>
        <v>16900</v>
      </c>
      <c r="AI19" s="30" t="str">
        <f t="shared" si="7"/>
        <v>-</v>
      </c>
      <c r="AJ19" s="8" t="s">
        <v>14</v>
      </c>
    </row>
    <row r="20" spans="2:36" s="25" customFormat="1" ht="17.25" customHeight="1">
      <c r="B20" s="8" t="s">
        <v>15</v>
      </c>
      <c r="C20" s="74" t="str">
        <f t="shared" si="8"/>
        <v>税</v>
      </c>
      <c r="D20" s="30">
        <f t="shared" si="0"/>
        <v>448</v>
      </c>
      <c r="E20" s="30">
        <f t="shared" si="0"/>
        <v>126</v>
      </c>
      <c r="F20" s="30">
        <f t="shared" ref="F20" si="129">F70</f>
        <v>742</v>
      </c>
      <c r="G20" s="30">
        <f t="shared" si="10"/>
        <v>650</v>
      </c>
      <c r="H20" s="79">
        <f t="shared" ref="H20:Q20" si="130">H70</f>
        <v>1</v>
      </c>
      <c r="I20" s="75">
        <f t="shared" si="12"/>
        <v>7.64</v>
      </c>
      <c r="J20" s="79">
        <f t="shared" si="130"/>
        <v>3</v>
      </c>
      <c r="K20" s="75" t="str">
        <f t="shared" si="13"/>
        <v>-</v>
      </c>
      <c r="L20" s="30">
        <f t="shared" ref="L20:N20" si="131">IF(L70=0,"-",L70)</f>
        <v>27600</v>
      </c>
      <c r="M20" s="30">
        <f t="shared" si="131"/>
        <v>20000</v>
      </c>
      <c r="N20" s="30">
        <f t="shared" si="131"/>
        <v>10000</v>
      </c>
      <c r="O20" s="30">
        <f t="shared" ref="O20" si="132">IF(O70=0,"-",O70)</f>
        <v>15000</v>
      </c>
      <c r="P20" s="30">
        <f t="shared" si="130"/>
        <v>448</v>
      </c>
      <c r="Q20" s="30">
        <f t="shared" si="130"/>
        <v>742</v>
      </c>
      <c r="R20" s="30">
        <f t="shared" si="16"/>
        <v>220</v>
      </c>
      <c r="S20" s="79">
        <f t="shared" ref="S20" si="133">S70</f>
        <v>1</v>
      </c>
      <c r="T20" s="75">
        <f t="shared" si="18"/>
        <v>3.27</v>
      </c>
      <c r="U20" s="79">
        <f t="shared" ref="U20" si="134">U70</f>
        <v>3</v>
      </c>
      <c r="V20" s="75" t="str">
        <f t="shared" si="20"/>
        <v>-</v>
      </c>
      <c r="W20" s="30">
        <f t="shared" ref="W20:Y20" si="135">IF(W70=0,"-",W70)</f>
        <v>11500</v>
      </c>
      <c r="X20" s="30">
        <f t="shared" si="135"/>
        <v>8400</v>
      </c>
      <c r="Y20" s="30">
        <f t="shared" si="135"/>
        <v>4200</v>
      </c>
      <c r="Z20" s="30">
        <f t="shared" si="5"/>
        <v>6300</v>
      </c>
      <c r="AA20" s="30">
        <f t="shared" ref="AA20:AB20" si="136">AA70</f>
        <v>156</v>
      </c>
      <c r="AB20" s="30">
        <f t="shared" si="136"/>
        <v>183</v>
      </c>
      <c r="AC20" s="30">
        <f t="shared" si="23"/>
        <v>170</v>
      </c>
      <c r="AD20" s="79">
        <f t="shared" ref="AD20" si="137">AD70</f>
        <v>1</v>
      </c>
      <c r="AE20" s="75">
        <f t="shared" si="25"/>
        <v>3.03</v>
      </c>
      <c r="AF20" s="79">
        <f t="shared" ref="AF20" si="138">AF70</f>
        <v>3</v>
      </c>
      <c r="AG20" s="76" t="str">
        <f t="shared" si="27"/>
        <v>-</v>
      </c>
      <c r="AH20" s="30">
        <f t="shared" si="28"/>
        <v>16900</v>
      </c>
      <c r="AI20" s="30" t="str">
        <f t="shared" si="7"/>
        <v>-</v>
      </c>
      <c r="AJ20" s="8" t="s">
        <v>15</v>
      </c>
    </row>
    <row r="21" spans="2:36" s="25" customFormat="1" ht="17.25" customHeight="1">
      <c r="B21" s="8" t="s">
        <v>16</v>
      </c>
      <c r="C21" s="74" t="str">
        <f t="shared" si="8"/>
        <v>税</v>
      </c>
      <c r="D21" s="30">
        <f t="shared" si="0"/>
        <v>2352</v>
      </c>
      <c r="E21" s="30">
        <f t="shared" si="0"/>
        <v>745</v>
      </c>
      <c r="F21" s="30">
        <f t="shared" ref="F21" si="139">F71</f>
        <v>3558</v>
      </c>
      <c r="G21" s="30">
        <f t="shared" si="10"/>
        <v>650</v>
      </c>
      <c r="H21" s="79">
        <f t="shared" ref="H21:Q21" si="140">H71</f>
        <v>1</v>
      </c>
      <c r="I21" s="75">
        <f t="shared" si="12"/>
        <v>7.64</v>
      </c>
      <c r="J21" s="79">
        <f t="shared" si="140"/>
        <v>3</v>
      </c>
      <c r="K21" s="75" t="str">
        <f t="shared" si="13"/>
        <v>-</v>
      </c>
      <c r="L21" s="30">
        <f t="shared" ref="L21:N21" si="141">IF(L71=0,"-",L71)</f>
        <v>27600</v>
      </c>
      <c r="M21" s="30">
        <f t="shared" si="141"/>
        <v>20000</v>
      </c>
      <c r="N21" s="30">
        <f t="shared" si="141"/>
        <v>10000</v>
      </c>
      <c r="O21" s="30">
        <f t="shared" ref="O21" si="142">IF(O71=0,"-",O71)</f>
        <v>15000</v>
      </c>
      <c r="P21" s="30">
        <f t="shared" si="140"/>
        <v>2352</v>
      </c>
      <c r="Q21" s="30">
        <f t="shared" si="140"/>
        <v>3558</v>
      </c>
      <c r="R21" s="30">
        <f t="shared" si="16"/>
        <v>220</v>
      </c>
      <c r="S21" s="79">
        <f t="shared" ref="S21" si="143">S71</f>
        <v>1</v>
      </c>
      <c r="T21" s="75">
        <f t="shared" si="18"/>
        <v>3.27</v>
      </c>
      <c r="U21" s="79">
        <f t="shared" ref="U21" si="144">U71</f>
        <v>3</v>
      </c>
      <c r="V21" s="75" t="str">
        <f t="shared" si="20"/>
        <v>-</v>
      </c>
      <c r="W21" s="30">
        <f t="shared" ref="W21:Y21" si="145">IF(W71=0,"-",W71)</f>
        <v>11500</v>
      </c>
      <c r="X21" s="30">
        <f t="shared" si="145"/>
        <v>8400</v>
      </c>
      <c r="Y21" s="30">
        <f t="shared" si="145"/>
        <v>4200</v>
      </c>
      <c r="Z21" s="30">
        <f t="shared" si="5"/>
        <v>6300</v>
      </c>
      <c r="AA21" s="30">
        <f t="shared" ref="AA21:AB21" si="146">AA71</f>
        <v>994</v>
      </c>
      <c r="AB21" s="30">
        <f t="shared" si="146"/>
        <v>1155</v>
      </c>
      <c r="AC21" s="30">
        <f t="shared" si="23"/>
        <v>170</v>
      </c>
      <c r="AD21" s="79">
        <f t="shared" ref="AD21" si="147">AD71</f>
        <v>1</v>
      </c>
      <c r="AE21" s="75">
        <f t="shared" si="25"/>
        <v>3.03</v>
      </c>
      <c r="AF21" s="79">
        <f t="shared" ref="AF21" si="148">AF71</f>
        <v>3</v>
      </c>
      <c r="AG21" s="76" t="str">
        <f t="shared" si="27"/>
        <v>-</v>
      </c>
      <c r="AH21" s="30">
        <f t="shared" si="28"/>
        <v>16900</v>
      </c>
      <c r="AI21" s="30" t="str">
        <f t="shared" si="7"/>
        <v>-</v>
      </c>
      <c r="AJ21" s="8" t="s">
        <v>16</v>
      </c>
    </row>
    <row r="22" spans="2:36" s="25" customFormat="1" ht="17.25" customHeight="1">
      <c r="B22" s="8" t="s">
        <v>17</v>
      </c>
      <c r="C22" s="74" t="str">
        <f t="shared" si="8"/>
        <v>税</v>
      </c>
      <c r="D22" s="30">
        <f t="shared" si="0"/>
        <v>2737</v>
      </c>
      <c r="E22" s="30">
        <f t="shared" si="0"/>
        <v>684</v>
      </c>
      <c r="F22" s="30">
        <f t="shared" ref="F22" si="149">F72</f>
        <v>4022</v>
      </c>
      <c r="G22" s="30">
        <f t="shared" si="10"/>
        <v>650</v>
      </c>
      <c r="H22" s="79">
        <f t="shared" ref="H22:Q22" si="150">H72</f>
        <v>1</v>
      </c>
      <c r="I22" s="75">
        <f t="shared" si="12"/>
        <v>7.64</v>
      </c>
      <c r="J22" s="79">
        <f t="shared" si="150"/>
        <v>3</v>
      </c>
      <c r="K22" s="75" t="str">
        <f t="shared" si="13"/>
        <v>-</v>
      </c>
      <c r="L22" s="30">
        <f t="shared" ref="L22:N22" si="151">IF(L72=0,"-",L72)</f>
        <v>27600</v>
      </c>
      <c r="M22" s="30">
        <f t="shared" si="151"/>
        <v>20000</v>
      </c>
      <c r="N22" s="30">
        <f t="shared" si="151"/>
        <v>10000</v>
      </c>
      <c r="O22" s="30">
        <f t="shared" ref="O22" si="152">IF(O72=0,"-",O72)</f>
        <v>15000</v>
      </c>
      <c r="P22" s="30">
        <f t="shared" si="150"/>
        <v>2737</v>
      </c>
      <c r="Q22" s="30">
        <f t="shared" si="150"/>
        <v>4022</v>
      </c>
      <c r="R22" s="30">
        <f t="shared" si="16"/>
        <v>220</v>
      </c>
      <c r="S22" s="79">
        <f t="shared" ref="S22" si="153">S72</f>
        <v>1</v>
      </c>
      <c r="T22" s="75">
        <f t="shared" si="18"/>
        <v>3.27</v>
      </c>
      <c r="U22" s="79">
        <f t="shared" ref="U22" si="154">U72</f>
        <v>3</v>
      </c>
      <c r="V22" s="75" t="str">
        <f t="shared" si="20"/>
        <v>-</v>
      </c>
      <c r="W22" s="30">
        <f t="shared" ref="W22:Y22" si="155">IF(W72=0,"-",W72)</f>
        <v>11500</v>
      </c>
      <c r="X22" s="30">
        <f t="shared" si="155"/>
        <v>8400</v>
      </c>
      <c r="Y22" s="30">
        <f t="shared" si="155"/>
        <v>4200</v>
      </c>
      <c r="Z22" s="30">
        <f t="shared" si="5"/>
        <v>6300</v>
      </c>
      <c r="AA22" s="30">
        <f t="shared" ref="AA22:AB22" si="156">AA72</f>
        <v>1081</v>
      </c>
      <c r="AB22" s="30">
        <f t="shared" si="156"/>
        <v>1267</v>
      </c>
      <c r="AC22" s="30">
        <f t="shared" si="23"/>
        <v>170</v>
      </c>
      <c r="AD22" s="79">
        <f t="shared" ref="AD22" si="157">AD72</f>
        <v>1</v>
      </c>
      <c r="AE22" s="75">
        <f t="shared" si="25"/>
        <v>3.03</v>
      </c>
      <c r="AF22" s="79">
        <f t="shared" ref="AF22" si="158">AF72</f>
        <v>3</v>
      </c>
      <c r="AG22" s="76" t="str">
        <f t="shared" si="27"/>
        <v>-</v>
      </c>
      <c r="AH22" s="30">
        <f t="shared" si="28"/>
        <v>16900</v>
      </c>
      <c r="AI22" s="30" t="str">
        <f t="shared" si="7"/>
        <v>-</v>
      </c>
      <c r="AJ22" s="8" t="s">
        <v>17</v>
      </c>
    </row>
    <row r="23" spans="2:36" s="25" customFormat="1" ht="17.25" customHeight="1">
      <c r="B23" s="8" t="s">
        <v>18</v>
      </c>
      <c r="C23" s="74" t="str">
        <f t="shared" si="8"/>
        <v>税</v>
      </c>
      <c r="D23" s="30">
        <f t="shared" si="0"/>
        <v>3067</v>
      </c>
      <c r="E23" s="30">
        <f t="shared" si="0"/>
        <v>836</v>
      </c>
      <c r="F23" s="30">
        <f t="shared" ref="F23" si="159">F73</f>
        <v>4609</v>
      </c>
      <c r="G23" s="30">
        <f t="shared" si="10"/>
        <v>650</v>
      </c>
      <c r="H23" s="79">
        <f t="shared" ref="H23:Q23" si="160">H73</f>
        <v>1</v>
      </c>
      <c r="I23" s="75">
        <f t="shared" si="12"/>
        <v>7.64</v>
      </c>
      <c r="J23" s="79">
        <f t="shared" si="160"/>
        <v>3</v>
      </c>
      <c r="K23" s="75" t="str">
        <f t="shared" si="13"/>
        <v>-</v>
      </c>
      <c r="L23" s="30">
        <f t="shared" ref="L23:N23" si="161">IF(L73=0,"-",L73)</f>
        <v>27600</v>
      </c>
      <c r="M23" s="30">
        <f t="shared" si="161"/>
        <v>20000</v>
      </c>
      <c r="N23" s="30">
        <f t="shared" si="161"/>
        <v>10000</v>
      </c>
      <c r="O23" s="30">
        <f t="shared" ref="O23" si="162">IF(O73=0,"-",O73)</f>
        <v>15000</v>
      </c>
      <c r="P23" s="30">
        <f t="shared" si="160"/>
        <v>3067</v>
      </c>
      <c r="Q23" s="30">
        <f t="shared" si="160"/>
        <v>4609</v>
      </c>
      <c r="R23" s="30">
        <f t="shared" si="16"/>
        <v>220</v>
      </c>
      <c r="S23" s="79">
        <f t="shared" ref="S23" si="163">S73</f>
        <v>1</v>
      </c>
      <c r="T23" s="75">
        <f t="shared" si="18"/>
        <v>3.27</v>
      </c>
      <c r="U23" s="79">
        <f t="shared" ref="U23" si="164">U73</f>
        <v>3</v>
      </c>
      <c r="V23" s="75" t="str">
        <f t="shared" si="20"/>
        <v>-</v>
      </c>
      <c r="W23" s="30">
        <f t="shared" ref="W23:Y23" si="165">IF(W73=0,"-",W73)</f>
        <v>11500</v>
      </c>
      <c r="X23" s="30">
        <f t="shared" si="165"/>
        <v>8400</v>
      </c>
      <c r="Y23" s="30">
        <f t="shared" si="165"/>
        <v>4200</v>
      </c>
      <c r="Z23" s="30">
        <f t="shared" si="5"/>
        <v>6300</v>
      </c>
      <c r="AA23" s="30">
        <f t="shared" ref="AA23:AB23" si="166">AA73</f>
        <v>1312</v>
      </c>
      <c r="AB23" s="30">
        <f t="shared" si="166"/>
        <v>1524</v>
      </c>
      <c r="AC23" s="30">
        <f t="shared" si="23"/>
        <v>170</v>
      </c>
      <c r="AD23" s="79">
        <f t="shared" ref="AD23" si="167">AD73</f>
        <v>1</v>
      </c>
      <c r="AE23" s="75">
        <f t="shared" si="25"/>
        <v>3.03</v>
      </c>
      <c r="AF23" s="79">
        <f t="shared" ref="AF23" si="168">AF73</f>
        <v>3</v>
      </c>
      <c r="AG23" s="76" t="str">
        <f t="shared" si="27"/>
        <v>-</v>
      </c>
      <c r="AH23" s="30">
        <f t="shared" si="28"/>
        <v>16900</v>
      </c>
      <c r="AI23" s="30" t="str">
        <f t="shared" si="7"/>
        <v>-</v>
      </c>
      <c r="AJ23" s="8" t="s">
        <v>18</v>
      </c>
    </row>
    <row r="24" spans="2:36" s="25" customFormat="1" ht="17.25" customHeight="1">
      <c r="B24" s="8" t="s">
        <v>19</v>
      </c>
      <c r="C24" s="74" t="str">
        <f t="shared" si="8"/>
        <v>税</v>
      </c>
      <c r="D24" s="30">
        <f t="shared" si="0"/>
        <v>1072</v>
      </c>
      <c r="E24" s="30">
        <f t="shared" si="0"/>
        <v>264</v>
      </c>
      <c r="F24" s="30">
        <f t="shared" ref="F24" si="169">F74</f>
        <v>1534</v>
      </c>
      <c r="G24" s="30">
        <f t="shared" si="10"/>
        <v>650</v>
      </c>
      <c r="H24" s="79">
        <f t="shared" ref="H24:Q24" si="170">H74</f>
        <v>1</v>
      </c>
      <c r="I24" s="75">
        <f t="shared" si="12"/>
        <v>7.64</v>
      </c>
      <c r="J24" s="79">
        <f t="shared" si="170"/>
        <v>3</v>
      </c>
      <c r="K24" s="75" t="str">
        <f t="shared" si="13"/>
        <v>-</v>
      </c>
      <c r="L24" s="30">
        <f t="shared" ref="L24:N24" si="171">IF(L74=0,"-",L74)</f>
        <v>27600</v>
      </c>
      <c r="M24" s="30">
        <f t="shared" si="171"/>
        <v>20000</v>
      </c>
      <c r="N24" s="30">
        <f t="shared" si="171"/>
        <v>10000</v>
      </c>
      <c r="O24" s="30">
        <f t="shared" ref="O24" si="172">IF(O74=0,"-",O74)</f>
        <v>15000</v>
      </c>
      <c r="P24" s="30">
        <f t="shared" si="170"/>
        <v>1072</v>
      </c>
      <c r="Q24" s="30">
        <f t="shared" si="170"/>
        <v>1534</v>
      </c>
      <c r="R24" s="30">
        <f t="shared" si="16"/>
        <v>220</v>
      </c>
      <c r="S24" s="79">
        <f t="shared" ref="S24" si="173">S74</f>
        <v>1</v>
      </c>
      <c r="T24" s="75">
        <f t="shared" si="18"/>
        <v>3.27</v>
      </c>
      <c r="U24" s="79">
        <f t="shared" ref="U24" si="174">U74</f>
        <v>3</v>
      </c>
      <c r="V24" s="75" t="str">
        <f t="shared" si="20"/>
        <v>-</v>
      </c>
      <c r="W24" s="30">
        <f t="shared" ref="W24:Z39" si="175">IF(W74=0,"-",W74)</f>
        <v>11500</v>
      </c>
      <c r="X24" s="30">
        <f t="shared" si="175"/>
        <v>8400</v>
      </c>
      <c r="Y24" s="30">
        <f t="shared" si="175"/>
        <v>4200</v>
      </c>
      <c r="Z24" s="30">
        <f t="shared" si="175"/>
        <v>6300</v>
      </c>
      <c r="AA24" s="30">
        <f t="shared" ref="AA24:AD39" si="176">AA74</f>
        <v>443</v>
      </c>
      <c r="AB24" s="30">
        <f t="shared" si="176"/>
        <v>500</v>
      </c>
      <c r="AC24" s="30">
        <f t="shared" si="23"/>
        <v>170</v>
      </c>
      <c r="AD24" s="79">
        <f t="shared" si="176"/>
        <v>1</v>
      </c>
      <c r="AE24" s="75">
        <f t="shared" si="25"/>
        <v>3.03</v>
      </c>
      <c r="AF24" s="79">
        <f t="shared" ref="AF24" si="177">AF74</f>
        <v>3</v>
      </c>
      <c r="AG24" s="76" t="str">
        <f t="shared" si="27"/>
        <v>-</v>
      </c>
      <c r="AH24" s="30">
        <f t="shared" si="28"/>
        <v>16900</v>
      </c>
      <c r="AI24" s="30" t="str">
        <f t="shared" si="7"/>
        <v>-</v>
      </c>
      <c r="AJ24" s="8" t="s">
        <v>19</v>
      </c>
    </row>
    <row r="25" spans="2:36" s="25" customFormat="1" ht="17.25" customHeight="1">
      <c r="B25" s="8" t="s">
        <v>20</v>
      </c>
      <c r="C25" s="74" t="str">
        <f t="shared" si="8"/>
        <v>税</v>
      </c>
      <c r="D25" s="30">
        <f t="shared" si="0"/>
        <v>1041</v>
      </c>
      <c r="E25" s="30">
        <f t="shared" si="0"/>
        <v>276</v>
      </c>
      <c r="F25" s="30">
        <f t="shared" ref="F25" si="178">F75</f>
        <v>1626</v>
      </c>
      <c r="G25" s="30">
        <f t="shared" si="10"/>
        <v>650</v>
      </c>
      <c r="H25" s="79">
        <f t="shared" ref="H25:Q25" si="179">H75</f>
        <v>1</v>
      </c>
      <c r="I25" s="75">
        <f t="shared" si="12"/>
        <v>7.64</v>
      </c>
      <c r="J25" s="79">
        <f t="shared" si="179"/>
        <v>3</v>
      </c>
      <c r="K25" s="75" t="str">
        <f t="shared" si="13"/>
        <v>-</v>
      </c>
      <c r="L25" s="30">
        <f t="shared" ref="L25:N25" si="180">IF(L75=0,"-",L75)</f>
        <v>27600</v>
      </c>
      <c r="M25" s="30">
        <f t="shared" si="180"/>
        <v>20000</v>
      </c>
      <c r="N25" s="30">
        <f t="shared" si="180"/>
        <v>10000</v>
      </c>
      <c r="O25" s="30">
        <f t="shared" ref="O25" si="181">IF(O75=0,"-",O75)</f>
        <v>15000</v>
      </c>
      <c r="P25" s="30">
        <f t="shared" si="179"/>
        <v>1041</v>
      </c>
      <c r="Q25" s="30">
        <f t="shared" si="179"/>
        <v>1626</v>
      </c>
      <c r="R25" s="30">
        <f t="shared" si="16"/>
        <v>220</v>
      </c>
      <c r="S25" s="79">
        <f t="shared" ref="S25" si="182">S75</f>
        <v>1</v>
      </c>
      <c r="T25" s="75">
        <f t="shared" si="18"/>
        <v>3.27</v>
      </c>
      <c r="U25" s="79">
        <f t="shared" ref="U25" si="183">U75</f>
        <v>3</v>
      </c>
      <c r="V25" s="75" t="str">
        <f t="shared" si="20"/>
        <v>-</v>
      </c>
      <c r="W25" s="30">
        <f t="shared" ref="W25:Y25" si="184">IF(W75=0,"-",W75)</f>
        <v>11500</v>
      </c>
      <c r="X25" s="30">
        <f t="shared" si="184"/>
        <v>8400</v>
      </c>
      <c r="Y25" s="30">
        <f t="shared" si="184"/>
        <v>4200</v>
      </c>
      <c r="Z25" s="30">
        <f t="shared" si="175"/>
        <v>6300</v>
      </c>
      <c r="AA25" s="30">
        <f t="shared" ref="AA25:AB25" si="185">AA75</f>
        <v>444</v>
      </c>
      <c r="AB25" s="30">
        <f t="shared" si="185"/>
        <v>543</v>
      </c>
      <c r="AC25" s="30">
        <f t="shared" si="23"/>
        <v>170</v>
      </c>
      <c r="AD25" s="79">
        <f t="shared" si="176"/>
        <v>1</v>
      </c>
      <c r="AE25" s="75">
        <f t="shared" si="25"/>
        <v>3.03</v>
      </c>
      <c r="AF25" s="79">
        <f t="shared" ref="AF25" si="186">AF75</f>
        <v>3</v>
      </c>
      <c r="AG25" s="76" t="str">
        <f t="shared" si="27"/>
        <v>-</v>
      </c>
      <c r="AH25" s="30">
        <f t="shared" si="28"/>
        <v>16900</v>
      </c>
      <c r="AI25" s="30" t="str">
        <f t="shared" si="7"/>
        <v>-</v>
      </c>
      <c r="AJ25" s="8" t="s">
        <v>20</v>
      </c>
    </row>
    <row r="26" spans="2:36" s="25" customFormat="1" ht="17.25" customHeight="1">
      <c r="B26" s="8" t="s">
        <v>21</v>
      </c>
      <c r="C26" s="74" t="str">
        <f t="shared" si="8"/>
        <v>税</v>
      </c>
      <c r="D26" s="30">
        <f t="shared" si="0"/>
        <v>866</v>
      </c>
      <c r="E26" s="30">
        <f t="shared" si="0"/>
        <v>218</v>
      </c>
      <c r="F26" s="30">
        <f t="shared" ref="F26" si="187">F76</f>
        <v>1340</v>
      </c>
      <c r="G26" s="30">
        <f t="shared" si="10"/>
        <v>650</v>
      </c>
      <c r="H26" s="79">
        <f t="shared" ref="H26:Q26" si="188">H76</f>
        <v>1</v>
      </c>
      <c r="I26" s="75">
        <f t="shared" si="12"/>
        <v>7.64</v>
      </c>
      <c r="J26" s="79">
        <f t="shared" si="188"/>
        <v>3</v>
      </c>
      <c r="K26" s="75" t="str">
        <f t="shared" si="13"/>
        <v>-</v>
      </c>
      <c r="L26" s="30">
        <f t="shared" ref="L26:N26" si="189">IF(L76=0,"-",L76)</f>
        <v>27600</v>
      </c>
      <c r="M26" s="30">
        <f t="shared" si="189"/>
        <v>20000</v>
      </c>
      <c r="N26" s="30">
        <f t="shared" si="189"/>
        <v>10000</v>
      </c>
      <c r="O26" s="30">
        <f t="shared" ref="O26" si="190">IF(O76=0,"-",O76)</f>
        <v>15000</v>
      </c>
      <c r="P26" s="30">
        <f t="shared" si="188"/>
        <v>866</v>
      </c>
      <c r="Q26" s="30">
        <f t="shared" si="188"/>
        <v>1340</v>
      </c>
      <c r="R26" s="30">
        <f t="shared" si="16"/>
        <v>220</v>
      </c>
      <c r="S26" s="79">
        <f t="shared" ref="S26" si="191">S76</f>
        <v>1</v>
      </c>
      <c r="T26" s="75">
        <f t="shared" si="18"/>
        <v>3.27</v>
      </c>
      <c r="U26" s="79">
        <f t="shared" ref="U26" si="192">U76</f>
        <v>3</v>
      </c>
      <c r="V26" s="75" t="str">
        <f t="shared" si="20"/>
        <v>-</v>
      </c>
      <c r="W26" s="30">
        <f t="shared" ref="W26:Y26" si="193">IF(W76=0,"-",W76)</f>
        <v>11500</v>
      </c>
      <c r="X26" s="30">
        <f t="shared" si="193"/>
        <v>8400</v>
      </c>
      <c r="Y26" s="30">
        <f t="shared" si="193"/>
        <v>4200</v>
      </c>
      <c r="Z26" s="30">
        <f t="shared" si="175"/>
        <v>6300</v>
      </c>
      <c r="AA26" s="30">
        <f t="shared" ref="AA26:AB26" si="194">AA76</f>
        <v>393</v>
      </c>
      <c r="AB26" s="30">
        <f t="shared" si="194"/>
        <v>461</v>
      </c>
      <c r="AC26" s="30">
        <f t="shared" si="23"/>
        <v>170</v>
      </c>
      <c r="AD26" s="79">
        <f t="shared" si="176"/>
        <v>1</v>
      </c>
      <c r="AE26" s="75">
        <f t="shared" si="25"/>
        <v>3.03</v>
      </c>
      <c r="AF26" s="79">
        <f t="shared" ref="AF26" si="195">AF76</f>
        <v>3</v>
      </c>
      <c r="AG26" s="76" t="str">
        <f t="shared" si="27"/>
        <v>-</v>
      </c>
      <c r="AH26" s="30">
        <f t="shared" si="28"/>
        <v>16900</v>
      </c>
      <c r="AI26" s="30" t="str">
        <f t="shared" si="7"/>
        <v>-</v>
      </c>
      <c r="AJ26" s="8" t="s">
        <v>21</v>
      </c>
    </row>
    <row r="27" spans="2:36" s="25" customFormat="1" ht="17.25" customHeight="1">
      <c r="B27" s="8" t="s">
        <v>22</v>
      </c>
      <c r="C27" s="74" t="str">
        <f t="shared" si="8"/>
        <v>税</v>
      </c>
      <c r="D27" s="30">
        <f t="shared" si="0"/>
        <v>3725</v>
      </c>
      <c r="E27" s="30">
        <f t="shared" si="0"/>
        <v>893</v>
      </c>
      <c r="F27" s="30">
        <f t="shared" ref="F27" si="196">F77</f>
        <v>5858</v>
      </c>
      <c r="G27" s="30">
        <f t="shared" si="10"/>
        <v>650</v>
      </c>
      <c r="H27" s="79">
        <f t="shared" ref="H27:Q27" si="197">H77</f>
        <v>1</v>
      </c>
      <c r="I27" s="75">
        <f t="shared" si="12"/>
        <v>7.64</v>
      </c>
      <c r="J27" s="79">
        <f t="shared" si="197"/>
        <v>3</v>
      </c>
      <c r="K27" s="75" t="str">
        <f t="shared" si="13"/>
        <v>-</v>
      </c>
      <c r="L27" s="30">
        <f t="shared" ref="L27:N27" si="198">IF(L77=0,"-",L77)</f>
        <v>27600</v>
      </c>
      <c r="M27" s="30">
        <f t="shared" si="198"/>
        <v>20000</v>
      </c>
      <c r="N27" s="30">
        <f t="shared" si="198"/>
        <v>10000</v>
      </c>
      <c r="O27" s="30">
        <f t="shared" ref="O27" si="199">IF(O77=0,"-",O77)</f>
        <v>15000</v>
      </c>
      <c r="P27" s="30">
        <f t="shared" si="197"/>
        <v>3725</v>
      </c>
      <c r="Q27" s="30">
        <f t="shared" si="197"/>
        <v>5858</v>
      </c>
      <c r="R27" s="30">
        <f t="shared" si="16"/>
        <v>220</v>
      </c>
      <c r="S27" s="79">
        <f t="shared" ref="S27" si="200">S77</f>
        <v>1</v>
      </c>
      <c r="T27" s="75">
        <f t="shared" si="18"/>
        <v>3.27</v>
      </c>
      <c r="U27" s="79">
        <f t="shared" ref="U27" si="201">U77</f>
        <v>3</v>
      </c>
      <c r="V27" s="75" t="str">
        <f t="shared" si="20"/>
        <v>-</v>
      </c>
      <c r="W27" s="30">
        <f t="shared" ref="W27:Y27" si="202">IF(W77=0,"-",W77)</f>
        <v>11500</v>
      </c>
      <c r="X27" s="30">
        <f t="shared" si="202"/>
        <v>8400</v>
      </c>
      <c r="Y27" s="30">
        <f t="shared" si="202"/>
        <v>4200</v>
      </c>
      <c r="Z27" s="30">
        <f t="shared" si="175"/>
        <v>6300</v>
      </c>
      <c r="AA27" s="30">
        <f t="shared" ref="AA27:AB27" si="203">AA77</f>
        <v>1580</v>
      </c>
      <c r="AB27" s="30">
        <f t="shared" si="203"/>
        <v>1875</v>
      </c>
      <c r="AC27" s="30">
        <f t="shared" si="23"/>
        <v>170</v>
      </c>
      <c r="AD27" s="79">
        <f t="shared" si="176"/>
        <v>1</v>
      </c>
      <c r="AE27" s="75">
        <f t="shared" si="25"/>
        <v>3.03</v>
      </c>
      <c r="AF27" s="79">
        <f t="shared" ref="AF27" si="204">AF77</f>
        <v>3</v>
      </c>
      <c r="AG27" s="76" t="str">
        <f t="shared" si="27"/>
        <v>-</v>
      </c>
      <c r="AH27" s="30">
        <f t="shared" si="28"/>
        <v>16900</v>
      </c>
      <c r="AI27" s="30" t="str">
        <f t="shared" si="7"/>
        <v>-</v>
      </c>
      <c r="AJ27" s="8" t="s">
        <v>22</v>
      </c>
    </row>
    <row r="28" spans="2:36" s="25" customFormat="1" ht="17.25" customHeight="1">
      <c r="B28" s="8" t="s">
        <v>23</v>
      </c>
      <c r="C28" s="74" t="str">
        <f t="shared" si="8"/>
        <v>税</v>
      </c>
      <c r="D28" s="30">
        <f t="shared" ref="D28:E46" si="205">D78</f>
        <v>243</v>
      </c>
      <c r="E28" s="30">
        <f t="shared" si="205"/>
        <v>53</v>
      </c>
      <c r="F28" s="30">
        <f t="shared" ref="F28" si="206">F78</f>
        <v>350</v>
      </c>
      <c r="G28" s="30">
        <f t="shared" si="10"/>
        <v>650</v>
      </c>
      <c r="H28" s="79">
        <f t="shared" ref="H28:Q28" si="207">H78</f>
        <v>1</v>
      </c>
      <c r="I28" s="75">
        <f t="shared" si="12"/>
        <v>7.64</v>
      </c>
      <c r="J28" s="79">
        <f t="shared" si="207"/>
        <v>3</v>
      </c>
      <c r="K28" s="75" t="str">
        <f t="shared" si="13"/>
        <v>-</v>
      </c>
      <c r="L28" s="30">
        <f t="shared" ref="L28:N28" si="208">IF(L78=0,"-",L78)</f>
        <v>27600</v>
      </c>
      <c r="M28" s="30">
        <f t="shared" si="208"/>
        <v>20000</v>
      </c>
      <c r="N28" s="30">
        <f t="shared" si="208"/>
        <v>10000</v>
      </c>
      <c r="O28" s="30">
        <f t="shared" ref="O28" si="209">IF(O78=0,"-",O78)</f>
        <v>15000</v>
      </c>
      <c r="P28" s="30">
        <f t="shared" si="207"/>
        <v>243</v>
      </c>
      <c r="Q28" s="30">
        <f t="shared" si="207"/>
        <v>350</v>
      </c>
      <c r="R28" s="30">
        <f t="shared" si="16"/>
        <v>220</v>
      </c>
      <c r="S28" s="79">
        <f t="shared" ref="S28" si="210">S78</f>
        <v>1</v>
      </c>
      <c r="T28" s="75">
        <f t="shared" si="18"/>
        <v>3.27</v>
      </c>
      <c r="U28" s="79">
        <f t="shared" ref="U28" si="211">U78</f>
        <v>3</v>
      </c>
      <c r="V28" s="75" t="str">
        <f t="shared" si="20"/>
        <v>-</v>
      </c>
      <c r="W28" s="30">
        <f t="shared" ref="W28:Y28" si="212">IF(W78=0,"-",W78)</f>
        <v>11500</v>
      </c>
      <c r="X28" s="30">
        <f t="shared" si="212"/>
        <v>8400</v>
      </c>
      <c r="Y28" s="30">
        <f t="shared" si="212"/>
        <v>4200</v>
      </c>
      <c r="Z28" s="30">
        <f t="shared" si="175"/>
        <v>6300</v>
      </c>
      <c r="AA28" s="30">
        <f t="shared" ref="AA28:AB28" si="213">AA78</f>
        <v>92</v>
      </c>
      <c r="AB28" s="30">
        <f t="shared" si="213"/>
        <v>108</v>
      </c>
      <c r="AC28" s="30">
        <f t="shared" si="23"/>
        <v>170</v>
      </c>
      <c r="AD28" s="79">
        <f t="shared" si="176"/>
        <v>1</v>
      </c>
      <c r="AE28" s="75">
        <f t="shared" si="25"/>
        <v>3.03</v>
      </c>
      <c r="AF28" s="79">
        <f t="shared" ref="AF28" si="214">AF78</f>
        <v>3</v>
      </c>
      <c r="AG28" s="76" t="str">
        <f t="shared" si="27"/>
        <v>-</v>
      </c>
      <c r="AH28" s="30">
        <f t="shared" si="28"/>
        <v>16900</v>
      </c>
      <c r="AI28" s="30" t="str">
        <f t="shared" si="7"/>
        <v>-</v>
      </c>
      <c r="AJ28" s="8" t="s">
        <v>23</v>
      </c>
    </row>
    <row r="29" spans="2:36" s="25" customFormat="1" ht="17.25" customHeight="1">
      <c r="B29" s="8" t="s">
        <v>24</v>
      </c>
      <c r="C29" s="74" t="str">
        <f t="shared" si="8"/>
        <v>税</v>
      </c>
      <c r="D29" s="30">
        <f t="shared" si="205"/>
        <v>242</v>
      </c>
      <c r="E29" s="30">
        <f t="shared" si="205"/>
        <v>55</v>
      </c>
      <c r="F29" s="30">
        <f t="shared" ref="F29" si="215">F79</f>
        <v>327</v>
      </c>
      <c r="G29" s="30">
        <f t="shared" si="10"/>
        <v>650</v>
      </c>
      <c r="H29" s="79">
        <f t="shared" ref="H29:Q29" si="216">H79</f>
        <v>1</v>
      </c>
      <c r="I29" s="75">
        <f t="shared" si="12"/>
        <v>7.64</v>
      </c>
      <c r="J29" s="79">
        <f t="shared" si="216"/>
        <v>3</v>
      </c>
      <c r="K29" s="75" t="str">
        <f t="shared" si="13"/>
        <v>-</v>
      </c>
      <c r="L29" s="30">
        <f t="shared" ref="L29:N29" si="217">IF(L79=0,"-",L79)</f>
        <v>27600</v>
      </c>
      <c r="M29" s="30">
        <f t="shared" si="217"/>
        <v>20000</v>
      </c>
      <c r="N29" s="30">
        <f t="shared" si="217"/>
        <v>10000</v>
      </c>
      <c r="O29" s="30">
        <f t="shared" ref="O29" si="218">IF(O79=0,"-",O79)</f>
        <v>15000</v>
      </c>
      <c r="P29" s="30">
        <f t="shared" si="216"/>
        <v>242</v>
      </c>
      <c r="Q29" s="30">
        <f t="shared" si="216"/>
        <v>327</v>
      </c>
      <c r="R29" s="30">
        <f t="shared" si="16"/>
        <v>220</v>
      </c>
      <c r="S29" s="79">
        <f t="shared" ref="S29" si="219">S79</f>
        <v>1</v>
      </c>
      <c r="T29" s="75">
        <f t="shared" si="18"/>
        <v>3.27</v>
      </c>
      <c r="U29" s="79">
        <f t="shared" ref="U29" si="220">U79</f>
        <v>3</v>
      </c>
      <c r="V29" s="75" t="str">
        <f t="shared" si="20"/>
        <v>-</v>
      </c>
      <c r="W29" s="30">
        <f t="shared" ref="W29:Y29" si="221">IF(W79=0,"-",W79)</f>
        <v>11500</v>
      </c>
      <c r="X29" s="30">
        <f t="shared" si="221"/>
        <v>8400</v>
      </c>
      <c r="Y29" s="30">
        <f t="shared" si="221"/>
        <v>4200</v>
      </c>
      <c r="Z29" s="30">
        <f t="shared" si="175"/>
        <v>6300</v>
      </c>
      <c r="AA29" s="30">
        <f t="shared" ref="AA29:AB29" si="222">AA79</f>
        <v>73</v>
      </c>
      <c r="AB29" s="30">
        <f t="shared" si="222"/>
        <v>83</v>
      </c>
      <c r="AC29" s="30">
        <f t="shared" si="23"/>
        <v>170</v>
      </c>
      <c r="AD29" s="79">
        <f t="shared" si="176"/>
        <v>1</v>
      </c>
      <c r="AE29" s="75">
        <f t="shared" si="25"/>
        <v>3.03</v>
      </c>
      <c r="AF29" s="79">
        <f t="shared" ref="AF29" si="223">AF79</f>
        <v>3</v>
      </c>
      <c r="AG29" s="76" t="str">
        <f t="shared" si="27"/>
        <v>-</v>
      </c>
      <c r="AH29" s="30">
        <f t="shared" si="28"/>
        <v>16900</v>
      </c>
      <c r="AI29" s="30" t="str">
        <f t="shared" si="7"/>
        <v>-</v>
      </c>
      <c r="AJ29" s="8" t="s">
        <v>24</v>
      </c>
    </row>
    <row r="30" spans="2:36" s="25" customFormat="1" ht="17.25" customHeight="1">
      <c r="B30" s="8" t="s">
        <v>25</v>
      </c>
      <c r="C30" s="74" t="str">
        <f t="shared" si="8"/>
        <v>税</v>
      </c>
      <c r="D30" s="30">
        <f t="shared" si="205"/>
        <v>870</v>
      </c>
      <c r="E30" s="30">
        <f t="shared" si="205"/>
        <v>215</v>
      </c>
      <c r="F30" s="30">
        <f t="shared" ref="F30" si="224">F80</f>
        <v>1328</v>
      </c>
      <c r="G30" s="30">
        <f t="shared" si="10"/>
        <v>650</v>
      </c>
      <c r="H30" s="79">
        <f t="shared" ref="H30:Q30" si="225">H80</f>
        <v>1</v>
      </c>
      <c r="I30" s="75">
        <f t="shared" si="12"/>
        <v>7.64</v>
      </c>
      <c r="J30" s="79">
        <f t="shared" si="225"/>
        <v>3</v>
      </c>
      <c r="K30" s="75" t="str">
        <f t="shared" si="13"/>
        <v>-</v>
      </c>
      <c r="L30" s="30">
        <f t="shared" ref="L30:N30" si="226">IF(L80=0,"-",L80)</f>
        <v>27600</v>
      </c>
      <c r="M30" s="30">
        <f t="shared" si="226"/>
        <v>20000</v>
      </c>
      <c r="N30" s="30">
        <f t="shared" si="226"/>
        <v>10000</v>
      </c>
      <c r="O30" s="30">
        <f t="shared" ref="O30" si="227">IF(O80=0,"-",O80)</f>
        <v>15000</v>
      </c>
      <c r="P30" s="30">
        <f t="shared" si="225"/>
        <v>870</v>
      </c>
      <c r="Q30" s="30">
        <f t="shared" si="225"/>
        <v>1328</v>
      </c>
      <c r="R30" s="30">
        <f t="shared" si="16"/>
        <v>220</v>
      </c>
      <c r="S30" s="79">
        <f t="shared" ref="S30" si="228">S80</f>
        <v>1</v>
      </c>
      <c r="T30" s="75">
        <f t="shared" si="18"/>
        <v>3.27</v>
      </c>
      <c r="U30" s="79">
        <f t="shared" ref="U30" si="229">U80</f>
        <v>3</v>
      </c>
      <c r="V30" s="75" t="str">
        <f t="shared" si="20"/>
        <v>-</v>
      </c>
      <c r="W30" s="30">
        <f t="shared" ref="W30:Y30" si="230">IF(W80=0,"-",W80)</f>
        <v>11500</v>
      </c>
      <c r="X30" s="30">
        <f t="shared" si="230"/>
        <v>8400</v>
      </c>
      <c r="Y30" s="30">
        <f t="shared" si="230"/>
        <v>4200</v>
      </c>
      <c r="Z30" s="30">
        <f t="shared" si="175"/>
        <v>6300</v>
      </c>
      <c r="AA30" s="30">
        <f t="shared" ref="AA30:AB30" si="231">AA80</f>
        <v>348</v>
      </c>
      <c r="AB30" s="30">
        <f t="shared" si="231"/>
        <v>415</v>
      </c>
      <c r="AC30" s="30">
        <f t="shared" si="23"/>
        <v>170</v>
      </c>
      <c r="AD30" s="79">
        <f t="shared" si="176"/>
        <v>1</v>
      </c>
      <c r="AE30" s="75">
        <f t="shared" si="25"/>
        <v>3.03</v>
      </c>
      <c r="AF30" s="79">
        <f t="shared" ref="AF30" si="232">AF80</f>
        <v>3</v>
      </c>
      <c r="AG30" s="76" t="str">
        <f t="shared" si="27"/>
        <v>-</v>
      </c>
      <c r="AH30" s="30">
        <f t="shared" si="28"/>
        <v>16900</v>
      </c>
      <c r="AI30" s="30" t="str">
        <f t="shared" si="7"/>
        <v>-</v>
      </c>
      <c r="AJ30" s="8" t="s">
        <v>25</v>
      </c>
    </row>
    <row r="31" spans="2:36" s="25" customFormat="1" ht="17.25" customHeight="1">
      <c r="B31" s="8" t="s">
        <v>26</v>
      </c>
      <c r="C31" s="74" t="str">
        <f t="shared" si="8"/>
        <v>税</v>
      </c>
      <c r="D31" s="30">
        <f t="shared" si="205"/>
        <v>775</v>
      </c>
      <c r="E31" s="30">
        <f t="shared" si="205"/>
        <v>214</v>
      </c>
      <c r="F31" s="30">
        <f t="shared" ref="F31" si="233">F81</f>
        <v>1221</v>
      </c>
      <c r="G31" s="30">
        <f t="shared" si="10"/>
        <v>650</v>
      </c>
      <c r="H31" s="79">
        <f t="shared" ref="H31:Q31" si="234">H81</f>
        <v>1</v>
      </c>
      <c r="I31" s="75">
        <f t="shared" si="12"/>
        <v>7.64</v>
      </c>
      <c r="J31" s="79">
        <f t="shared" si="234"/>
        <v>3</v>
      </c>
      <c r="K31" s="75" t="str">
        <f t="shared" si="13"/>
        <v>-</v>
      </c>
      <c r="L31" s="30">
        <f t="shared" ref="L31:N31" si="235">IF(L81=0,"-",L81)</f>
        <v>27600</v>
      </c>
      <c r="M31" s="30">
        <f t="shared" si="235"/>
        <v>20000</v>
      </c>
      <c r="N31" s="30">
        <f t="shared" si="235"/>
        <v>10000</v>
      </c>
      <c r="O31" s="30">
        <f t="shared" ref="O31" si="236">IF(O81=0,"-",O81)</f>
        <v>15000</v>
      </c>
      <c r="P31" s="30">
        <f t="shared" si="234"/>
        <v>775</v>
      </c>
      <c r="Q31" s="30">
        <f t="shared" si="234"/>
        <v>1221</v>
      </c>
      <c r="R31" s="30">
        <f t="shared" si="16"/>
        <v>220</v>
      </c>
      <c r="S31" s="79">
        <f t="shared" ref="S31" si="237">S81</f>
        <v>1</v>
      </c>
      <c r="T31" s="75">
        <f t="shared" si="18"/>
        <v>3.27</v>
      </c>
      <c r="U31" s="79">
        <f t="shared" ref="U31" si="238">U81</f>
        <v>3</v>
      </c>
      <c r="V31" s="75" t="str">
        <f t="shared" si="20"/>
        <v>-</v>
      </c>
      <c r="W31" s="30">
        <f t="shared" ref="W31:Y31" si="239">IF(W81=0,"-",W81)</f>
        <v>11500</v>
      </c>
      <c r="X31" s="30">
        <f t="shared" si="239"/>
        <v>8400</v>
      </c>
      <c r="Y31" s="30">
        <f t="shared" si="239"/>
        <v>4200</v>
      </c>
      <c r="Z31" s="30">
        <f t="shared" si="175"/>
        <v>6300</v>
      </c>
      <c r="AA31" s="30">
        <f t="shared" ref="AA31:AB31" si="240">AA81</f>
        <v>300</v>
      </c>
      <c r="AB31" s="30">
        <f t="shared" si="240"/>
        <v>379</v>
      </c>
      <c r="AC31" s="30">
        <f t="shared" si="23"/>
        <v>170</v>
      </c>
      <c r="AD31" s="79">
        <f t="shared" si="176"/>
        <v>1</v>
      </c>
      <c r="AE31" s="75">
        <f t="shared" si="25"/>
        <v>3.03</v>
      </c>
      <c r="AF31" s="79">
        <f t="shared" ref="AF31" si="241">AF81</f>
        <v>3</v>
      </c>
      <c r="AG31" s="76" t="str">
        <f t="shared" si="27"/>
        <v>-</v>
      </c>
      <c r="AH31" s="30">
        <f t="shared" si="28"/>
        <v>16900</v>
      </c>
      <c r="AI31" s="30" t="str">
        <f t="shared" si="7"/>
        <v>-</v>
      </c>
      <c r="AJ31" s="8" t="s">
        <v>26</v>
      </c>
    </row>
    <row r="32" spans="2:36" s="25" customFormat="1" ht="17.25" customHeight="1">
      <c r="B32" s="8" t="s">
        <v>27</v>
      </c>
      <c r="C32" s="74" t="str">
        <f t="shared" si="8"/>
        <v>税</v>
      </c>
      <c r="D32" s="30">
        <f t="shared" si="205"/>
        <v>2806</v>
      </c>
      <c r="E32" s="30">
        <f t="shared" si="205"/>
        <v>687</v>
      </c>
      <c r="F32" s="30">
        <f t="shared" ref="F32" si="242">F82</f>
        <v>4204</v>
      </c>
      <c r="G32" s="30">
        <f t="shared" si="10"/>
        <v>650</v>
      </c>
      <c r="H32" s="79">
        <f t="shared" ref="H32:Q32" si="243">H82</f>
        <v>1</v>
      </c>
      <c r="I32" s="75">
        <f t="shared" si="12"/>
        <v>7.64</v>
      </c>
      <c r="J32" s="79">
        <f t="shared" si="243"/>
        <v>3</v>
      </c>
      <c r="K32" s="75" t="str">
        <f t="shared" si="13"/>
        <v>-</v>
      </c>
      <c r="L32" s="30">
        <f t="shared" ref="L32:N32" si="244">IF(L82=0,"-",L82)</f>
        <v>27600</v>
      </c>
      <c r="M32" s="30">
        <f t="shared" si="244"/>
        <v>20000</v>
      </c>
      <c r="N32" s="30">
        <f t="shared" si="244"/>
        <v>10000</v>
      </c>
      <c r="O32" s="30">
        <f t="shared" ref="O32" si="245">IF(O82=0,"-",O82)</f>
        <v>15000</v>
      </c>
      <c r="P32" s="30">
        <f t="shared" si="243"/>
        <v>2806</v>
      </c>
      <c r="Q32" s="30">
        <f t="shared" si="243"/>
        <v>4204</v>
      </c>
      <c r="R32" s="30">
        <f t="shared" si="16"/>
        <v>220</v>
      </c>
      <c r="S32" s="79">
        <f t="shared" ref="S32" si="246">S82</f>
        <v>1</v>
      </c>
      <c r="T32" s="75">
        <f t="shared" si="18"/>
        <v>3.27</v>
      </c>
      <c r="U32" s="79">
        <f t="shared" ref="U32" si="247">U82</f>
        <v>3</v>
      </c>
      <c r="V32" s="75" t="str">
        <f t="shared" si="20"/>
        <v>-</v>
      </c>
      <c r="W32" s="30">
        <f t="shared" ref="W32:Y32" si="248">IF(W82=0,"-",W82)</f>
        <v>11500</v>
      </c>
      <c r="X32" s="30">
        <f t="shared" si="248"/>
        <v>8400</v>
      </c>
      <c r="Y32" s="30">
        <f t="shared" si="248"/>
        <v>4200</v>
      </c>
      <c r="Z32" s="30">
        <f t="shared" si="175"/>
        <v>6300</v>
      </c>
      <c r="AA32" s="30">
        <f t="shared" ref="AA32:AB32" si="249">AA82</f>
        <v>1191</v>
      </c>
      <c r="AB32" s="30">
        <f t="shared" si="249"/>
        <v>1402</v>
      </c>
      <c r="AC32" s="30">
        <f t="shared" si="23"/>
        <v>170</v>
      </c>
      <c r="AD32" s="79">
        <f t="shared" si="176"/>
        <v>1</v>
      </c>
      <c r="AE32" s="75">
        <f t="shared" si="25"/>
        <v>3.03</v>
      </c>
      <c r="AF32" s="79">
        <f t="shared" ref="AF32" si="250">AF82</f>
        <v>3</v>
      </c>
      <c r="AG32" s="76" t="str">
        <f t="shared" si="27"/>
        <v>-</v>
      </c>
      <c r="AH32" s="30">
        <f t="shared" si="28"/>
        <v>16900</v>
      </c>
      <c r="AI32" s="30" t="str">
        <f t="shared" si="7"/>
        <v>-</v>
      </c>
      <c r="AJ32" s="8" t="s">
        <v>27</v>
      </c>
    </row>
    <row r="33" spans="2:36" s="25" customFormat="1" ht="17.25" customHeight="1">
      <c r="B33" s="8" t="s">
        <v>28</v>
      </c>
      <c r="C33" s="74" t="str">
        <f t="shared" si="8"/>
        <v>税</v>
      </c>
      <c r="D33" s="30">
        <f t="shared" si="205"/>
        <v>2610</v>
      </c>
      <c r="E33" s="30">
        <f t="shared" si="205"/>
        <v>677</v>
      </c>
      <c r="F33" s="30">
        <f t="shared" ref="F33" si="251">F83</f>
        <v>3857</v>
      </c>
      <c r="G33" s="30">
        <f t="shared" si="10"/>
        <v>650</v>
      </c>
      <c r="H33" s="79">
        <f t="shared" ref="H33:Q33" si="252">H83</f>
        <v>1</v>
      </c>
      <c r="I33" s="75">
        <f t="shared" si="12"/>
        <v>7.64</v>
      </c>
      <c r="J33" s="79">
        <f t="shared" si="252"/>
        <v>3</v>
      </c>
      <c r="K33" s="75" t="str">
        <f t="shared" si="13"/>
        <v>-</v>
      </c>
      <c r="L33" s="30">
        <f t="shared" ref="L33:N33" si="253">IF(L83=0,"-",L83)</f>
        <v>27600</v>
      </c>
      <c r="M33" s="30">
        <f t="shared" si="253"/>
        <v>20000</v>
      </c>
      <c r="N33" s="30">
        <f t="shared" si="253"/>
        <v>10000</v>
      </c>
      <c r="O33" s="30">
        <f t="shared" ref="O33" si="254">IF(O83=0,"-",O83)</f>
        <v>15000</v>
      </c>
      <c r="P33" s="30">
        <f t="shared" si="252"/>
        <v>2610</v>
      </c>
      <c r="Q33" s="30">
        <f t="shared" si="252"/>
        <v>3857</v>
      </c>
      <c r="R33" s="30">
        <f t="shared" si="16"/>
        <v>220</v>
      </c>
      <c r="S33" s="79">
        <f t="shared" ref="S33" si="255">S83</f>
        <v>1</v>
      </c>
      <c r="T33" s="75">
        <f t="shared" si="18"/>
        <v>3.27</v>
      </c>
      <c r="U33" s="79">
        <f t="shared" ref="U33" si="256">U83</f>
        <v>3</v>
      </c>
      <c r="V33" s="75" t="str">
        <f t="shared" si="20"/>
        <v>-</v>
      </c>
      <c r="W33" s="30">
        <f t="shared" ref="W33:Y33" si="257">IF(W83=0,"-",W83)</f>
        <v>11500</v>
      </c>
      <c r="X33" s="30">
        <f t="shared" si="257"/>
        <v>8400</v>
      </c>
      <c r="Y33" s="30">
        <f t="shared" si="257"/>
        <v>4200</v>
      </c>
      <c r="Z33" s="30">
        <f t="shared" si="175"/>
        <v>6300</v>
      </c>
      <c r="AA33" s="30">
        <f t="shared" ref="AA33:AB33" si="258">AA83</f>
        <v>1007</v>
      </c>
      <c r="AB33" s="30">
        <f t="shared" si="258"/>
        <v>1150</v>
      </c>
      <c r="AC33" s="30">
        <f t="shared" si="23"/>
        <v>170</v>
      </c>
      <c r="AD33" s="79">
        <f t="shared" si="176"/>
        <v>1</v>
      </c>
      <c r="AE33" s="75">
        <f t="shared" si="25"/>
        <v>3.03</v>
      </c>
      <c r="AF33" s="79">
        <f t="shared" ref="AF33" si="259">AF83</f>
        <v>3</v>
      </c>
      <c r="AG33" s="76" t="str">
        <f t="shared" si="27"/>
        <v>-</v>
      </c>
      <c r="AH33" s="30">
        <f t="shared" si="28"/>
        <v>16900</v>
      </c>
      <c r="AI33" s="30" t="str">
        <f t="shared" si="7"/>
        <v>-</v>
      </c>
      <c r="AJ33" s="8" t="s">
        <v>28</v>
      </c>
    </row>
    <row r="34" spans="2:36" s="25" customFormat="1" ht="17.25" customHeight="1">
      <c r="B34" s="8" t="s">
        <v>29</v>
      </c>
      <c r="C34" s="74" t="str">
        <f t="shared" si="8"/>
        <v>税</v>
      </c>
      <c r="D34" s="30">
        <f t="shared" si="205"/>
        <v>3813</v>
      </c>
      <c r="E34" s="30">
        <f t="shared" si="205"/>
        <v>1002</v>
      </c>
      <c r="F34" s="30">
        <f t="shared" ref="F34" si="260">F84</f>
        <v>6071</v>
      </c>
      <c r="G34" s="30">
        <f t="shared" si="10"/>
        <v>650</v>
      </c>
      <c r="H34" s="79">
        <f t="shared" ref="H34:Q34" si="261">H84</f>
        <v>1</v>
      </c>
      <c r="I34" s="75">
        <f t="shared" si="12"/>
        <v>7.64</v>
      </c>
      <c r="J34" s="79">
        <f t="shared" si="261"/>
        <v>3</v>
      </c>
      <c r="K34" s="75" t="str">
        <f t="shared" si="13"/>
        <v>-</v>
      </c>
      <c r="L34" s="30">
        <f t="shared" ref="L34:N34" si="262">IF(L84=0,"-",L84)</f>
        <v>27600</v>
      </c>
      <c r="M34" s="30">
        <f t="shared" si="262"/>
        <v>20000</v>
      </c>
      <c r="N34" s="30">
        <f t="shared" si="262"/>
        <v>10000</v>
      </c>
      <c r="O34" s="30">
        <f t="shared" ref="O34" si="263">IF(O84=0,"-",O84)</f>
        <v>15000</v>
      </c>
      <c r="P34" s="30">
        <f t="shared" si="261"/>
        <v>3813</v>
      </c>
      <c r="Q34" s="30">
        <f t="shared" si="261"/>
        <v>6071</v>
      </c>
      <c r="R34" s="30">
        <f t="shared" si="16"/>
        <v>220</v>
      </c>
      <c r="S34" s="79">
        <f t="shared" ref="S34" si="264">S84</f>
        <v>1</v>
      </c>
      <c r="T34" s="75">
        <f t="shared" si="18"/>
        <v>3.27</v>
      </c>
      <c r="U34" s="79">
        <f t="shared" ref="U34" si="265">U84</f>
        <v>3</v>
      </c>
      <c r="V34" s="75" t="str">
        <f t="shared" si="20"/>
        <v>-</v>
      </c>
      <c r="W34" s="30">
        <f t="shared" ref="W34:Y34" si="266">IF(W84=0,"-",W84)</f>
        <v>11500</v>
      </c>
      <c r="X34" s="30">
        <f t="shared" si="266"/>
        <v>8400</v>
      </c>
      <c r="Y34" s="30">
        <f t="shared" si="266"/>
        <v>4200</v>
      </c>
      <c r="Z34" s="30">
        <f t="shared" si="175"/>
        <v>6300</v>
      </c>
      <c r="AA34" s="30">
        <f t="shared" ref="AA34:AB34" si="267">AA84</f>
        <v>1604</v>
      </c>
      <c r="AB34" s="30">
        <f t="shared" si="267"/>
        <v>1913</v>
      </c>
      <c r="AC34" s="30">
        <f t="shared" si="23"/>
        <v>170</v>
      </c>
      <c r="AD34" s="79">
        <f t="shared" si="176"/>
        <v>1</v>
      </c>
      <c r="AE34" s="75">
        <f t="shared" si="25"/>
        <v>3.03</v>
      </c>
      <c r="AF34" s="79">
        <f t="shared" ref="AF34" si="268">AF84</f>
        <v>3</v>
      </c>
      <c r="AG34" s="76" t="str">
        <f t="shared" si="27"/>
        <v>-</v>
      </c>
      <c r="AH34" s="30">
        <f t="shared" si="28"/>
        <v>16900</v>
      </c>
      <c r="AI34" s="30" t="str">
        <f t="shared" si="7"/>
        <v>-</v>
      </c>
      <c r="AJ34" s="8" t="s">
        <v>29</v>
      </c>
    </row>
    <row r="35" spans="2:36" s="25" customFormat="1" ht="17.25" customHeight="1">
      <c r="B35" s="8" t="s">
        <v>30</v>
      </c>
      <c r="C35" s="74" t="str">
        <f t="shared" si="8"/>
        <v>税</v>
      </c>
      <c r="D35" s="169">
        <f t="shared" si="205"/>
        <v>2122</v>
      </c>
      <c r="E35" s="30">
        <f t="shared" si="205"/>
        <v>643</v>
      </c>
      <c r="F35" s="30">
        <f t="shared" ref="F35" si="269">F85</f>
        <v>3146</v>
      </c>
      <c r="G35" s="30">
        <f t="shared" si="10"/>
        <v>650</v>
      </c>
      <c r="H35" s="79">
        <f t="shared" ref="H35:Q35" si="270">H85</f>
        <v>1</v>
      </c>
      <c r="I35" s="75">
        <f t="shared" si="12"/>
        <v>7.64</v>
      </c>
      <c r="J35" s="79">
        <f t="shared" si="270"/>
        <v>3</v>
      </c>
      <c r="K35" s="75" t="str">
        <f t="shared" si="13"/>
        <v>-</v>
      </c>
      <c r="L35" s="30">
        <f t="shared" ref="L35:N35" si="271">IF(L85=0,"-",L85)</f>
        <v>27600</v>
      </c>
      <c r="M35" s="30">
        <f t="shared" si="271"/>
        <v>20000</v>
      </c>
      <c r="N35" s="30">
        <f t="shared" si="271"/>
        <v>10000</v>
      </c>
      <c r="O35" s="30">
        <f t="shared" ref="O35" si="272">IF(O85=0,"-",O85)</f>
        <v>15000</v>
      </c>
      <c r="P35" s="30">
        <f t="shared" si="270"/>
        <v>2122</v>
      </c>
      <c r="Q35" s="30">
        <f t="shared" si="270"/>
        <v>3146</v>
      </c>
      <c r="R35" s="30">
        <f t="shared" si="16"/>
        <v>220</v>
      </c>
      <c r="S35" s="79">
        <f t="shared" ref="S35" si="273">S85</f>
        <v>1</v>
      </c>
      <c r="T35" s="75">
        <f t="shared" si="18"/>
        <v>3.27</v>
      </c>
      <c r="U35" s="79">
        <f t="shared" ref="U35" si="274">U85</f>
        <v>3</v>
      </c>
      <c r="V35" s="75" t="str">
        <f t="shared" si="20"/>
        <v>-</v>
      </c>
      <c r="W35" s="30">
        <f t="shared" ref="W35:Y35" si="275">IF(W85=0,"-",W85)</f>
        <v>11500</v>
      </c>
      <c r="X35" s="30">
        <f t="shared" si="275"/>
        <v>8400</v>
      </c>
      <c r="Y35" s="30">
        <f t="shared" si="275"/>
        <v>4200</v>
      </c>
      <c r="Z35" s="30">
        <f t="shared" si="175"/>
        <v>6300</v>
      </c>
      <c r="AA35" s="30">
        <f t="shared" ref="AA35:AB35" si="276">AA85</f>
        <v>904</v>
      </c>
      <c r="AB35" s="30">
        <f t="shared" si="276"/>
        <v>1044</v>
      </c>
      <c r="AC35" s="30">
        <f t="shared" si="23"/>
        <v>170</v>
      </c>
      <c r="AD35" s="79">
        <f t="shared" si="176"/>
        <v>1</v>
      </c>
      <c r="AE35" s="75">
        <f t="shared" si="25"/>
        <v>3.03</v>
      </c>
      <c r="AF35" s="79">
        <f t="shared" ref="AF35" si="277">AF85</f>
        <v>3</v>
      </c>
      <c r="AG35" s="76" t="str">
        <f t="shared" si="27"/>
        <v>-</v>
      </c>
      <c r="AH35" s="30">
        <f t="shared" si="28"/>
        <v>16900</v>
      </c>
      <c r="AI35" s="30" t="str">
        <f t="shared" si="7"/>
        <v>-</v>
      </c>
      <c r="AJ35" s="8" t="s">
        <v>30</v>
      </c>
    </row>
    <row r="36" spans="2:36" s="25" customFormat="1" ht="17.25" customHeight="1">
      <c r="B36" s="8" t="s">
        <v>31</v>
      </c>
      <c r="C36" s="74" t="str">
        <f t="shared" si="8"/>
        <v>税</v>
      </c>
      <c r="D36" s="30">
        <f t="shared" si="205"/>
        <v>1035</v>
      </c>
      <c r="E36" s="30">
        <f t="shared" si="205"/>
        <v>260</v>
      </c>
      <c r="F36" s="30">
        <f t="shared" ref="F36" si="278">F86</f>
        <v>1557</v>
      </c>
      <c r="G36" s="30">
        <f t="shared" si="10"/>
        <v>650</v>
      </c>
      <c r="H36" s="79">
        <f t="shared" ref="H36:Q36" si="279">H86</f>
        <v>1</v>
      </c>
      <c r="I36" s="75">
        <f t="shared" si="12"/>
        <v>7.64</v>
      </c>
      <c r="J36" s="79">
        <f t="shared" si="279"/>
        <v>3</v>
      </c>
      <c r="K36" s="75" t="str">
        <f t="shared" si="13"/>
        <v>-</v>
      </c>
      <c r="L36" s="30">
        <f t="shared" ref="L36:N36" si="280">IF(L86=0,"-",L86)</f>
        <v>27600</v>
      </c>
      <c r="M36" s="30">
        <f t="shared" si="280"/>
        <v>20000</v>
      </c>
      <c r="N36" s="30">
        <f t="shared" si="280"/>
        <v>10000</v>
      </c>
      <c r="O36" s="30">
        <f t="shared" ref="O36" si="281">IF(O86=0,"-",O86)</f>
        <v>15000</v>
      </c>
      <c r="P36" s="30">
        <f t="shared" si="279"/>
        <v>1035</v>
      </c>
      <c r="Q36" s="30">
        <f t="shared" si="279"/>
        <v>1557</v>
      </c>
      <c r="R36" s="30">
        <f t="shared" si="16"/>
        <v>220</v>
      </c>
      <c r="S36" s="79">
        <f t="shared" ref="S36" si="282">S86</f>
        <v>1</v>
      </c>
      <c r="T36" s="75">
        <f t="shared" si="18"/>
        <v>3.27</v>
      </c>
      <c r="U36" s="79">
        <f t="shared" ref="U36" si="283">U86</f>
        <v>3</v>
      </c>
      <c r="V36" s="75" t="str">
        <f t="shared" si="20"/>
        <v>-</v>
      </c>
      <c r="W36" s="30">
        <f t="shared" ref="W36:Y36" si="284">IF(W86=0,"-",W86)</f>
        <v>11500</v>
      </c>
      <c r="X36" s="30">
        <f t="shared" si="284"/>
        <v>8400</v>
      </c>
      <c r="Y36" s="30">
        <f t="shared" si="284"/>
        <v>4200</v>
      </c>
      <c r="Z36" s="30">
        <f t="shared" si="175"/>
        <v>6300</v>
      </c>
      <c r="AA36" s="30">
        <f t="shared" ref="AA36:AB36" si="285">AA86</f>
        <v>407</v>
      </c>
      <c r="AB36" s="30">
        <f t="shared" si="285"/>
        <v>486</v>
      </c>
      <c r="AC36" s="30">
        <f t="shared" si="23"/>
        <v>170</v>
      </c>
      <c r="AD36" s="79">
        <f t="shared" si="176"/>
        <v>1</v>
      </c>
      <c r="AE36" s="75">
        <f t="shared" si="25"/>
        <v>3.03</v>
      </c>
      <c r="AF36" s="79">
        <f t="shared" ref="AF36" si="286">AF86</f>
        <v>3</v>
      </c>
      <c r="AG36" s="76" t="str">
        <f t="shared" si="27"/>
        <v>-</v>
      </c>
      <c r="AH36" s="30">
        <f t="shared" si="28"/>
        <v>16900</v>
      </c>
      <c r="AI36" s="30" t="str">
        <f t="shared" si="7"/>
        <v>-</v>
      </c>
      <c r="AJ36" s="8" t="s">
        <v>31</v>
      </c>
    </row>
    <row r="37" spans="2:36" s="25" customFormat="1" ht="17.25" customHeight="1">
      <c r="B37" s="8" t="s">
        <v>32</v>
      </c>
      <c r="C37" s="74" t="str">
        <f t="shared" si="8"/>
        <v>税</v>
      </c>
      <c r="D37" s="30">
        <f t="shared" si="205"/>
        <v>2243</v>
      </c>
      <c r="E37" s="30">
        <f t="shared" si="205"/>
        <v>556</v>
      </c>
      <c r="F37" s="30">
        <f t="shared" ref="F37" si="287">F87</f>
        <v>3462</v>
      </c>
      <c r="G37" s="30">
        <f t="shared" si="10"/>
        <v>650</v>
      </c>
      <c r="H37" s="79">
        <f t="shared" ref="H37:Q37" si="288">H87</f>
        <v>1</v>
      </c>
      <c r="I37" s="75">
        <f t="shared" si="12"/>
        <v>7.64</v>
      </c>
      <c r="J37" s="79">
        <f t="shared" si="288"/>
        <v>3</v>
      </c>
      <c r="K37" s="75" t="str">
        <f t="shared" si="13"/>
        <v>-</v>
      </c>
      <c r="L37" s="30">
        <f t="shared" ref="L37:N37" si="289">IF(L87=0,"-",L87)</f>
        <v>27600</v>
      </c>
      <c r="M37" s="30">
        <f t="shared" si="289"/>
        <v>20000</v>
      </c>
      <c r="N37" s="30">
        <f t="shared" si="289"/>
        <v>10000</v>
      </c>
      <c r="O37" s="30">
        <f t="shared" ref="O37" si="290">IF(O87=0,"-",O87)</f>
        <v>15000</v>
      </c>
      <c r="P37" s="30">
        <f t="shared" si="288"/>
        <v>2243</v>
      </c>
      <c r="Q37" s="30">
        <f t="shared" si="288"/>
        <v>3462</v>
      </c>
      <c r="R37" s="30">
        <f t="shared" si="16"/>
        <v>220</v>
      </c>
      <c r="S37" s="79">
        <f t="shared" ref="S37" si="291">S87</f>
        <v>1</v>
      </c>
      <c r="T37" s="75">
        <f t="shared" si="18"/>
        <v>3.27</v>
      </c>
      <c r="U37" s="79">
        <f t="shared" ref="U37" si="292">U87</f>
        <v>3</v>
      </c>
      <c r="V37" s="75" t="str">
        <f t="shared" si="20"/>
        <v>-</v>
      </c>
      <c r="W37" s="30">
        <f t="shared" ref="W37:Y37" si="293">IF(W87=0,"-",W87)</f>
        <v>11500</v>
      </c>
      <c r="X37" s="30">
        <f t="shared" si="293"/>
        <v>8400</v>
      </c>
      <c r="Y37" s="30">
        <f t="shared" si="293"/>
        <v>4200</v>
      </c>
      <c r="Z37" s="30">
        <f t="shared" si="175"/>
        <v>6300</v>
      </c>
      <c r="AA37" s="30">
        <f t="shared" ref="AA37:AB37" si="294">AA87</f>
        <v>930</v>
      </c>
      <c r="AB37" s="30">
        <f t="shared" si="294"/>
        <v>1124</v>
      </c>
      <c r="AC37" s="30">
        <f t="shared" si="23"/>
        <v>170</v>
      </c>
      <c r="AD37" s="79">
        <f t="shared" si="176"/>
        <v>1</v>
      </c>
      <c r="AE37" s="75">
        <f t="shared" si="25"/>
        <v>3.03</v>
      </c>
      <c r="AF37" s="79">
        <f t="shared" ref="AF37" si="295">AF87</f>
        <v>3</v>
      </c>
      <c r="AG37" s="76" t="str">
        <f t="shared" si="27"/>
        <v>-</v>
      </c>
      <c r="AH37" s="30">
        <f t="shared" si="28"/>
        <v>16900</v>
      </c>
      <c r="AI37" s="30" t="str">
        <f t="shared" si="7"/>
        <v>-</v>
      </c>
      <c r="AJ37" s="8" t="s">
        <v>32</v>
      </c>
    </row>
    <row r="38" spans="2:36" s="25" customFormat="1" ht="17.25" customHeight="1">
      <c r="B38" s="8" t="s">
        <v>33</v>
      </c>
      <c r="C38" s="74" t="str">
        <f t="shared" si="8"/>
        <v>税</v>
      </c>
      <c r="D38" s="30">
        <f t="shared" si="205"/>
        <v>698</v>
      </c>
      <c r="E38" s="30">
        <f t="shared" si="205"/>
        <v>179</v>
      </c>
      <c r="F38" s="30">
        <f t="shared" ref="F38" si="296">F88</f>
        <v>1081</v>
      </c>
      <c r="G38" s="30">
        <f t="shared" si="10"/>
        <v>650</v>
      </c>
      <c r="H38" s="79">
        <f t="shared" ref="H38:Q38" si="297">H88</f>
        <v>1</v>
      </c>
      <c r="I38" s="75">
        <f t="shared" si="12"/>
        <v>7.64</v>
      </c>
      <c r="J38" s="79">
        <f t="shared" si="297"/>
        <v>3</v>
      </c>
      <c r="K38" s="75" t="str">
        <f t="shared" si="13"/>
        <v>-</v>
      </c>
      <c r="L38" s="30">
        <f t="shared" ref="L38:N38" si="298">IF(L88=0,"-",L88)</f>
        <v>27600</v>
      </c>
      <c r="M38" s="30">
        <f t="shared" si="298"/>
        <v>20000</v>
      </c>
      <c r="N38" s="30">
        <f t="shared" si="298"/>
        <v>10000</v>
      </c>
      <c r="O38" s="30">
        <f t="shared" ref="O38" si="299">IF(O88=0,"-",O88)</f>
        <v>15000</v>
      </c>
      <c r="P38" s="30">
        <f t="shared" si="297"/>
        <v>698</v>
      </c>
      <c r="Q38" s="30">
        <f t="shared" si="297"/>
        <v>1081</v>
      </c>
      <c r="R38" s="30">
        <f t="shared" si="16"/>
        <v>220</v>
      </c>
      <c r="S38" s="79">
        <f t="shared" ref="S38" si="300">S88</f>
        <v>1</v>
      </c>
      <c r="T38" s="75">
        <f t="shared" si="18"/>
        <v>3.27</v>
      </c>
      <c r="U38" s="79">
        <f t="shared" ref="U38" si="301">U88</f>
        <v>3</v>
      </c>
      <c r="V38" s="75" t="str">
        <f t="shared" si="20"/>
        <v>-</v>
      </c>
      <c r="W38" s="30">
        <f t="shared" ref="W38:Y38" si="302">IF(W88=0,"-",W88)</f>
        <v>11500</v>
      </c>
      <c r="X38" s="30">
        <f t="shared" si="302"/>
        <v>8400</v>
      </c>
      <c r="Y38" s="30">
        <f t="shared" si="302"/>
        <v>4200</v>
      </c>
      <c r="Z38" s="30">
        <f t="shared" si="175"/>
        <v>6300</v>
      </c>
      <c r="AA38" s="30">
        <f t="shared" ref="AA38:AD40" si="303">AA88</f>
        <v>270</v>
      </c>
      <c r="AB38" s="30">
        <f t="shared" si="303"/>
        <v>321</v>
      </c>
      <c r="AC38" s="30">
        <f t="shared" si="23"/>
        <v>170</v>
      </c>
      <c r="AD38" s="79">
        <f t="shared" si="176"/>
        <v>1</v>
      </c>
      <c r="AE38" s="75">
        <f t="shared" si="25"/>
        <v>3.03</v>
      </c>
      <c r="AF38" s="79">
        <f t="shared" ref="AF38" si="304">AF88</f>
        <v>3</v>
      </c>
      <c r="AG38" s="76" t="str">
        <f t="shared" si="27"/>
        <v>-</v>
      </c>
      <c r="AH38" s="30">
        <f t="shared" si="28"/>
        <v>16900</v>
      </c>
      <c r="AI38" s="30" t="str">
        <f t="shared" si="7"/>
        <v>-</v>
      </c>
      <c r="AJ38" s="8" t="s">
        <v>33</v>
      </c>
    </row>
    <row r="39" spans="2:36" s="25" customFormat="1" ht="17.25" customHeight="1">
      <c r="B39" s="8" t="s">
        <v>34</v>
      </c>
      <c r="C39" s="74" t="str">
        <f t="shared" si="8"/>
        <v>税</v>
      </c>
      <c r="D39" s="30">
        <f t="shared" si="205"/>
        <v>107</v>
      </c>
      <c r="E39" s="30">
        <f t="shared" si="205"/>
        <v>23</v>
      </c>
      <c r="F39" s="30">
        <f t="shared" ref="F39" si="305">F89</f>
        <v>160</v>
      </c>
      <c r="G39" s="30">
        <f t="shared" si="10"/>
        <v>650</v>
      </c>
      <c r="H39" s="79">
        <f t="shared" ref="H39:Q39" si="306">H89</f>
        <v>1</v>
      </c>
      <c r="I39" s="75">
        <f t="shared" si="12"/>
        <v>7.64</v>
      </c>
      <c r="J39" s="79">
        <f t="shared" si="306"/>
        <v>3</v>
      </c>
      <c r="K39" s="75" t="str">
        <f t="shared" si="13"/>
        <v>-</v>
      </c>
      <c r="L39" s="30">
        <f t="shared" ref="L39:N39" si="307">IF(L89=0,"-",L89)</f>
        <v>27600</v>
      </c>
      <c r="M39" s="30">
        <f t="shared" si="307"/>
        <v>20000</v>
      </c>
      <c r="N39" s="30">
        <f t="shared" si="307"/>
        <v>10000</v>
      </c>
      <c r="O39" s="30">
        <f t="shared" ref="O39" si="308">IF(O89=0,"-",O89)</f>
        <v>15000</v>
      </c>
      <c r="P39" s="30">
        <f t="shared" si="306"/>
        <v>107</v>
      </c>
      <c r="Q39" s="30">
        <f t="shared" si="306"/>
        <v>160</v>
      </c>
      <c r="R39" s="30">
        <f t="shared" si="16"/>
        <v>220</v>
      </c>
      <c r="S39" s="79">
        <f t="shared" ref="S39" si="309">S89</f>
        <v>1</v>
      </c>
      <c r="T39" s="75">
        <f t="shared" si="18"/>
        <v>3.27</v>
      </c>
      <c r="U39" s="79">
        <f t="shared" ref="U39" si="310">U89</f>
        <v>3</v>
      </c>
      <c r="V39" s="75" t="str">
        <f t="shared" si="20"/>
        <v>-</v>
      </c>
      <c r="W39" s="30">
        <f t="shared" ref="W39:Y39" si="311">IF(W89=0,"-",W89)</f>
        <v>11500</v>
      </c>
      <c r="X39" s="30">
        <f t="shared" si="311"/>
        <v>8400</v>
      </c>
      <c r="Y39" s="30">
        <f t="shared" si="311"/>
        <v>4200</v>
      </c>
      <c r="Z39" s="30">
        <f t="shared" si="175"/>
        <v>6300</v>
      </c>
      <c r="AA39" s="30">
        <f t="shared" si="303"/>
        <v>40</v>
      </c>
      <c r="AB39" s="30">
        <f t="shared" si="303"/>
        <v>44</v>
      </c>
      <c r="AC39" s="30">
        <f t="shared" si="23"/>
        <v>170</v>
      </c>
      <c r="AD39" s="79">
        <f t="shared" si="176"/>
        <v>1</v>
      </c>
      <c r="AE39" s="75">
        <f t="shared" si="25"/>
        <v>3.03</v>
      </c>
      <c r="AF39" s="79">
        <f t="shared" ref="AF39" si="312">AF89</f>
        <v>3</v>
      </c>
      <c r="AG39" s="76" t="str">
        <f t="shared" si="27"/>
        <v>-</v>
      </c>
      <c r="AH39" s="30">
        <f t="shared" si="28"/>
        <v>16900</v>
      </c>
      <c r="AI39" s="30" t="str">
        <f t="shared" si="7"/>
        <v>-</v>
      </c>
      <c r="AJ39" s="8" t="s">
        <v>34</v>
      </c>
    </row>
    <row r="40" spans="2:36" s="25" customFormat="1" ht="17.25" customHeight="1">
      <c r="B40" s="8" t="s">
        <v>35</v>
      </c>
      <c r="C40" s="74" t="str">
        <f t="shared" si="8"/>
        <v>税</v>
      </c>
      <c r="D40" s="30">
        <f t="shared" si="205"/>
        <v>247</v>
      </c>
      <c r="E40" s="30">
        <f t="shared" si="205"/>
        <v>54</v>
      </c>
      <c r="F40" s="30">
        <f t="shared" ref="F40" si="313">F90</f>
        <v>416</v>
      </c>
      <c r="G40" s="30">
        <f t="shared" si="10"/>
        <v>650</v>
      </c>
      <c r="H40" s="79">
        <f t="shared" ref="H40:Q40" si="314">H90</f>
        <v>1</v>
      </c>
      <c r="I40" s="75">
        <f t="shared" si="12"/>
        <v>7.64</v>
      </c>
      <c r="J40" s="79">
        <f t="shared" si="314"/>
        <v>3</v>
      </c>
      <c r="K40" s="75" t="str">
        <f t="shared" si="13"/>
        <v>-</v>
      </c>
      <c r="L40" s="30">
        <f t="shared" ref="L40:N40" si="315">IF(L90=0,"-",L90)</f>
        <v>27600</v>
      </c>
      <c r="M40" s="30">
        <f t="shared" si="315"/>
        <v>20000</v>
      </c>
      <c r="N40" s="30">
        <f t="shared" si="315"/>
        <v>10000</v>
      </c>
      <c r="O40" s="30">
        <f t="shared" ref="O40" si="316">IF(O90=0,"-",O90)</f>
        <v>15000</v>
      </c>
      <c r="P40" s="30">
        <f t="shared" si="314"/>
        <v>247</v>
      </c>
      <c r="Q40" s="30">
        <f t="shared" si="314"/>
        <v>416</v>
      </c>
      <c r="R40" s="30">
        <f t="shared" si="16"/>
        <v>220</v>
      </c>
      <c r="S40" s="79">
        <f t="shared" ref="S40" si="317">S90</f>
        <v>1</v>
      </c>
      <c r="T40" s="75">
        <f t="shared" si="18"/>
        <v>3.27</v>
      </c>
      <c r="U40" s="79">
        <f t="shared" ref="U40" si="318">U90</f>
        <v>3</v>
      </c>
      <c r="V40" s="75" t="str">
        <f t="shared" si="20"/>
        <v>-</v>
      </c>
      <c r="W40" s="30">
        <f t="shared" ref="W40:Z46" si="319">IF(W90=0,"-",W90)</f>
        <v>11500</v>
      </c>
      <c r="X40" s="30">
        <f t="shared" si="319"/>
        <v>8400</v>
      </c>
      <c r="Y40" s="30">
        <f t="shared" si="319"/>
        <v>4200</v>
      </c>
      <c r="Z40" s="30">
        <f t="shared" si="319"/>
        <v>6300</v>
      </c>
      <c r="AA40" s="30">
        <f t="shared" si="303"/>
        <v>91</v>
      </c>
      <c r="AB40" s="30">
        <f t="shared" si="303"/>
        <v>112</v>
      </c>
      <c r="AC40" s="30">
        <f t="shared" si="23"/>
        <v>170</v>
      </c>
      <c r="AD40" s="79">
        <f t="shared" si="303"/>
        <v>1</v>
      </c>
      <c r="AE40" s="75">
        <f t="shared" si="25"/>
        <v>3.03</v>
      </c>
      <c r="AF40" s="79">
        <f t="shared" ref="AF40" si="320">AF90</f>
        <v>3</v>
      </c>
      <c r="AG40" s="76" t="str">
        <f t="shared" si="27"/>
        <v>-</v>
      </c>
      <c r="AH40" s="30">
        <f t="shared" si="28"/>
        <v>16900</v>
      </c>
      <c r="AI40" s="30" t="str">
        <f t="shared" si="7"/>
        <v>-</v>
      </c>
      <c r="AJ40" s="8" t="s">
        <v>35</v>
      </c>
    </row>
    <row r="41" spans="2:36" s="25" customFormat="1" ht="17.25" customHeight="1">
      <c r="B41" s="8" t="s">
        <v>36</v>
      </c>
      <c r="C41" s="74" t="str">
        <f t="shared" si="8"/>
        <v>税</v>
      </c>
      <c r="D41" s="30">
        <f t="shared" si="205"/>
        <v>45</v>
      </c>
      <c r="E41" s="30">
        <f t="shared" si="205"/>
        <v>6</v>
      </c>
      <c r="F41" s="30">
        <f t="shared" ref="F41" si="321">F91</f>
        <v>65</v>
      </c>
      <c r="G41" s="30">
        <f t="shared" si="10"/>
        <v>650</v>
      </c>
      <c r="H41" s="79">
        <f t="shared" ref="H41:Q41" si="322">H91</f>
        <v>1</v>
      </c>
      <c r="I41" s="75">
        <f t="shared" si="12"/>
        <v>7.64</v>
      </c>
      <c r="J41" s="79">
        <f t="shared" si="322"/>
        <v>3</v>
      </c>
      <c r="K41" s="75" t="str">
        <f t="shared" si="13"/>
        <v>-</v>
      </c>
      <c r="L41" s="30">
        <f t="shared" ref="L41:N41" si="323">IF(L91=0,"-",L91)</f>
        <v>27600</v>
      </c>
      <c r="M41" s="30">
        <f t="shared" si="323"/>
        <v>20000</v>
      </c>
      <c r="N41" s="30">
        <f t="shared" si="323"/>
        <v>10000</v>
      </c>
      <c r="O41" s="30">
        <f t="shared" ref="O41" si="324">IF(O91=0,"-",O91)</f>
        <v>15000</v>
      </c>
      <c r="P41" s="30">
        <f t="shared" si="322"/>
        <v>45</v>
      </c>
      <c r="Q41" s="30">
        <f t="shared" si="322"/>
        <v>65</v>
      </c>
      <c r="R41" s="30">
        <f t="shared" si="16"/>
        <v>220</v>
      </c>
      <c r="S41" s="79">
        <f t="shared" ref="S41" si="325">S91</f>
        <v>1</v>
      </c>
      <c r="T41" s="75">
        <f t="shared" si="18"/>
        <v>3.27</v>
      </c>
      <c r="U41" s="79">
        <f t="shared" ref="U41" si="326">U91</f>
        <v>3</v>
      </c>
      <c r="V41" s="75" t="str">
        <f t="shared" si="20"/>
        <v>-</v>
      </c>
      <c r="W41" s="30">
        <f t="shared" ref="W41:Y41" si="327">IF(W91=0,"-",W91)</f>
        <v>11500</v>
      </c>
      <c r="X41" s="30">
        <f t="shared" si="327"/>
        <v>8400</v>
      </c>
      <c r="Y41" s="30">
        <f t="shared" si="327"/>
        <v>4200</v>
      </c>
      <c r="Z41" s="30">
        <f t="shared" si="319"/>
        <v>6300</v>
      </c>
      <c r="AA41" s="30">
        <f t="shared" ref="AA41:AB46" si="328">AA91</f>
        <v>17</v>
      </c>
      <c r="AB41" s="30">
        <f t="shared" si="328"/>
        <v>21</v>
      </c>
      <c r="AC41" s="30">
        <f t="shared" si="23"/>
        <v>170</v>
      </c>
      <c r="AD41" s="79">
        <f t="shared" ref="AD41" si="329">AD91</f>
        <v>1</v>
      </c>
      <c r="AE41" s="75">
        <f t="shared" si="25"/>
        <v>3.03</v>
      </c>
      <c r="AF41" s="79">
        <f t="shared" ref="AF41" si="330">AF91</f>
        <v>3</v>
      </c>
      <c r="AG41" s="76" t="str">
        <f t="shared" si="27"/>
        <v>-</v>
      </c>
      <c r="AH41" s="30">
        <f t="shared" si="28"/>
        <v>16900</v>
      </c>
      <c r="AI41" s="30" t="str">
        <f t="shared" si="7"/>
        <v>-</v>
      </c>
      <c r="AJ41" s="8" t="s">
        <v>36</v>
      </c>
    </row>
    <row r="42" spans="2:36" s="25" customFormat="1" ht="17.25" customHeight="1">
      <c r="B42" s="8" t="s">
        <v>37</v>
      </c>
      <c r="C42" s="74" t="str">
        <f t="shared" si="8"/>
        <v>税</v>
      </c>
      <c r="D42" s="30">
        <f>D92</f>
        <v>480</v>
      </c>
      <c r="E42" s="30">
        <f t="shared" si="205"/>
        <v>98</v>
      </c>
      <c r="F42" s="30">
        <f t="shared" ref="F42" si="331">F92</f>
        <v>687</v>
      </c>
      <c r="G42" s="30">
        <f t="shared" si="10"/>
        <v>650</v>
      </c>
      <c r="H42" s="79">
        <f t="shared" ref="H42:Q42" si="332">H92</f>
        <v>1</v>
      </c>
      <c r="I42" s="75">
        <f t="shared" si="12"/>
        <v>7.64</v>
      </c>
      <c r="J42" s="79">
        <f t="shared" si="332"/>
        <v>3</v>
      </c>
      <c r="K42" s="75" t="str">
        <f t="shared" si="13"/>
        <v>-</v>
      </c>
      <c r="L42" s="30">
        <f t="shared" ref="L42:N42" si="333">IF(L92=0,"-",L92)</f>
        <v>27600</v>
      </c>
      <c r="M42" s="30">
        <f t="shared" si="333"/>
        <v>20000</v>
      </c>
      <c r="N42" s="30">
        <f t="shared" si="333"/>
        <v>10000</v>
      </c>
      <c r="O42" s="30">
        <f t="shared" ref="O42" si="334">IF(O92=0,"-",O92)</f>
        <v>15000</v>
      </c>
      <c r="P42" s="30">
        <f t="shared" si="332"/>
        <v>480</v>
      </c>
      <c r="Q42" s="30">
        <f t="shared" si="332"/>
        <v>687</v>
      </c>
      <c r="R42" s="30">
        <f t="shared" si="16"/>
        <v>220</v>
      </c>
      <c r="S42" s="79">
        <f t="shared" ref="S42" si="335">S92</f>
        <v>1</v>
      </c>
      <c r="T42" s="75">
        <f t="shared" si="18"/>
        <v>3.27</v>
      </c>
      <c r="U42" s="79">
        <f t="shared" ref="U42" si="336">U92</f>
        <v>3</v>
      </c>
      <c r="V42" s="75" t="str">
        <f t="shared" si="20"/>
        <v>-</v>
      </c>
      <c r="W42" s="30">
        <f t="shared" ref="W42:Y42" si="337">IF(W92=0,"-",W92)</f>
        <v>11500</v>
      </c>
      <c r="X42" s="30">
        <f t="shared" si="337"/>
        <v>8400</v>
      </c>
      <c r="Y42" s="30">
        <f t="shared" si="337"/>
        <v>4200</v>
      </c>
      <c r="Z42" s="30">
        <f t="shared" si="319"/>
        <v>6300</v>
      </c>
      <c r="AA42" s="30">
        <f t="shared" si="328"/>
        <v>179</v>
      </c>
      <c r="AB42" s="30">
        <f t="shared" si="328"/>
        <v>216</v>
      </c>
      <c r="AC42" s="30">
        <f t="shared" si="23"/>
        <v>170</v>
      </c>
      <c r="AD42" s="79">
        <f t="shared" ref="AD42" si="338">AD92</f>
        <v>1</v>
      </c>
      <c r="AE42" s="75">
        <f t="shared" si="25"/>
        <v>3.03</v>
      </c>
      <c r="AF42" s="79">
        <f t="shared" ref="AF42" si="339">AF92</f>
        <v>3</v>
      </c>
      <c r="AG42" s="76" t="str">
        <f t="shared" si="27"/>
        <v>-</v>
      </c>
      <c r="AH42" s="30">
        <f t="shared" si="28"/>
        <v>16900</v>
      </c>
      <c r="AI42" s="30" t="str">
        <f t="shared" si="7"/>
        <v>-</v>
      </c>
      <c r="AJ42" s="8" t="s">
        <v>37</v>
      </c>
    </row>
    <row r="43" spans="2:36" s="25" customFormat="1" ht="17.25" customHeight="1">
      <c r="B43" s="8" t="s">
        <v>38</v>
      </c>
      <c r="C43" s="74" t="str">
        <f t="shared" si="8"/>
        <v>税</v>
      </c>
      <c r="D43" s="30">
        <f t="shared" si="205"/>
        <v>128</v>
      </c>
      <c r="E43" s="30">
        <f t="shared" si="205"/>
        <v>18</v>
      </c>
      <c r="F43" s="30">
        <f t="shared" ref="F43" si="340">F93</f>
        <v>170</v>
      </c>
      <c r="G43" s="30">
        <f t="shared" si="10"/>
        <v>650</v>
      </c>
      <c r="H43" s="79">
        <f t="shared" ref="H43:Q43" si="341">H93</f>
        <v>1</v>
      </c>
      <c r="I43" s="75">
        <f t="shared" si="12"/>
        <v>7.64</v>
      </c>
      <c r="J43" s="79">
        <f t="shared" si="341"/>
        <v>3</v>
      </c>
      <c r="K43" s="75" t="str">
        <f t="shared" si="13"/>
        <v>-</v>
      </c>
      <c r="L43" s="30">
        <f t="shared" ref="L43:N43" si="342">IF(L93=0,"-",L93)</f>
        <v>27600</v>
      </c>
      <c r="M43" s="30">
        <f t="shared" si="342"/>
        <v>20000</v>
      </c>
      <c r="N43" s="30">
        <f t="shared" si="342"/>
        <v>10000</v>
      </c>
      <c r="O43" s="30">
        <f t="shared" ref="O43" si="343">IF(O93=0,"-",O93)</f>
        <v>15000</v>
      </c>
      <c r="P43" s="30">
        <f t="shared" si="341"/>
        <v>128</v>
      </c>
      <c r="Q43" s="30">
        <f t="shared" si="341"/>
        <v>170</v>
      </c>
      <c r="R43" s="30">
        <f t="shared" si="16"/>
        <v>220</v>
      </c>
      <c r="S43" s="79">
        <f t="shared" ref="S43" si="344">S93</f>
        <v>1</v>
      </c>
      <c r="T43" s="75">
        <f t="shared" si="18"/>
        <v>3.27</v>
      </c>
      <c r="U43" s="79">
        <f t="shared" ref="U43" si="345">U93</f>
        <v>3</v>
      </c>
      <c r="V43" s="75" t="str">
        <f t="shared" si="20"/>
        <v>-</v>
      </c>
      <c r="W43" s="30">
        <f t="shared" ref="W43:Y43" si="346">IF(W93=0,"-",W93)</f>
        <v>11500</v>
      </c>
      <c r="X43" s="30">
        <f t="shared" si="346"/>
        <v>8400</v>
      </c>
      <c r="Y43" s="30">
        <f t="shared" si="346"/>
        <v>4200</v>
      </c>
      <c r="Z43" s="30">
        <f t="shared" si="319"/>
        <v>6300</v>
      </c>
      <c r="AA43" s="30">
        <f t="shared" si="328"/>
        <v>48</v>
      </c>
      <c r="AB43" s="30">
        <f t="shared" si="328"/>
        <v>57</v>
      </c>
      <c r="AC43" s="30">
        <f t="shared" si="23"/>
        <v>170</v>
      </c>
      <c r="AD43" s="79">
        <f t="shared" ref="AD43" si="347">AD93</f>
        <v>1</v>
      </c>
      <c r="AE43" s="75">
        <f t="shared" si="25"/>
        <v>3.03</v>
      </c>
      <c r="AF43" s="79">
        <f t="shared" ref="AF43" si="348">AF93</f>
        <v>3</v>
      </c>
      <c r="AG43" s="76" t="str">
        <f t="shared" si="27"/>
        <v>-</v>
      </c>
      <c r="AH43" s="30">
        <f t="shared" si="28"/>
        <v>16900</v>
      </c>
      <c r="AI43" s="30" t="str">
        <f t="shared" si="7"/>
        <v>-</v>
      </c>
      <c r="AJ43" s="8" t="s">
        <v>38</v>
      </c>
    </row>
    <row r="44" spans="2:36" s="25" customFormat="1" ht="17.25" customHeight="1">
      <c r="B44" s="8" t="s">
        <v>39</v>
      </c>
      <c r="C44" s="74" t="str">
        <f t="shared" si="8"/>
        <v>税</v>
      </c>
      <c r="D44" s="30">
        <f t="shared" si="205"/>
        <v>56</v>
      </c>
      <c r="E44" s="30">
        <f t="shared" si="205"/>
        <v>13</v>
      </c>
      <c r="F44" s="30">
        <f t="shared" ref="F44" si="349">F94</f>
        <v>74</v>
      </c>
      <c r="G44" s="30">
        <f t="shared" si="10"/>
        <v>650</v>
      </c>
      <c r="H44" s="79">
        <f t="shared" ref="H44:Q44" si="350">H94</f>
        <v>1</v>
      </c>
      <c r="I44" s="75">
        <f t="shared" si="12"/>
        <v>7.64</v>
      </c>
      <c r="J44" s="79">
        <f t="shared" si="350"/>
        <v>3</v>
      </c>
      <c r="K44" s="75" t="str">
        <f t="shared" si="13"/>
        <v>-</v>
      </c>
      <c r="L44" s="30">
        <f t="shared" ref="L44:N44" si="351">IF(L94=0,"-",L94)</f>
        <v>27600</v>
      </c>
      <c r="M44" s="30">
        <f t="shared" si="351"/>
        <v>20000</v>
      </c>
      <c r="N44" s="30">
        <f t="shared" si="351"/>
        <v>10000</v>
      </c>
      <c r="O44" s="30">
        <f t="shared" ref="O44" si="352">IF(O94=0,"-",O94)</f>
        <v>15000</v>
      </c>
      <c r="P44" s="30">
        <f t="shared" si="350"/>
        <v>56</v>
      </c>
      <c r="Q44" s="30">
        <f t="shared" si="350"/>
        <v>74</v>
      </c>
      <c r="R44" s="30">
        <f t="shared" si="16"/>
        <v>220</v>
      </c>
      <c r="S44" s="79">
        <f t="shared" ref="S44" si="353">S94</f>
        <v>1</v>
      </c>
      <c r="T44" s="75">
        <f t="shared" si="18"/>
        <v>3.27</v>
      </c>
      <c r="U44" s="79">
        <f t="shared" ref="U44" si="354">U94</f>
        <v>3</v>
      </c>
      <c r="V44" s="75" t="str">
        <f t="shared" si="20"/>
        <v>-</v>
      </c>
      <c r="W44" s="30">
        <f t="shared" ref="W44:Y44" si="355">IF(W94=0,"-",W94)</f>
        <v>11500</v>
      </c>
      <c r="X44" s="30">
        <f t="shared" si="355"/>
        <v>8400</v>
      </c>
      <c r="Y44" s="30">
        <f t="shared" si="355"/>
        <v>4200</v>
      </c>
      <c r="Z44" s="30">
        <f t="shared" si="319"/>
        <v>6300</v>
      </c>
      <c r="AA44" s="30">
        <f t="shared" si="328"/>
        <v>25</v>
      </c>
      <c r="AB44" s="30">
        <f t="shared" si="328"/>
        <v>27</v>
      </c>
      <c r="AC44" s="30">
        <f t="shared" si="23"/>
        <v>170</v>
      </c>
      <c r="AD44" s="79">
        <f t="shared" ref="AD44" si="356">AD94</f>
        <v>1</v>
      </c>
      <c r="AE44" s="75">
        <f t="shared" si="25"/>
        <v>3.03</v>
      </c>
      <c r="AF44" s="79">
        <f t="shared" ref="AF44" si="357">AF94</f>
        <v>3</v>
      </c>
      <c r="AG44" s="76" t="str">
        <f t="shared" si="27"/>
        <v>-</v>
      </c>
      <c r="AH44" s="30">
        <f t="shared" si="28"/>
        <v>16900</v>
      </c>
      <c r="AI44" s="30" t="str">
        <f t="shared" si="7"/>
        <v>-</v>
      </c>
      <c r="AJ44" s="8" t="s">
        <v>39</v>
      </c>
    </row>
    <row r="45" spans="2:36" s="25" customFormat="1" ht="17.25" customHeight="1">
      <c r="B45" s="8" t="s">
        <v>40</v>
      </c>
      <c r="C45" s="74" t="str">
        <f t="shared" si="8"/>
        <v>税</v>
      </c>
      <c r="D45" s="30">
        <f t="shared" si="205"/>
        <v>202</v>
      </c>
      <c r="E45" s="30">
        <f t="shared" si="205"/>
        <v>49</v>
      </c>
      <c r="F45" s="30">
        <f t="shared" ref="F45" si="358">F95</f>
        <v>298</v>
      </c>
      <c r="G45" s="30">
        <f t="shared" si="10"/>
        <v>650</v>
      </c>
      <c r="H45" s="79">
        <f t="shared" ref="H45:Q45" si="359">H95</f>
        <v>1</v>
      </c>
      <c r="I45" s="75">
        <f t="shared" si="12"/>
        <v>7.64</v>
      </c>
      <c r="J45" s="79">
        <f t="shared" si="359"/>
        <v>3</v>
      </c>
      <c r="K45" s="75" t="str">
        <f t="shared" si="13"/>
        <v>-</v>
      </c>
      <c r="L45" s="30">
        <f t="shared" ref="L45:N45" si="360">IF(L95=0,"-",L95)</f>
        <v>27600</v>
      </c>
      <c r="M45" s="30">
        <f t="shared" si="360"/>
        <v>20000</v>
      </c>
      <c r="N45" s="30">
        <f t="shared" si="360"/>
        <v>10000</v>
      </c>
      <c r="O45" s="30">
        <f t="shared" ref="O45" si="361">IF(O95=0,"-",O95)</f>
        <v>15000</v>
      </c>
      <c r="P45" s="30">
        <f t="shared" si="359"/>
        <v>202</v>
      </c>
      <c r="Q45" s="30">
        <f t="shared" si="359"/>
        <v>298</v>
      </c>
      <c r="R45" s="30">
        <f t="shared" si="16"/>
        <v>220</v>
      </c>
      <c r="S45" s="79">
        <f t="shared" ref="S45" si="362">S95</f>
        <v>1</v>
      </c>
      <c r="T45" s="75">
        <f t="shared" si="18"/>
        <v>3.27</v>
      </c>
      <c r="U45" s="79">
        <f t="shared" ref="U45" si="363">U95</f>
        <v>3</v>
      </c>
      <c r="V45" s="75" t="str">
        <f t="shared" si="20"/>
        <v>-</v>
      </c>
      <c r="W45" s="30">
        <f t="shared" ref="W45:Y45" si="364">IF(W95=0,"-",W95)</f>
        <v>11500</v>
      </c>
      <c r="X45" s="30">
        <f t="shared" si="364"/>
        <v>8400</v>
      </c>
      <c r="Y45" s="30">
        <f t="shared" si="364"/>
        <v>4200</v>
      </c>
      <c r="Z45" s="30">
        <f t="shared" si="319"/>
        <v>6300</v>
      </c>
      <c r="AA45" s="30">
        <f t="shared" si="328"/>
        <v>80</v>
      </c>
      <c r="AB45" s="30">
        <f t="shared" si="328"/>
        <v>93</v>
      </c>
      <c r="AC45" s="30">
        <f t="shared" si="23"/>
        <v>170</v>
      </c>
      <c r="AD45" s="79">
        <f t="shared" ref="AD45" si="365">AD95</f>
        <v>1</v>
      </c>
      <c r="AE45" s="75">
        <f t="shared" si="25"/>
        <v>3.03</v>
      </c>
      <c r="AF45" s="79">
        <f t="shared" ref="AF45" si="366">AF95</f>
        <v>3</v>
      </c>
      <c r="AG45" s="76" t="str">
        <f t="shared" si="27"/>
        <v>-</v>
      </c>
      <c r="AH45" s="30">
        <f t="shared" si="28"/>
        <v>16900</v>
      </c>
      <c r="AI45" s="30" t="str">
        <f t="shared" si="7"/>
        <v>-</v>
      </c>
      <c r="AJ45" s="8" t="s">
        <v>40</v>
      </c>
    </row>
    <row r="46" spans="2:36" s="25" customFormat="1" ht="17.25" customHeight="1" thickBot="1">
      <c r="B46" s="9" t="s">
        <v>41</v>
      </c>
      <c r="C46" s="71" t="str">
        <f t="shared" si="8"/>
        <v>税</v>
      </c>
      <c r="D46" s="24">
        <f t="shared" si="205"/>
        <v>278</v>
      </c>
      <c r="E46" s="24">
        <f t="shared" si="205"/>
        <v>75</v>
      </c>
      <c r="F46" s="24">
        <f t="shared" ref="F46" si="367">F96</f>
        <v>366</v>
      </c>
      <c r="G46" s="61">
        <f t="shared" si="10"/>
        <v>650</v>
      </c>
      <c r="H46" s="78">
        <f t="shared" ref="H46:Q46" si="368">H96</f>
        <v>1</v>
      </c>
      <c r="I46" s="72">
        <f t="shared" si="12"/>
        <v>7.64</v>
      </c>
      <c r="J46" s="78">
        <f t="shared" si="368"/>
        <v>3</v>
      </c>
      <c r="K46" s="72" t="str">
        <f t="shared" si="13"/>
        <v>-</v>
      </c>
      <c r="L46" s="24">
        <f t="shared" ref="L46:N46" si="369">IF(L96=0,"-",L96)</f>
        <v>27600</v>
      </c>
      <c r="M46" s="24">
        <f t="shared" si="369"/>
        <v>20000</v>
      </c>
      <c r="N46" s="24">
        <f t="shared" si="369"/>
        <v>10000</v>
      </c>
      <c r="O46" s="24">
        <f t="shared" ref="O46" si="370">IF(O96=0,"-",O96)</f>
        <v>15000</v>
      </c>
      <c r="P46" s="24">
        <f t="shared" si="368"/>
        <v>278</v>
      </c>
      <c r="Q46" s="61">
        <f t="shared" si="368"/>
        <v>366</v>
      </c>
      <c r="R46" s="61">
        <f t="shared" si="16"/>
        <v>220</v>
      </c>
      <c r="S46" s="78">
        <f t="shared" ref="S46" si="371">S96</f>
        <v>1</v>
      </c>
      <c r="T46" s="72">
        <f t="shared" si="18"/>
        <v>3.27</v>
      </c>
      <c r="U46" s="78">
        <f t="shared" ref="U46" si="372">U96</f>
        <v>3</v>
      </c>
      <c r="V46" s="72" t="str">
        <f t="shared" si="20"/>
        <v>-</v>
      </c>
      <c r="W46" s="24">
        <f t="shared" ref="W46:Y46" si="373">IF(W96=0,"-",W96)</f>
        <v>11500</v>
      </c>
      <c r="X46" s="24">
        <f t="shared" si="373"/>
        <v>8400</v>
      </c>
      <c r="Y46" s="24">
        <f t="shared" si="373"/>
        <v>4200</v>
      </c>
      <c r="Z46" s="24">
        <f t="shared" si="319"/>
        <v>6300</v>
      </c>
      <c r="AA46" s="24">
        <f t="shared" si="328"/>
        <v>93</v>
      </c>
      <c r="AB46" s="61">
        <f t="shared" si="328"/>
        <v>112</v>
      </c>
      <c r="AC46" s="61">
        <f t="shared" si="23"/>
        <v>170</v>
      </c>
      <c r="AD46" s="78">
        <f t="shared" ref="AD46" si="374">AD96</f>
        <v>1</v>
      </c>
      <c r="AE46" s="72">
        <f t="shared" si="25"/>
        <v>3.03</v>
      </c>
      <c r="AF46" s="78">
        <f t="shared" ref="AF46" si="375">AF96</f>
        <v>3</v>
      </c>
      <c r="AG46" s="73" t="str">
        <f>IF(AG96=0,"-",ROUND(AG96/100,2))</f>
        <v>-</v>
      </c>
      <c r="AH46" s="24">
        <f t="shared" si="28"/>
        <v>16900</v>
      </c>
      <c r="AI46" s="24" t="str">
        <f t="shared" si="7"/>
        <v>-</v>
      </c>
      <c r="AJ46" s="9" t="s">
        <v>41</v>
      </c>
    </row>
    <row r="47" spans="2:36" s="83" customFormat="1" ht="17.25" customHeight="1" thickBot="1">
      <c r="B47" s="4" t="s">
        <v>2</v>
      </c>
      <c r="C47" s="112"/>
      <c r="D47" s="170">
        <f>SUM(D8:D19)</f>
        <v>127923</v>
      </c>
      <c r="E47" s="46">
        <f t="shared" ref="E47" si="376">SUM(E8:E19)</f>
        <v>30949</v>
      </c>
      <c r="F47" s="46">
        <f>SUM(F8:F19)</f>
        <v>191292</v>
      </c>
      <c r="G47" s="112"/>
      <c r="H47" s="112"/>
      <c r="I47" s="113">
        <f>ROUND(SUM(I8:I19)/COUNTIF(I8:I19,"&gt;0"),2)</f>
        <v>7.64</v>
      </c>
      <c r="J47" s="112"/>
      <c r="K47" s="113" t="e">
        <f>ROUND(SUM(K8:K19)/COUNTIF(K8:K19,"&gt;0"),2)</f>
        <v>#DIV/0!</v>
      </c>
      <c r="L47" s="114">
        <f>ROUND(SUM(L8:L19)/COUNTIF(L8:L19,"&gt;0"),0)</f>
        <v>27600</v>
      </c>
      <c r="M47" s="114">
        <f t="shared" ref="M47:N47" si="377">ROUND(SUM(M8:M19)/COUNTIF(M8:M19,"&gt;0"),0)</f>
        <v>20000</v>
      </c>
      <c r="N47" s="114">
        <f t="shared" si="377"/>
        <v>10000</v>
      </c>
      <c r="O47" s="114">
        <f t="shared" ref="O47" si="378">ROUND(SUM(O8:O19)/COUNTIF(O8:O19,"&gt;0"),0)</f>
        <v>15000</v>
      </c>
      <c r="P47" s="46">
        <f>SUM(P8:P19)</f>
        <v>127923</v>
      </c>
      <c r="Q47" s="47">
        <f t="shared" ref="Q47" si="379">SUM(Q8:Q19)</f>
        <v>191292</v>
      </c>
      <c r="R47" s="112"/>
      <c r="S47" s="112"/>
      <c r="T47" s="113">
        <f>ROUND(SUM(T8:T19)/COUNTIF(T8:T19,"&gt;0"),2)</f>
        <v>3.27</v>
      </c>
      <c r="U47" s="112"/>
      <c r="V47" s="113" t="e">
        <f>ROUND(SUM(V8:V19)/COUNTIF(V8:V19,"&gt;0"),2)</f>
        <v>#DIV/0!</v>
      </c>
      <c r="W47" s="114">
        <f t="shared" ref="W47:X47" si="380">ROUND(SUM(W8:W19)/COUNTIF(W8:W19,"&gt;0"),0)</f>
        <v>11500</v>
      </c>
      <c r="X47" s="114">
        <f t="shared" si="380"/>
        <v>8400</v>
      </c>
      <c r="Y47" s="114">
        <f t="shared" ref="Y47" si="381">ROUND(SUM(Y8:Y19)/COUNTIF(Y8:Y19,"&gt;0"),0)</f>
        <v>4200</v>
      </c>
      <c r="Z47" s="114">
        <f t="shared" ref="Z47" si="382">ROUND(SUM(Z8:Z19)/COUNTIF(Z8:Z19,"&gt;0"),0)</f>
        <v>6300</v>
      </c>
      <c r="AA47" s="46">
        <f t="shared" ref="AA47:AB47" si="383">SUM(AA8:AA19)</f>
        <v>54550</v>
      </c>
      <c r="AB47" s="47">
        <f t="shared" si="383"/>
        <v>63838</v>
      </c>
      <c r="AC47" s="112"/>
      <c r="AD47" s="112"/>
      <c r="AE47" s="113">
        <f>ROUND(SUM(AE8:AE19)/COUNTIF(AE8:AE19,"&gt;0"),2)</f>
        <v>3.03</v>
      </c>
      <c r="AF47" s="112"/>
      <c r="AG47" s="113" t="s">
        <v>268</v>
      </c>
      <c r="AH47" s="114">
        <f t="shared" ref="AH47:AI47" si="384">ROUND(SUM(AH8:AH19)/COUNTIF(AH8:AH19,"&gt;0"),0)</f>
        <v>16900</v>
      </c>
      <c r="AI47" s="114" t="e">
        <f t="shared" si="384"/>
        <v>#DIV/0!</v>
      </c>
      <c r="AJ47" s="4" t="s">
        <v>2</v>
      </c>
    </row>
    <row r="48" spans="2:36" s="83" customFormat="1" ht="17.25" customHeight="1" thickBot="1">
      <c r="B48" s="3" t="s">
        <v>1</v>
      </c>
      <c r="C48" s="112"/>
      <c r="D48" s="175">
        <f>SUM(D20:D46)</f>
        <v>34308</v>
      </c>
      <c r="E48" s="46">
        <f>SUM(E20:E46)</f>
        <v>8919</v>
      </c>
      <c r="F48" s="46">
        <f t="shared" ref="F48" si="385">SUM(F20:F46)</f>
        <v>52129</v>
      </c>
      <c r="G48" s="112"/>
      <c r="H48" s="112"/>
      <c r="I48" s="113">
        <f>ROUND(SUM(I20:I46)/COUNTIF(I20:I46,"&gt;0"),2)</f>
        <v>7.64</v>
      </c>
      <c r="J48" s="112"/>
      <c r="K48" s="113" t="e">
        <f>ROUND(SUM(K20:K46)/COUNTIF(K20:K46,"&gt;0"),2)</f>
        <v>#DIV/0!</v>
      </c>
      <c r="L48" s="114">
        <f>ROUND(SUM(L20:L46)/COUNTIF(L20:L46,"&gt;0"),2)</f>
        <v>27600</v>
      </c>
      <c r="M48" s="114">
        <f t="shared" ref="M48:N48" si="386">ROUND(SUM(M20:M46)/COUNTIF(M20:M46,"&gt;0"),2)</f>
        <v>20000</v>
      </c>
      <c r="N48" s="114">
        <f t="shared" si="386"/>
        <v>10000</v>
      </c>
      <c r="O48" s="114">
        <f t="shared" ref="O48" si="387">ROUND(SUM(O20:O46)/COUNTIF(O20:O46,"&gt;0"),2)</f>
        <v>15000</v>
      </c>
      <c r="P48" s="46">
        <f t="shared" ref="P48:Q48" si="388">SUM(P20:P46)</f>
        <v>34308</v>
      </c>
      <c r="Q48" s="47">
        <f t="shared" si="388"/>
        <v>52129</v>
      </c>
      <c r="R48" s="112"/>
      <c r="S48" s="112"/>
      <c r="T48" s="113">
        <f>ROUND(SUM(T20:T46)/COUNTIF(T20:T46,"&gt;0"),2)</f>
        <v>3.27</v>
      </c>
      <c r="U48" s="112"/>
      <c r="V48" s="113" t="e">
        <f>ROUND(SUM(V20:V46)/COUNTIF(V20:V46,"&gt;0"),2)</f>
        <v>#DIV/0!</v>
      </c>
      <c r="W48" s="114">
        <f t="shared" ref="W48:X48" si="389">ROUND(SUM(W20:W46)/COUNTIF(W20:W46,"&gt;0"),2)</f>
        <v>11500</v>
      </c>
      <c r="X48" s="114">
        <f t="shared" si="389"/>
        <v>8400</v>
      </c>
      <c r="Y48" s="114">
        <f t="shared" ref="Y48" si="390">ROUND(SUM(Y20:Y46)/COUNTIF(Y20:Y46,"&gt;0"),2)</f>
        <v>4200</v>
      </c>
      <c r="Z48" s="114">
        <f t="shared" ref="Z48" si="391">ROUND(SUM(Z20:Z46)/COUNTIF(Z20:Z46,"&gt;0"),2)</f>
        <v>6300</v>
      </c>
      <c r="AA48" s="46">
        <f t="shared" ref="AA48:AB48" si="392">SUM(AA20:AA46)</f>
        <v>14102</v>
      </c>
      <c r="AB48" s="47">
        <f t="shared" si="392"/>
        <v>16615</v>
      </c>
      <c r="AC48" s="112"/>
      <c r="AD48" s="112"/>
      <c r="AE48" s="113">
        <f>ROUND(SUM(AE20:AE46)/COUNTIF(AE20:AE46,"&gt;0"),2)</f>
        <v>3.03</v>
      </c>
      <c r="AF48" s="112"/>
      <c r="AG48" s="113" t="e">
        <f>ROUND(SUM(AG20:AG46)/COUNTIF(AG20:AG46,"&gt;0"),2)</f>
        <v>#DIV/0!</v>
      </c>
      <c r="AH48" s="114">
        <f t="shared" ref="AH48" si="393">ROUND(SUM(AH20:AH46)/COUNTIF(AH20:AH46,"&gt;0"),2)</f>
        <v>16900</v>
      </c>
      <c r="AI48" s="114" t="s">
        <v>268</v>
      </c>
      <c r="AJ48" s="3" t="s">
        <v>1</v>
      </c>
    </row>
    <row r="49" spans="2:37" s="83" customFormat="1" ht="17.25" customHeight="1" thickBot="1">
      <c r="B49" s="3" t="s">
        <v>0</v>
      </c>
      <c r="C49" s="112"/>
      <c r="D49" s="175">
        <f>SUM(D47:D48)</f>
        <v>162231</v>
      </c>
      <c r="E49" s="46">
        <f t="shared" ref="E49" si="394">SUM(E47:E48)</f>
        <v>39868</v>
      </c>
      <c r="F49" s="46">
        <f>SUM(F47:F48)</f>
        <v>243421</v>
      </c>
      <c r="G49" s="112"/>
      <c r="H49" s="112"/>
      <c r="I49" s="113">
        <f>ROUND(SUM(I8:I46)/COUNTIF(I8:I46,"&gt;0"),2)</f>
        <v>7.64</v>
      </c>
      <c r="J49" s="112"/>
      <c r="K49" s="113" t="e">
        <f>ROUND(SUM(K8:K46)/COUNTIF(K8:K46,"&gt;0"),2)</f>
        <v>#DIV/0!</v>
      </c>
      <c r="L49" s="114">
        <f>ROUND(SUM(L8:L46)/COUNTIF(L8:L46,"&gt;0"),2)</f>
        <v>27600</v>
      </c>
      <c r="M49" s="114">
        <f t="shared" ref="M49:N49" si="395">ROUND(SUM(M8:M46)/COUNTIF(M8:M46,"&gt;0"),2)</f>
        <v>20000</v>
      </c>
      <c r="N49" s="114">
        <f t="shared" si="395"/>
        <v>10000</v>
      </c>
      <c r="O49" s="114">
        <f t="shared" ref="O49" si="396">ROUND(SUM(O8:O46)/COUNTIF(O8:O46,"&gt;0"),2)</f>
        <v>15000</v>
      </c>
      <c r="P49" s="46">
        <f t="shared" ref="P49:Q49" si="397">SUM(P47:P48)</f>
        <v>162231</v>
      </c>
      <c r="Q49" s="47">
        <f t="shared" si="397"/>
        <v>243421</v>
      </c>
      <c r="R49" s="112"/>
      <c r="S49" s="112"/>
      <c r="T49" s="113">
        <f>ROUND(SUM(T8:T46)/COUNTIF(T8:T46,"&gt;0"),2)</f>
        <v>3.27</v>
      </c>
      <c r="U49" s="112"/>
      <c r="V49" s="113" t="e">
        <f>ROUND(SUM(V8:V46)/COUNTIF(V8:V46,"&gt;0"),2)</f>
        <v>#DIV/0!</v>
      </c>
      <c r="W49" s="114">
        <f t="shared" ref="W49:X49" si="398">ROUND(SUM(W8:W46)/COUNTIF(W8:W46,"&gt;0"),2)</f>
        <v>11500</v>
      </c>
      <c r="X49" s="114">
        <f t="shared" si="398"/>
        <v>8400</v>
      </c>
      <c r="Y49" s="114">
        <f t="shared" ref="Y49" si="399">ROUND(SUM(Y8:Y46)/COUNTIF(Y8:Y46,"&gt;0"),2)</f>
        <v>4200</v>
      </c>
      <c r="Z49" s="114">
        <f t="shared" ref="Z49" si="400">ROUND(SUM(Z8:Z46)/COUNTIF(Z8:Z46,"&gt;0"),2)</f>
        <v>6300</v>
      </c>
      <c r="AA49" s="46">
        <f t="shared" ref="AA49:AB49" si="401">SUM(AA47:AA48)</f>
        <v>68652</v>
      </c>
      <c r="AB49" s="47">
        <f t="shared" si="401"/>
        <v>80453</v>
      </c>
      <c r="AC49" s="112"/>
      <c r="AD49" s="112"/>
      <c r="AE49" s="113">
        <f>ROUND(SUM(AE8:AE46)/COUNTIF(AE8:AE46,"&gt;0"),2)</f>
        <v>3.03</v>
      </c>
      <c r="AF49" s="112"/>
      <c r="AG49" s="113" t="e">
        <f>ROUND(SUM(AG8:AG46)/COUNTIF(AG8:AG46,"&gt;0"),2)</f>
        <v>#DIV/0!</v>
      </c>
      <c r="AH49" s="114">
        <f t="shared" ref="AH49:AI49" si="402">ROUND(SUM(AH8:AH46)/COUNTIF(AH8:AH46,"&gt;0"),2)</f>
        <v>16900</v>
      </c>
      <c r="AI49" s="114" t="e">
        <f t="shared" si="402"/>
        <v>#DIV/0!</v>
      </c>
      <c r="AJ49" s="3" t="s">
        <v>0</v>
      </c>
    </row>
    <row r="50" spans="2:37" s="57" customFormat="1" ht="13.2">
      <c r="B50" s="85" t="s">
        <v>128</v>
      </c>
      <c r="C50" s="86" t="s">
        <v>129</v>
      </c>
      <c r="D50" s="25"/>
      <c r="AJ50" s="77" t="s">
        <v>376</v>
      </c>
    </row>
    <row r="51" spans="2:37" s="57" customFormat="1" ht="13.2">
      <c r="B51" s="87" t="s">
        <v>146</v>
      </c>
      <c r="C51" s="86" t="s">
        <v>150</v>
      </c>
      <c r="D51" s="25"/>
      <c r="AJ51" s="77"/>
    </row>
    <row r="52" spans="2:37" s="57" customFormat="1" ht="13.2">
      <c r="B52" s="87" t="s">
        <v>148</v>
      </c>
      <c r="C52" s="86" t="s">
        <v>149</v>
      </c>
      <c r="D52" s="25"/>
      <c r="X52" s="171"/>
      <c r="AJ52" s="77"/>
    </row>
    <row r="53" spans="2:37" s="57" customFormat="1" ht="13.2">
      <c r="B53" s="87" t="s">
        <v>151</v>
      </c>
      <c r="C53" s="86" t="s">
        <v>152</v>
      </c>
      <c r="D53" s="25"/>
      <c r="AJ53" s="77"/>
    </row>
    <row r="54" spans="2:37" s="57" customFormat="1" ht="13.2" hidden="1">
      <c r="B54" s="87"/>
      <c r="C54" s="86"/>
      <c r="D54" s="25"/>
      <c r="AJ54" s="77"/>
    </row>
    <row r="55" spans="2:37" s="57" customFormat="1" ht="13.2" hidden="1">
      <c r="B55" s="87"/>
      <c r="C55" s="86"/>
      <c r="D55" s="163" t="s">
        <v>246</v>
      </c>
      <c r="G55" s="162" t="s">
        <v>245</v>
      </c>
      <c r="P55" s="163" t="s">
        <v>246</v>
      </c>
      <c r="R55" s="162" t="s">
        <v>245</v>
      </c>
      <c r="AA55" s="163" t="s">
        <v>246</v>
      </c>
      <c r="AC55" s="162" t="s">
        <v>245</v>
      </c>
      <c r="AJ55" s="77"/>
    </row>
    <row r="56" spans="2:37" ht="17.25" hidden="1" customHeight="1">
      <c r="D56" s="19" t="s">
        <v>247</v>
      </c>
      <c r="E56" s="19" t="s">
        <v>248</v>
      </c>
      <c r="F56" s="19" t="s">
        <v>249</v>
      </c>
      <c r="G56" s="19" t="s">
        <v>250</v>
      </c>
      <c r="H56" s="19" t="s">
        <v>252</v>
      </c>
      <c r="I56" s="19" t="s">
        <v>252</v>
      </c>
      <c r="J56" s="19" t="s">
        <v>252</v>
      </c>
      <c r="K56" s="19" t="s">
        <v>252</v>
      </c>
      <c r="L56" s="19" t="s">
        <v>252</v>
      </c>
      <c r="M56" s="19" t="s">
        <v>252</v>
      </c>
      <c r="N56" s="19" t="s">
        <v>252</v>
      </c>
      <c r="O56" s="19" t="s">
        <v>252</v>
      </c>
      <c r="P56" s="18" t="s">
        <v>181</v>
      </c>
      <c r="Q56" s="18" t="s">
        <v>182</v>
      </c>
      <c r="R56" s="19" t="s">
        <v>263</v>
      </c>
      <c r="S56" s="19" t="s">
        <v>251</v>
      </c>
      <c r="T56" s="19" t="s">
        <v>251</v>
      </c>
      <c r="U56" s="19" t="s">
        <v>251</v>
      </c>
      <c r="V56" s="19" t="s">
        <v>251</v>
      </c>
      <c r="W56" s="19" t="s">
        <v>251</v>
      </c>
      <c r="X56" s="19" t="s">
        <v>251</v>
      </c>
      <c r="Y56" s="19" t="s">
        <v>251</v>
      </c>
      <c r="Z56" s="19" t="s">
        <v>251</v>
      </c>
      <c r="AA56" s="18" t="s">
        <v>183</v>
      </c>
      <c r="AB56" s="18" t="s">
        <v>184</v>
      </c>
      <c r="AC56" s="19" t="s">
        <v>264</v>
      </c>
      <c r="AD56" s="18" t="s">
        <v>251</v>
      </c>
      <c r="AE56" s="18" t="s">
        <v>251</v>
      </c>
      <c r="AF56" s="18" t="s">
        <v>251</v>
      </c>
      <c r="AG56" s="18" t="s">
        <v>251</v>
      </c>
      <c r="AH56" s="18" t="s">
        <v>251</v>
      </c>
      <c r="AI56" s="18" t="s">
        <v>251</v>
      </c>
    </row>
    <row r="57" spans="2:37" s="155" customFormat="1" ht="83.25" hidden="1" customHeight="1">
      <c r="B57" s="139"/>
      <c r="C57" s="154" t="s">
        <v>147</v>
      </c>
      <c r="D57" s="167" t="s">
        <v>273</v>
      </c>
      <c r="E57" s="167" t="s">
        <v>274</v>
      </c>
      <c r="F57" s="167" t="s">
        <v>274</v>
      </c>
      <c r="G57" s="167" t="s">
        <v>141</v>
      </c>
      <c r="H57" s="167" t="s">
        <v>197</v>
      </c>
      <c r="I57" s="167" t="s">
        <v>142</v>
      </c>
      <c r="J57" s="167" t="s">
        <v>198</v>
      </c>
      <c r="K57" s="167" t="s">
        <v>143</v>
      </c>
      <c r="L57" s="167" t="s">
        <v>144</v>
      </c>
      <c r="M57" s="167" t="s">
        <v>199</v>
      </c>
      <c r="N57" s="167" t="s">
        <v>145</v>
      </c>
      <c r="O57" s="167" t="s">
        <v>200</v>
      </c>
      <c r="P57" s="167" t="s">
        <v>274</v>
      </c>
      <c r="Q57" s="167" t="s">
        <v>274</v>
      </c>
      <c r="R57" s="167" t="s">
        <v>141</v>
      </c>
      <c r="S57" s="167" t="s">
        <v>197</v>
      </c>
      <c r="T57" s="167" t="s">
        <v>142</v>
      </c>
      <c r="U57" s="167" t="s">
        <v>198</v>
      </c>
      <c r="V57" s="167" t="s">
        <v>143</v>
      </c>
      <c r="W57" s="167" t="s">
        <v>144</v>
      </c>
      <c r="X57" s="167" t="s">
        <v>199</v>
      </c>
      <c r="Y57" s="167" t="s">
        <v>145</v>
      </c>
      <c r="Z57" s="167" t="s">
        <v>200</v>
      </c>
      <c r="AA57" s="167" t="s">
        <v>274</v>
      </c>
      <c r="AB57" s="167" t="s">
        <v>274</v>
      </c>
      <c r="AC57" s="167" t="s">
        <v>141</v>
      </c>
      <c r="AD57" s="167" t="s">
        <v>197</v>
      </c>
      <c r="AE57" s="167" t="s">
        <v>142</v>
      </c>
      <c r="AF57" s="167" t="s">
        <v>198</v>
      </c>
      <c r="AG57" s="167" t="s">
        <v>143</v>
      </c>
      <c r="AH57" s="167" t="s">
        <v>144</v>
      </c>
      <c r="AI57" s="167" t="s">
        <v>199</v>
      </c>
      <c r="AJ57" s="139"/>
    </row>
    <row r="58" spans="2:37" ht="17.25" hidden="1" customHeight="1">
      <c r="B58" s="139" t="s">
        <v>4</v>
      </c>
      <c r="C58" s="108">
        <v>2</v>
      </c>
      <c r="D58" s="172">
        <v>42073</v>
      </c>
      <c r="E58" s="172">
        <v>10451</v>
      </c>
      <c r="F58" s="173">
        <v>61144</v>
      </c>
      <c r="G58" s="135">
        <v>650000</v>
      </c>
      <c r="H58" s="134">
        <v>1</v>
      </c>
      <c r="I58" s="133">
        <v>764</v>
      </c>
      <c r="J58" s="134">
        <v>3</v>
      </c>
      <c r="K58" s="134">
        <v>0</v>
      </c>
      <c r="L58" s="133">
        <v>27600</v>
      </c>
      <c r="M58" s="134">
        <v>20000</v>
      </c>
      <c r="N58" s="134">
        <v>10000</v>
      </c>
      <c r="O58" s="134">
        <v>15000</v>
      </c>
      <c r="P58" s="174">
        <v>42073</v>
      </c>
      <c r="Q58" s="174">
        <v>61144</v>
      </c>
      <c r="R58" s="134">
        <v>220000</v>
      </c>
      <c r="S58" s="134">
        <v>1</v>
      </c>
      <c r="T58" s="134">
        <v>327</v>
      </c>
      <c r="U58" s="134">
        <v>3</v>
      </c>
      <c r="V58" s="134">
        <v>0</v>
      </c>
      <c r="W58" s="134">
        <v>11500</v>
      </c>
      <c r="X58" s="134">
        <v>8400</v>
      </c>
      <c r="Y58" s="134">
        <v>4200</v>
      </c>
      <c r="Z58" s="134">
        <v>6300</v>
      </c>
      <c r="AA58" s="134">
        <v>17566</v>
      </c>
      <c r="AB58" s="134">
        <v>20291</v>
      </c>
      <c r="AC58" s="134">
        <v>170000</v>
      </c>
      <c r="AD58" s="134">
        <v>1</v>
      </c>
      <c r="AE58" s="134">
        <v>303</v>
      </c>
      <c r="AF58" s="134">
        <v>3</v>
      </c>
      <c r="AG58" s="134">
        <v>0</v>
      </c>
      <c r="AH58" s="134">
        <v>16900</v>
      </c>
      <c r="AI58" s="134">
        <v>0</v>
      </c>
      <c r="AJ58" s="1">
        <v>0</v>
      </c>
      <c r="AK58" s="18">
        <v>0</v>
      </c>
    </row>
    <row r="59" spans="2:37" ht="17.25" hidden="1" customHeight="1">
      <c r="B59" s="139" t="s">
        <v>5</v>
      </c>
      <c r="C59" s="108">
        <v>1</v>
      </c>
      <c r="D59" s="172">
        <v>8701</v>
      </c>
      <c r="E59" s="172">
        <v>1810</v>
      </c>
      <c r="F59" s="173">
        <v>12999</v>
      </c>
      <c r="G59" s="135">
        <v>650000</v>
      </c>
      <c r="H59" s="134">
        <v>1</v>
      </c>
      <c r="I59" s="133">
        <v>764</v>
      </c>
      <c r="J59" s="134">
        <v>3</v>
      </c>
      <c r="K59" s="134">
        <v>0</v>
      </c>
      <c r="L59" s="133">
        <v>27600</v>
      </c>
      <c r="M59" s="134">
        <v>20000</v>
      </c>
      <c r="N59" s="134">
        <v>10000</v>
      </c>
      <c r="O59" s="134">
        <v>15000</v>
      </c>
      <c r="P59" s="174">
        <v>8701</v>
      </c>
      <c r="Q59" s="174">
        <v>12999</v>
      </c>
      <c r="R59" s="134">
        <v>220000</v>
      </c>
      <c r="S59" s="134">
        <v>1</v>
      </c>
      <c r="T59" s="134">
        <v>327</v>
      </c>
      <c r="U59" s="134">
        <v>3</v>
      </c>
      <c r="V59" s="134">
        <v>0</v>
      </c>
      <c r="W59" s="134">
        <v>11500</v>
      </c>
      <c r="X59" s="134">
        <v>8400</v>
      </c>
      <c r="Y59" s="134">
        <v>4200</v>
      </c>
      <c r="Z59" s="134">
        <v>6300</v>
      </c>
      <c r="AA59" s="134">
        <v>3923</v>
      </c>
      <c r="AB59" s="134">
        <v>4602</v>
      </c>
      <c r="AC59" s="134">
        <v>170000</v>
      </c>
      <c r="AD59" s="134">
        <v>1</v>
      </c>
      <c r="AE59" s="134">
        <v>303</v>
      </c>
      <c r="AF59" s="134">
        <v>3</v>
      </c>
      <c r="AG59" s="134">
        <v>0</v>
      </c>
      <c r="AH59" s="134">
        <v>16900</v>
      </c>
      <c r="AI59" s="134">
        <v>0</v>
      </c>
      <c r="AJ59" s="1">
        <v>0</v>
      </c>
      <c r="AK59" s="18">
        <v>0</v>
      </c>
    </row>
    <row r="60" spans="2:37" ht="17.25" hidden="1" customHeight="1">
      <c r="B60" s="139" t="s">
        <v>6</v>
      </c>
      <c r="C60" s="108">
        <v>1</v>
      </c>
      <c r="D60" s="172">
        <v>10404</v>
      </c>
      <c r="E60" s="172">
        <v>2654</v>
      </c>
      <c r="F60" s="173">
        <v>15493</v>
      </c>
      <c r="G60" s="135">
        <v>650000</v>
      </c>
      <c r="H60" s="134">
        <v>1</v>
      </c>
      <c r="I60" s="133">
        <v>764</v>
      </c>
      <c r="J60" s="134">
        <v>3</v>
      </c>
      <c r="K60" s="134">
        <v>0</v>
      </c>
      <c r="L60" s="133">
        <v>27600</v>
      </c>
      <c r="M60" s="134">
        <v>20000</v>
      </c>
      <c r="N60" s="134">
        <v>10000</v>
      </c>
      <c r="O60" s="134">
        <v>15000</v>
      </c>
      <c r="P60" s="174">
        <v>10404</v>
      </c>
      <c r="Q60" s="174">
        <v>15493</v>
      </c>
      <c r="R60" s="134">
        <v>220000</v>
      </c>
      <c r="S60" s="134">
        <v>1</v>
      </c>
      <c r="T60" s="134">
        <v>327</v>
      </c>
      <c r="U60" s="134">
        <v>3</v>
      </c>
      <c r="V60" s="134">
        <v>0</v>
      </c>
      <c r="W60" s="134">
        <v>11500</v>
      </c>
      <c r="X60" s="134">
        <v>8400</v>
      </c>
      <c r="Y60" s="134">
        <v>4200</v>
      </c>
      <c r="Z60" s="134">
        <v>6300</v>
      </c>
      <c r="AA60" s="134">
        <v>4456</v>
      </c>
      <c r="AB60" s="134">
        <v>5191</v>
      </c>
      <c r="AC60" s="134">
        <v>170000</v>
      </c>
      <c r="AD60" s="134">
        <v>1</v>
      </c>
      <c r="AE60" s="134">
        <v>303</v>
      </c>
      <c r="AF60" s="134">
        <v>3</v>
      </c>
      <c r="AG60" s="134">
        <v>0</v>
      </c>
      <c r="AH60" s="134">
        <v>16900</v>
      </c>
      <c r="AI60" s="134">
        <v>0</v>
      </c>
      <c r="AJ60" s="1">
        <v>0</v>
      </c>
      <c r="AK60" s="18">
        <v>0</v>
      </c>
    </row>
    <row r="61" spans="2:37" ht="17.25" hidden="1" customHeight="1">
      <c r="B61" s="139" t="s">
        <v>7</v>
      </c>
      <c r="C61" s="108">
        <v>2</v>
      </c>
      <c r="D61" s="172">
        <v>7704</v>
      </c>
      <c r="E61" s="172">
        <v>1606</v>
      </c>
      <c r="F61" s="173">
        <v>12002</v>
      </c>
      <c r="G61" s="135">
        <v>650000</v>
      </c>
      <c r="H61" s="134">
        <v>1</v>
      </c>
      <c r="I61" s="133">
        <v>764</v>
      </c>
      <c r="J61" s="134">
        <v>3</v>
      </c>
      <c r="K61" s="134">
        <v>0</v>
      </c>
      <c r="L61" s="133">
        <v>27600</v>
      </c>
      <c r="M61" s="134">
        <v>20000</v>
      </c>
      <c r="N61" s="134">
        <v>10000</v>
      </c>
      <c r="O61" s="134">
        <v>15000</v>
      </c>
      <c r="P61" s="174">
        <v>7704</v>
      </c>
      <c r="Q61" s="174">
        <v>12002</v>
      </c>
      <c r="R61" s="134">
        <v>220000</v>
      </c>
      <c r="S61" s="134">
        <v>1</v>
      </c>
      <c r="T61" s="134">
        <v>327</v>
      </c>
      <c r="U61" s="134">
        <v>3</v>
      </c>
      <c r="V61" s="134">
        <v>0</v>
      </c>
      <c r="W61" s="134">
        <v>11500</v>
      </c>
      <c r="X61" s="134">
        <v>8400</v>
      </c>
      <c r="Y61" s="134">
        <v>4200</v>
      </c>
      <c r="Z61" s="134">
        <v>6300</v>
      </c>
      <c r="AA61" s="134">
        <v>3299</v>
      </c>
      <c r="AB61" s="134">
        <v>3958</v>
      </c>
      <c r="AC61" s="134">
        <v>170000</v>
      </c>
      <c r="AD61" s="134">
        <v>1</v>
      </c>
      <c r="AE61" s="134">
        <v>303</v>
      </c>
      <c r="AF61" s="134">
        <v>3</v>
      </c>
      <c r="AG61" s="134">
        <v>0</v>
      </c>
      <c r="AH61" s="134">
        <v>16900</v>
      </c>
      <c r="AI61" s="134">
        <v>0</v>
      </c>
      <c r="AJ61" s="1">
        <v>0</v>
      </c>
      <c r="AK61" s="18">
        <v>0</v>
      </c>
    </row>
    <row r="62" spans="2:37" ht="17.25" hidden="1" customHeight="1">
      <c r="B62" s="139" t="s">
        <v>8</v>
      </c>
      <c r="C62" s="108">
        <v>1</v>
      </c>
      <c r="D62" s="172">
        <v>14944</v>
      </c>
      <c r="E62" s="172">
        <v>3421</v>
      </c>
      <c r="F62" s="173">
        <v>22177</v>
      </c>
      <c r="G62" s="135">
        <v>650000</v>
      </c>
      <c r="H62" s="134">
        <v>1</v>
      </c>
      <c r="I62" s="133">
        <v>764</v>
      </c>
      <c r="J62" s="134">
        <v>3</v>
      </c>
      <c r="K62" s="134">
        <v>0</v>
      </c>
      <c r="L62" s="133">
        <v>27600</v>
      </c>
      <c r="M62" s="134">
        <v>20000</v>
      </c>
      <c r="N62" s="134">
        <v>10000</v>
      </c>
      <c r="O62" s="134">
        <v>15000</v>
      </c>
      <c r="P62" s="174">
        <v>14944</v>
      </c>
      <c r="Q62" s="174">
        <v>22177</v>
      </c>
      <c r="R62" s="134">
        <v>220000</v>
      </c>
      <c r="S62" s="134">
        <v>1</v>
      </c>
      <c r="T62" s="134">
        <v>327</v>
      </c>
      <c r="U62" s="134">
        <v>3</v>
      </c>
      <c r="V62" s="134">
        <v>0</v>
      </c>
      <c r="W62" s="134">
        <v>11500</v>
      </c>
      <c r="X62" s="134">
        <v>8400</v>
      </c>
      <c r="Y62" s="134">
        <v>4200</v>
      </c>
      <c r="Z62" s="134">
        <v>6300</v>
      </c>
      <c r="AA62" s="134">
        <v>6447</v>
      </c>
      <c r="AB62" s="134">
        <v>7480</v>
      </c>
      <c r="AC62" s="134">
        <v>170000</v>
      </c>
      <c r="AD62" s="134">
        <v>1</v>
      </c>
      <c r="AE62" s="134">
        <v>303</v>
      </c>
      <c r="AF62" s="134">
        <v>3</v>
      </c>
      <c r="AG62" s="134">
        <v>0</v>
      </c>
      <c r="AH62" s="134">
        <v>16900</v>
      </c>
      <c r="AI62" s="134">
        <v>0</v>
      </c>
      <c r="AJ62" s="1">
        <v>0</v>
      </c>
      <c r="AK62" s="18">
        <v>0</v>
      </c>
    </row>
    <row r="63" spans="2:37" ht="17.25" hidden="1" customHeight="1">
      <c r="B63" s="139" t="s">
        <v>9</v>
      </c>
      <c r="C63" s="108">
        <v>1</v>
      </c>
      <c r="D63" s="172">
        <v>7535</v>
      </c>
      <c r="E63" s="172">
        <v>1672</v>
      </c>
      <c r="F63" s="173">
        <v>11634</v>
      </c>
      <c r="G63" s="135">
        <v>650000</v>
      </c>
      <c r="H63" s="134">
        <v>1</v>
      </c>
      <c r="I63" s="133">
        <v>764</v>
      </c>
      <c r="J63" s="134">
        <v>3</v>
      </c>
      <c r="K63" s="134">
        <v>0</v>
      </c>
      <c r="L63" s="133">
        <v>27600</v>
      </c>
      <c r="M63" s="134">
        <v>20000</v>
      </c>
      <c r="N63" s="134">
        <v>10000</v>
      </c>
      <c r="O63" s="134">
        <v>15000</v>
      </c>
      <c r="P63" s="174">
        <v>7535</v>
      </c>
      <c r="Q63" s="174">
        <v>11634</v>
      </c>
      <c r="R63" s="134">
        <v>220000</v>
      </c>
      <c r="S63" s="134">
        <v>1</v>
      </c>
      <c r="T63" s="134">
        <v>327</v>
      </c>
      <c r="U63" s="134">
        <v>3</v>
      </c>
      <c r="V63" s="134">
        <v>0</v>
      </c>
      <c r="W63" s="134">
        <v>11500</v>
      </c>
      <c r="X63" s="134">
        <v>8400</v>
      </c>
      <c r="Y63" s="134">
        <v>4200</v>
      </c>
      <c r="Z63" s="134">
        <v>6300</v>
      </c>
      <c r="AA63" s="134">
        <v>3276</v>
      </c>
      <c r="AB63" s="134">
        <v>3835</v>
      </c>
      <c r="AC63" s="134">
        <v>170000</v>
      </c>
      <c r="AD63" s="134">
        <v>1</v>
      </c>
      <c r="AE63" s="134">
        <v>303</v>
      </c>
      <c r="AF63" s="134">
        <v>3</v>
      </c>
      <c r="AG63" s="134">
        <v>0</v>
      </c>
      <c r="AH63" s="134">
        <v>16900</v>
      </c>
      <c r="AI63" s="134">
        <v>0</v>
      </c>
      <c r="AJ63" s="1">
        <v>0</v>
      </c>
      <c r="AK63" s="18">
        <v>0</v>
      </c>
    </row>
    <row r="64" spans="2:37" ht="17.25" hidden="1" customHeight="1">
      <c r="B64" s="139" t="s">
        <v>10</v>
      </c>
      <c r="C64" s="108">
        <v>1</v>
      </c>
      <c r="D64" s="172">
        <v>4286</v>
      </c>
      <c r="E64" s="172">
        <v>981</v>
      </c>
      <c r="F64" s="173">
        <v>6751</v>
      </c>
      <c r="G64" s="135">
        <v>650000</v>
      </c>
      <c r="H64" s="134">
        <v>1</v>
      </c>
      <c r="I64" s="133">
        <v>764</v>
      </c>
      <c r="J64" s="134">
        <v>3</v>
      </c>
      <c r="K64" s="134">
        <v>0</v>
      </c>
      <c r="L64" s="133">
        <v>27600</v>
      </c>
      <c r="M64" s="134">
        <v>20000</v>
      </c>
      <c r="N64" s="134">
        <v>10000</v>
      </c>
      <c r="O64" s="134">
        <v>15000</v>
      </c>
      <c r="P64" s="174">
        <v>4286</v>
      </c>
      <c r="Q64" s="174">
        <v>6751</v>
      </c>
      <c r="R64" s="134">
        <v>220000</v>
      </c>
      <c r="S64" s="134">
        <v>1</v>
      </c>
      <c r="T64" s="134">
        <v>327</v>
      </c>
      <c r="U64" s="134">
        <v>3</v>
      </c>
      <c r="V64" s="134">
        <v>0</v>
      </c>
      <c r="W64" s="134">
        <v>11500</v>
      </c>
      <c r="X64" s="134">
        <v>8400</v>
      </c>
      <c r="Y64" s="134">
        <v>4200</v>
      </c>
      <c r="Z64" s="134">
        <v>6300</v>
      </c>
      <c r="AA64" s="134">
        <v>1897</v>
      </c>
      <c r="AB64" s="134">
        <v>2342</v>
      </c>
      <c r="AC64" s="134">
        <v>170000</v>
      </c>
      <c r="AD64" s="134">
        <v>1</v>
      </c>
      <c r="AE64" s="134">
        <v>303</v>
      </c>
      <c r="AF64" s="134">
        <v>3</v>
      </c>
      <c r="AG64" s="134">
        <v>0</v>
      </c>
      <c r="AH64" s="134">
        <v>16900</v>
      </c>
      <c r="AI64" s="134">
        <v>0</v>
      </c>
      <c r="AJ64" s="1">
        <v>0</v>
      </c>
      <c r="AK64" s="18">
        <v>0</v>
      </c>
    </row>
    <row r="65" spans="2:37" ht="17.25" hidden="1" customHeight="1">
      <c r="B65" s="139" t="s">
        <v>11</v>
      </c>
      <c r="C65" s="108">
        <v>1</v>
      </c>
      <c r="D65" s="172">
        <v>3586</v>
      </c>
      <c r="E65" s="172">
        <v>786</v>
      </c>
      <c r="F65" s="173">
        <v>5382</v>
      </c>
      <c r="G65" s="135">
        <v>650000</v>
      </c>
      <c r="H65" s="134">
        <v>1</v>
      </c>
      <c r="I65" s="133">
        <v>764</v>
      </c>
      <c r="J65" s="134">
        <v>3</v>
      </c>
      <c r="K65" s="134">
        <v>0</v>
      </c>
      <c r="L65" s="133">
        <v>27600</v>
      </c>
      <c r="M65" s="134">
        <v>20000</v>
      </c>
      <c r="N65" s="134">
        <v>10000</v>
      </c>
      <c r="O65" s="134">
        <v>15000</v>
      </c>
      <c r="P65" s="174">
        <v>3586</v>
      </c>
      <c r="Q65" s="174">
        <v>5382</v>
      </c>
      <c r="R65" s="134">
        <v>220000</v>
      </c>
      <c r="S65" s="134">
        <v>1</v>
      </c>
      <c r="T65" s="134">
        <v>327</v>
      </c>
      <c r="U65" s="134">
        <v>3</v>
      </c>
      <c r="V65" s="134">
        <v>0</v>
      </c>
      <c r="W65" s="134">
        <v>11500</v>
      </c>
      <c r="X65" s="134">
        <v>8400</v>
      </c>
      <c r="Y65" s="134">
        <v>4200</v>
      </c>
      <c r="Z65" s="134">
        <v>6300</v>
      </c>
      <c r="AA65" s="134">
        <v>1529</v>
      </c>
      <c r="AB65" s="134">
        <v>1807</v>
      </c>
      <c r="AC65" s="134">
        <v>170000</v>
      </c>
      <c r="AD65" s="134">
        <v>1</v>
      </c>
      <c r="AE65" s="134">
        <v>303</v>
      </c>
      <c r="AF65" s="134">
        <v>3</v>
      </c>
      <c r="AG65" s="134">
        <v>0</v>
      </c>
      <c r="AH65" s="134">
        <v>16900</v>
      </c>
      <c r="AI65" s="134">
        <v>0</v>
      </c>
      <c r="AJ65" s="1">
        <v>0</v>
      </c>
      <c r="AK65" s="18">
        <v>0</v>
      </c>
    </row>
    <row r="66" spans="2:37" ht="17.25" hidden="1" customHeight="1">
      <c r="B66" s="139" t="s">
        <v>12</v>
      </c>
      <c r="C66" s="108">
        <v>1</v>
      </c>
      <c r="D66" s="172">
        <v>12467</v>
      </c>
      <c r="E66" s="172">
        <v>3431</v>
      </c>
      <c r="F66" s="173">
        <v>18150</v>
      </c>
      <c r="G66" s="135">
        <v>650000</v>
      </c>
      <c r="H66" s="134">
        <v>1</v>
      </c>
      <c r="I66" s="133">
        <v>764</v>
      </c>
      <c r="J66" s="134">
        <v>3</v>
      </c>
      <c r="K66" s="134">
        <v>0</v>
      </c>
      <c r="L66" s="133">
        <v>27600</v>
      </c>
      <c r="M66" s="134">
        <v>20000</v>
      </c>
      <c r="N66" s="134">
        <v>10000</v>
      </c>
      <c r="O66" s="134">
        <v>15000</v>
      </c>
      <c r="P66" s="174">
        <v>12467</v>
      </c>
      <c r="Q66" s="174">
        <v>18150</v>
      </c>
      <c r="R66" s="134">
        <v>220000</v>
      </c>
      <c r="S66" s="134">
        <v>1</v>
      </c>
      <c r="T66" s="134">
        <v>327</v>
      </c>
      <c r="U66" s="134">
        <v>3</v>
      </c>
      <c r="V66" s="134">
        <v>0</v>
      </c>
      <c r="W66" s="134">
        <v>11500</v>
      </c>
      <c r="X66" s="134">
        <v>8400</v>
      </c>
      <c r="Y66" s="134">
        <v>4200</v>
      </c>
      <c r="Z66" s="134">
        <v>6300</v>
      </c>
      <c r="AA66" s="134">
        <v>5109</v>
      </c>
      <c r="AB66" s="134">
        <v>5928</v>
      </c>
      <c r="AC66" s="134">
        <v>170000</v>
      </c>
      <c r="AD66" s="134">
        <v>1</v>
      </c>
      <c r="AE66" s="134">
        <v>303</v>
      </c>
      <c r="AF66" s="134">
        <v>3</v>
      </c>
      <c r="AG66" s="134">
        <v>0</v>
      </c>
      <c r="AH66" s="134">
        <v>16900</v>
      </c>
      <c r="AI66" s="134">
        <v>0</v>
      </c>
      <c r="AJ66" s="1">
        <v>0</v>
      </c>
      <c r="AK66" s="18">
        <v>0</v>
      </c>
    </row>
    <row r="67" spans="2:37" ht="17.25" hidden="1" customHeight="1">
      <c r="B67" s="139" t="s">
        <v>13</v>
      </c>
      <c r="C67" s="108">
        <v>2</v>
      </c>
      <c r="D67" s="172">
        <v>7815</v>
      </c>
      <c r="E67" s="172">
        <v>2035</v>
      </c>
      <c r="F67" s="173">
        <v>12143</v>
      </c>
      <c r="G67" s="135">
        <v>650000</v>
      </c>
      <c r="H67" s="134">
        <v>1</v>
      </c>
      <c r="I67" s="133">
        <v>764</v>
      </c>
      <c r="J67" s="134">
        <v>3</v>
      </c>
      <c r="K67" s="134">
        <v>0</v>
      </c>
      <c r="L67" s="133">
        <v>27600</v>
      </c>
      <c r="M67" s="134">
        <v>20000</v>
      </c>
      <c r="N67" s="134">
        <v>10000</v>
      </c>
      <c r="O67" s="134">
        <v>15000</v>
      </c>
      <c r="P67" s="174">
        <v>7815</v>
      </c>
      <c r="Q67" s="174">
        <v>12143</v>
      </c>
      <c r="R67" s="134">
        <v>220000</v>
      </c>
      <c r="S67" s="134">
        <v>1</v>
      </c>
      <c r="T67" s="134">
        <v>327</v>
      </c>
      <c r="U67" s="134">
        <v>3</v>
      </c>
      <c r="V67" s="134">
        <v>0</v>
      </c>
      <c r="W67" s="134">
        <v>11500</v>
      </c>
      <c r="X67" s="134">
        <v>8400</v>
      </c>
      <c r="Y67" s="134">
        <v>4200</v>
      </c>
      <c r="Z67" s="134">
        <v>6300</v>
      </c>
      <c r="AA67" s="134">
        <v>3534</v>
      </c>
      <c r="AB67" s="134">
        <v>4222</v>
      </c>
      <c r="AC67" s="134">
        <v>170000</v>
      </c>
      <c r="AD67" s="134">
        <v>1</v>
      </c>
      <c r="AE67" s="134">
        <v>303</v>
      </c>
      <c r="AF67" s="134">
        <v>3</v>
      </c>
      <c r="AG67" s="134">
        <v>0</v>
      </c>
      <c r="AH67" s="134">
        <v>16900</v>
      </c>
      <c r="AI67" s="134">
        <v>0</v>
      </c>
      <c r="AJ67" s="1">
        <v>0</v>
      </c>
      <c r="AK67" s="18">
        <v>0</v>
      </c>
    </row>
    <row r="68" spans="2:37" ht="17.25" hidden="1" customHeight="1">
      <c r="B68" s="139" t="s">
        <v>190</v>
      </c>
      <c r="C68" s="108">
        <v>1</v>
      </c>
      <c r="D68" s="172">
        <v>4210</v>
      </c>
      <c r="E68" s="172">
        <v>1039</v>
      </c>
      <c r="F68" s="173">
        <v>6859</v>
      </c>
      <c r="G68" s="135">
        <v>650000</v>
      </c>
      <c r="H68" s="134">
        <v>1</v>
      </c>
      <c r="I68" s="133">
        <v>764</v>
      </c>
      <c r="J68" s="134">
        <v>3</v>
      </c>
      <c r="K68" s="134">
        <v>0</v>
      </c>
      <c r="L68" s="133">
        <v>27600</v>
      </c>
      <c r="M68" s="134">
        <v>20000</v>
      </c>
      <c r="N68" s="134">
        <v>10000</v>
      </c>
      <c r="O68" s="134">
        <v>15000</v>
      </c>
      <c r="P68" s="174">
        <v>4210</v>
      </c>
      <c r="Q68" s="174">
        <v>6859</v>
      </c>
      <c r="R68" s="134">
        <v>220000</v>
      </c>
      <c r="S68" s="134">
        <v>1</v>
      </c>
      <c r="T68" s="134">
        <v>327</v>
      </c>
      <c r="U68" s="134">
        <v>3</v>
      </c>
      <c r="V68" s="134">
        <v>0</v>
      </c>
      <c r="W68" s="134">
        <v>11500</v>
      </c>
      <c r="X68" s="134">
        <v>8400</v>
      </c>
      <c r="Y68" s="134">
        <v>4200</v>
      </c>
      <c r="Z68" s="134">
        <v>6300</v>
      </c>
      <c r="AA68" s="134">
        <v>1853</v>
      </c>
      <c r="AB68" s="134">
        <v>2223</v>
      </c>
      <c r="AC68" s="134">
        <v>170000</v>
      </c>
      <c r="AD68" s="134">
        <v>1</v>
      </c>
      <c r="AE68" s="134">
        <v>303</v>
      </c>
      <c r="AF68" s="134">
        <v>3</v>
      </c>
      <c r="AG68" s="134">
        <v>0</v>
      </c>
      <c r="AH68" s="134">
        <v>16900</v>
      </c>
      <c r="AI68" s="134">
        <v>0</v>
      </c>
      <c r="AJ68" s="1">
        <v>0</v>
      </c>
      <c r="AK68" s="18">
        <v>0</v>
      </c>
    </row>
    <row r="69" spans="2:37" ht="17.25" hidden="1" customHeight="1">
      <c r="B69" s="139" t="s">
        <v>14</v>
      </c>
      <c r="C69" s="108">
        <v>1</v>
      </c>
      <c r="D69" s="172">
        <v>4198</v>
      </c>
      <c r="E69" s="172">
        <v>1063</v>
      </c>
      <c r="F69" s="173">
        <v>6558</v>
      </c>
      <c r="G69" s="135">
        <v>650000</v>
      </c>
      <c r="H69" s="134">
        <v>1</v>
      </c>
      <c r="I69" s="133">
        <v>764</v>
      </c>
      <c r="J69" s="134">
        <v>3</v>
      </c>
      <c r="K69" s="134">
        <v>0</v>
      </c>
      <c r="L69" s="133">
        <v>27600</v>
      </c>
      <c r="M69" s="134">
        <v>20000</v>
      </c>
      <c r="N69" s="134">
        <v>10000</v>
      </c>
      <c r="O69" s="134">
        <v>15000</v>
      </c>
      <c r="P69" s="174">
        <v>4198</v>
      </c>
      <c r="Q69" s="174">
        <v>6558</v>
      </c>
      <c r="R69" s="134">
        <v>220000</v>
      </c>
      <c r="S69" s="134">
        <v>1</v>
      </c>
      <c r="T69" s="134">
        <v>327</v>
      </c>
      <c r="U69" s="134">
        <v>3</v>
      </c>
      <c r="V69" s="134">
        <v>0</v>
      </c>
      <c r="W69" s="134">
        <v>11500</v>
      </c>
      <c r="X69" s="134">
        <v>8400</v>
      </c>
      <c r="Y69" s="134">
        <v>4200</v>
      </c>
      <c r="Z69" s="134">
        <v>6300</v>
      </c>
      <c r="AA69" s="134">
        <v>1661</v>
      </c>
      <c r="AB69" s="134">
        <v>1959</v>
      </c>
      <c r="AC69" s="134">
        <v>170000</v>
      </c>
      <c r="AD69" s="134">
        <v>1</v>
      </c>
      <c r="AE69" s="134">
        <v>303</v>
      </c>
      <c r="AF69" s="134">
        <v>3</v>
      </c>
      <c r="AG69" s="134">
        <v>0</v>
      </c>
      <c r="AH69" s="134">
        <v>16900</v>
      </c>
      <c r="AI69" s="134">
        <v>0</v>
      </c>
      <c r="AJ69" s="1">
        <v>0</v>
      </c>
      <c r="AK69" s="18">
        <v>0</v>
      </c>
    </row>
    <row r="70" spans="2:37" ht="17.25" hidden="1" customHeight="1">
      <c r="B70" s="139" t="s">
        <v>15</v>
      </c>
      <c r="C70" s="108">
        <v>1</v>
      </c>
      <c r="D70" s="172">
        <v>448</v>
      </c>
      <c r="E70" s="172">
        <v>126</v>
      </c>
      <c r="F70" s="173">
        <v>742</v>
      </c>
      <c r="G70" s="135">
        <v>650000</v>
      </c>
      <c r="H70" s="134">
        <v>1</v>
      </c>
      <c r="I70" s="133">
        <v>764</v>
      </c>
      <c r="J70" s="134">
        <v>3</v>
      </c>
      <c r="K70" s="134">
        <v>0</v>
      </c>
      <c r="L70" s="133">
        <v>27600</v>
      </c>
      <c r="M70" s="134">
        <v>20000</v>
      </c>
      <c r="N70" s="134">
        <v>10000</v>
      </c>
      <c r="O70" s="134">
        <v>15000</v>
      </c>
      <c r="P70" s="174">
        <v>448</v>
      </c>
      <c r="Q70" s="174">
        <v>742</v>
      </c>
      <c r="R70" s="134">
        <v>220000</v>
      </c>
      <c r="S70" s="134">
        <v>1</v>
      </c>
      <c r="T70" s="134">
        <v>327</v>
      </c>
      <c r="U70" s="134">
        <v>3</v>
      </c>
      <c r="V70" s="134">
        <v>0</v>
      </c>
      <c r="W70" s="134">
        <v>11500</v>
      </c>
      <c r="X70" s="134">
        <v>8400</v>
      </c>
      <c r="Y70" s="134">
        <v>4200</v>
      </c>
      <c r="Z70" s="134">
        <v>6300</v>
      </c>
      <c r="AA70" s="134">
        <v>156</v>
      </c>
      <c r="AB70" s="134">
        <v>183</v>
      </c>
      <c r="AC70" s="134">
        <v>170000</v>
      </c>
      <c r="AD70" s="134">
        <v>1</v>
      </c>
      <c r="AE70" s="134">
        <v>303</v>
      </c>
      <c r="AF70" s="134">
        <v>3</v>
      </c>
      <c r="AG70" s="134">
        <v>0</v>
      </c>
      <c r="AH70" s="134">
        <v>16900</v>
      </c>
      <c r="AI70" s="134">
        <v>0</v>
      </c>
      <c r="AJ70" s="1">
        <v>0</v>
      </c>
      <c r="AK70" s="18">
        <v>0</v>
      </c>
    </row>
    <row r="71" spans="2:37" ht="17.25" hidden="1" customHeight="1">
      <c r="B71" s="139" t="s">
        <v>16</v>
      </c>
      <c r="C71" s="108">
        <v>1</v>
      </c>
      <c r="D71" s="172">
        <v>2352</v>
      </c>
      <c r="E71" s="172">
        <v>745</v>
      </c>
      <c r="F71" s="173">
        <v>3558</v>
      </c>
      <c r="G71" s="135">
        <v>650000</v>
      </c>
      <c r="H71" s="134">
        <v>1</v>
      </c>
      <c r="I71" s="133">
        <v>764</v>
      </c>
      <c r="J71" s="134">
        <v>3</v>
      </c>
      <c r="K71" s="134">
        <v>0</v>
      </c>
      <c r="L71" s="133">
        <v>27600</v>
      </c>
      <c r="M71" s="134">
        <v>20000</v>
      </c>
      <c r="N71" s="134">
        <v>10000</v>
      </c>
      <c r="O71" s="134">
        <v>15000</v>
      </c>
      <c r="P71" s="174">
        <v>2352</v>
      </c>
      <c r="Q71" s="174">
        <v>3558</v>
      </c>
      <c r="R71" s="134">
        <v>220000</v>
      </c>
      <c r="S71" s="134">
        <v>1</v>
      </c>
      <c r="T71" s="134">
        <v>327</v>
      </c>
      <c r="U71" s="134">
        <v>3</v>
      </c>
      <c r="V71" s="134">
        <v>0</v>
      </c>
      <c r="W71" s="134">
        <v>11500</v>
      </c>
      <c r="X71" s="134">
        <v>8400</v>
      </c>
      <c r="Y71" s="134">
        <v>4200</v>
      </c>
      <c r="Z71" s="134">
        <v>6300</v>
      </c>
      <c r="AA71" s="134">
        <v>994</v>
      </c>
      <c r="AB71" s="134">
        <v>1155</v>
      </c>
      <c r="AC71" s="134">
        <v>170000</v>
      </c>
      <c r="AD71" s="134">
        <v>1</v>
      </c>
      <c r="AE71" s="134">
        <v>303</v>
      </c>
      <c r="AF71" s="134">
        <v>3</v>
      </c>
      <c r="AG71" s="134">
        <v>0</v>
      </c>
      <c r="AH71" s="134">
        <v>16900</v>
      </c>
      <c r="AI71" s="134">
        <v>0</v>
      </c>
      <c r="AJ71" s="1">
        <v>0</v>
      </c>
      <c r="AK71" s="18">
        <v>0</v>
      </c>
    </row>
    <row r="72" spans="2:37" ht="17.25" hidden="1" customHeight="1">
      <c r="B72" s="139" t="s">
        <v>17</v>
      </c>
      <c r="C72" s="108">
        <v>1</v>
      </c>
      <c r="D72" s="172">
        <v>2737</v>
      </c>
      <c r="E72" s="172">
        <v>684</v>
      </c>
      <c r="F72" s="173">
        <v>4022</v>
      </c>
      <c r="G72" s="135">
        <v>650000</v>
      </c>
      <c r="H72" s="134">
        <v>1</v>
      </c>
      <c r="I72" s="133">
        <v>764</v>
      </c>
      <c r="J72" s="134">
        <v>3</v>
      </c>
      <c r="K72" s="134">
        <v>0</v>
      </c>
      <c r="L72" s="133">
        <v>27600</v>
      </c>
      <c r="M72" s="134">
        <v>20000</v>
      </c>
      <c r="N72" s="134">
        <v>10000</v>
      </c>
      <c r="O72" s="134">
        <v>15000</v>
      </c>
      <c r="P72" s="174">
        <v>2737</v>
      </c>
      <c r="Q72" s="174">
        <v>4022</v>
      </c>
      <c r="R72" s="134">
        <v>220000</v>
      </c>
      <c r="S72" s="134">
        <v>1</v>
      </c>
      <c r="T72" s="134">
        <v>327</v>
      </c>
      <c r="U72" s="134">
        <v>3</v>
      </c>
      <c r="V72" s="134">
        <v>0</v>
      </c>
      <c r="W72" s="134">
        <v>11500</v>
      </c>
      <c r="X72" s="134">
        <v>8400</v>
      </c>
      <c r="Y72" s="134">
        <v>4200</v>
      </c>
      <c r="Z72" s="134">
        <v>6300</v>
      </c>
      <c r="AA72" s="134">
        <v>1081</v>
      </c>
      <c r="AB72" s="134">
        <v>1267</v>
      </c>
      <c r="AC72" s="134">
        <v>170000</v>
      </c>
      <c r="AD72" s="134">
        <v>1</v>
      </c>
      <c r="AE72" s="134">
        <v>303</v>
      </c>
      <c r="AF72" s="134">
        <v>3</v>
      </c>
      <c r="AG72" s="134">
        <v>0</v>
      </c>
      <c r="AH72" s="134">
        <v>16900</v>
      </c>
      <c r="AI72" s="134">
        <v>0</v>
      </c>
      <c r="AJ72" s="1">
        <v>0</v>
      </c>
      <c r="AK72" s="18">
        <v>0</v>
      </c>
    </row>
    <row r="73" spans="2:37" ht="17.25" hidden="1" customHeight="1">
      <c r="B73" s="139" t="s">
        <v>18</v>
      </c>
      <c r="C73" s="108">
        <v>1</v>
      </c>
      <c r="D73" s="172">
        <v>3067</v>
      </c>
      <c r="E73" s="172">
        <v>836</v>
      </c>
      <c r="F73" s="173">
        <v>4609</v>
      </c>
      <c r="G73" s="135">
        <v>650000</v>
      </c>
      <c r="H73" s="134">
        <v>1</v>
      </c>
      <c r="I73" s="133">
        <v>764</v>
      </c>
      <c r="J73" s="134">
        <v>3</v>
      </c>
      <c r="K73" s="134">
        <v>0</v>
      </c>
      <c r="L73" s="133">
        <v>27600</v>
      </c>
      <c r="M73" s="134">
        <v>20000</v>
      </c>
      <c r="N73" s="134">
        <v>10000</v>
      </c>
      <c r="O73" s="134">
        <v>15000</v>
      </c>
      <c r="P73" s="174">
        <v>3067</v>
      </c>
      <c r="Q73" s="174">
        <v>4609</v>
      </c>
      <c r="R73" s="134">
        <v>220000</v>
      </c>
      <c r="S73" s="134">
        <v>1</v>
      </c>
      <c r="T73" s="134">
        <v>327</v>
      </c>
      <c r="U73" s="134">
        <v>3</v>
      </c>
      <c r="V73" s="134">
        <v>0</v>
      </c>
      <c r="W73" s="134">
        <v>11500</v>
      </c>
      <c r="X73" s="134">
        <v>8400</v>
      </c>
      <c r="Y73" s="134">
        <v>4200</v>
      </c>
      <c r="Z73" s="134">
        <v>6300</v>
      </c>
      <c r="AA73" s="134">
        <v>1312</v>
      </c>
      <c r="AB73" s="134">
        <v>1524</v>
      </c>
      <c r="AC73" s="134">
        <v>170000</v>
      </c>
      <c r="AD73" s="134">
        <v>1</v>
      </c>
      <c r="AE73" s="134">
        <v>303</v>
      </c>
      <c r="AF73" s="134">
        <v>3</v>
      </c>
      <c r="AG73" s="134">
        <v>0</v>
      </c>
      <c r="AH73" s="134">
        <v>16900</v>
      </c>
      <c r="AI73" s="134">
        <v>0</v>
      </c>
      <c r="AJ73" s="1">
        <v>0</v>
      </c>
      <c r="AK73" s="18">
        <v>0</v>
      </c>
    </row>
    <row r="74" spans="2:37" ht="17.25" hidden="1" customHeight="1">
      <c r="B74" s="139" t="s">
        <v>19</v>
      </c>
      <c r="C74" s="108">
        <v>1</v>
      </c>
      <c r="D74" s="172">
        <v>1072</v>
      </c>
      <c r="E74" s="172">
        <v>264</v>
      </c>
      <c r="F74" s="173">
        <v>1534</v>
      </c>
      <c r="G74" s="135">
        <v>650000</v>
      </c>
      <c r="H74" s="134">
        <v>1</v>
      </c>
      <c r="I74" s="133">
        <v>764</v>
      </c>
      <c r="J74" s="134">
        <v>3</v>
      </c>
      <c r="K74" s="134">
        <v>0</v>
      </c>
      <c r="L74" s="133">
        <v>27600</v>
      </c>
      <c r="M74" s="134">
        <v>20000</v>
      </c>
      <c r="N74" s="134">
        <v>10000</v>
      </c>
      <c r="O74" s="134">
        <v>15000</v>
      </c>
      <c r="P74" s="174">
        <v>1072</v>
      </c>
      <c r="Q74" s="174">
        <v>1534</v>
      </c>
      <c r="R74" s="134">
        <v>220000</v>
      </c>
      <c r="S74" s="134">
        <v>1</v>
      </c>
      <c r="T74" s="134">
        <v>327</v>
      </c>
      <c r="U74" s="134">
        <v>3</v>
      </c>
      <c r="V74" s="134">
        <v>0</v>
      </c>
      <c r="W74" s="134">
        <v>11500</v>
      </c>
      <c r="X74" s="134">
        <v>8400</v>
      </c>
      <c r="Y74" s="134">
        <v>4200</v>
      </c>
      <c r="Z74" s="134">
        <v>6300</v>
      </c>
      <c r="AA74" s="134">
        <v>443</v>
      </c>
      <c r="AB74" s="134">
        <v>500</v>
      </c>
      <c r="AC74" s="134">
        <v>170000</v>
      </c>
      <c r="AD74" s="134">
        <v>1</v>
      </c>
      <c r="AE74" s="134">
        <v>303</v>
      </c>
      <c r="AF74" s="134">
        <v>3</v>
      </c>
      <c r="AG74" s="134">
        <v>0</v>
      </c>
      <c r="AH74" s="134">
        <v>16900</v>
      </c>
      <c r="AI74" s="134">
        <v>0</v>
      </c>
      <c r="AJ74" s="1">
        <v>0</v>
      </c>
      <c r="AK74" s="18">
        <v>0</v>
      </c>
    </row>
    <row r="75" spans="2:37" ht="17.25" hidden="1" customHeight="1">
      <c r="B75" s="139" t="s">
        <v>20</v>
      </c>
      <c r="C75" s="108">
        <v>1</v>
      </c>
      <c r="D75" s="172">
        <v>1041</v>
      </c>
      <c r="E75" s="172">
        <v>276</v>
      </c>
      <c r="F75" s="173">
        <v>1626</v>
      </c>
      <c r="G75" s="135">
        <v>650000</v>
      </c>
      <c r="H75" s="134">
        <v>1</v>
      </c>
      <c r="I75" s="133">
        <v>764</v>
      </c>
      <c r="J75" s="134">
        <v>3</v>
      </c>
      <c r="K75" s="134">
        <v>0</v>
      </c>
      <c r="L75" s="133">
        <v>27600</v>
      </c>
      <c r="M75" s="134">
        <v>20000</v>
      </c>
      <c r="N75" s="134">
        <v>10000</v>
      </c>
      <c r="O75" s="134">
        <v>15000</v>
      </c>
      <c r="P75" s="174">
        <v>1041</v>
      </c>
      <c r="Q75" s="174">
        <v>1626</v>
      </c>
      <c r="R75" s="134">
        <v>220000</v>
      </c>
      <c r="S75" s="134">
        <v>1</v>
      </c>
      <c r="T75" s="134">
        <v>327</v>
      </c>
      <c r="U75" s="134">
        <v>3</v>
      </c>
      <c r="V75" s="134">
        <v>0</v>
      </c>
      <c r="W75" s="134">
        <v>11500</v>
      </c>
      <c r="X75" s="134">
        <v>8400</v>
      </c>
      <c r="Y75" s="134">
        <v>4200</v>
      </c>
      <c r="Z75" s="134">
        <v>6300</v>
      </c>
      <c r="AA75" s="134">
        <v>444</v>
      </c>
      <c r="AB75" s="134">
        <v>543</v>
      </c>
      <c r="AC75" s="134">
        <v>170000</v>
      </c>
      <c r="AD75" s="134">
        <v>1</v>
      </c>
      <c r="AE75" s="134">
        <v>303</v>
      </c>
      <c r="AF75" s="134">
        <v>3</v>
      </c>
      <c r="AG75" s="134">
        <v>0</v>
      </c>
      <c r="AH75" s="134">
        <v>16900</v>
      </c>
      <c r="AI75" s="134">
        <v>0</v>
      </c>
      <c r="AJ75" s="1">
        <v>0</v>
      </c>
      <c r="AK75" s="18">
        <v>0</v>
      </c>
    </row>
    <row r="76" spans="2:37" ht="17.25" hidden="1" customHeight="1">
      <c r="B76" s="139" t="s">
        <v>21</v>
      </c>
      <c r="C76" s="108">
        <v>1</v>
      </c>
      <c r="D76" s="172">
        <v>866</v>
      </c>
      <c r="E76" s="172">
        <v>218</v>
      </c>
      <c r="F76" s="173">
        <v>1340</v>
      </c>
      <c r="G76" s="135">
        <v>650000</v>
      </c>
      <c r="H76" s="134">
        <v>1</v>
      </c>
      <c r="I76" s="133">
        <v>764</v>
      </c>
      <c r="J76" s="134">
        <v>3</v>
      </c>
      <c r="K76" s="134">
        <v>0</v>
      </c>
      <c r="L76" s="133">
        <v>27600</v>
      </c>
      <c r="M76" s="134">
        <v>20000</v>
      </c>
      <c r="N76" s="134">
        <v>10000</v>
      </c>
      <c r="O76" s="134">
        <v>15000</v>
      </c>
      <c r="P76" s="174">
        <v>866</v>
      </c>
      <c r="Q76" s="174">
        <v>1340</v>
      </c>
      <c r="R76" s="134">
        <v>220000</v>
      </c>
      <c r="S76" s="134">
        <v>1</v>
      </c>
      <c r="T76" s="134">
        <v>327</v>
      </c>
      <c r="U76" s="134">
        <v>3</v>
      </c>
      <c r="V76" s="134">
        <v>0</v>
      </c>
      <c r="W76" s="134">
        <v>11500</v>
      </c>
      <c r="X76" s="134">
        <v>8400</v>
      </c>
      <c r="Y76" s="134">
        <v>4200</v>
      </c>
      <c r="Z76" s="134">
        <v>6300</v>
      </c>
      <c r="AA76" s="134">
        <v>393</v>
      </c>
      <c r="AB76" s="134">
        <v>461</v>
      </c>
      <c r="AC76" s="134">
        <v>170000</v>
      </c>
      <c r="AD76" s="134">
        <v>1</v>
      </c>
      <c r="AE76" s="134">
        <v>303</v>
      </c>
      <c r="AF76" s="134">
        <v>3</v>
      </c>
      <c r="AG76" s="134">
        <v>0</v>
      </c>
      <c r="AH76" s="134">
        <v>16900</v>
      </c>
      <c r="AI76" s="134">
        <v>0</v>
      </c>
      <c r="AJ76" s="1">
        <v>0</v>
      </c>
      <c r="AK76" s="18">
        <v>0</v>
      </c>
    </row>
    <row r="77" spans="2:37" ht="17.25" hidden="1" customHeight="1">
      <c r="B77" s="139" t="s">
        <v>22</v>
      </c>
      <c r="C77" s="108">
        <v>1</v>
      </c>
      <c r="D77" s="172">
        <v>3725</v>
      </c>
      <c r="E77" s="172">
        <v>893</v>
      </c>
      <c r="F77" s="173">
        <v>5858</v>
      </c>
      <c r="G77" s="135">
        <v>650000</v>
      </c>
      <c r="H77" s="134">
        <v>1</v>
      </c>
      <c r="I77" s="133">
        <v>764</v>
      </c>
      <c r="J77" s="134">
        <v>3</v>
      </c>
      <c r="K77" s="134">
        <v>0</v>
      </c>
      <c r="L77" s="133">
        <v>27600</v>
      </c>
      <c r="M77" s="134">
        <v>20000</v>
      </c>
      <c r="N77" s="134">
        <v>10000</v>
      </c>
      <c r="O77" s="134">
        <v>15000</v>
      </c>
      <c r="P77" s="174">
        <v>3725</v>
      </c>
      <c r="Q77" s="174">
        <v>5858</v>
      </c>
      <c r="R77" s="134">
        <v>220000</v>
      </c>
      <c r="S77" s="134">
        <v>1</v>
      </c>
      <c r="T77" s="134">
        <v>327</v>
      </c>
      <c r="U77" s="134">
        <v>3</v>
      </c>
      <c r="V77" s="134">
        <v>0</v>
      </c>
      <c r="W77" s="134">
        <v>11500</v>
      </c>
      <c r="X77" s="134">
        <v>8400</v>
      </c>
      <c r="Y77" s="134">
        <v>4200</v>
      </c>
      <c r="Z77" s="134">
        <v>6300</v>
      </c>
      <c r="AA77" s="134">
        <v>1580</v>
      </c>
      <c r="AB77" s="134">
        <v>1875</v>
      </c>
      <c r="AC77" s="134">
        <v>170000</v>
      </c>
      <c r="AD77" s="134">
        <v>1</v>
      </c>
      <c r="AE77" s="134">
        <v>303</v>
      </c>
      <c r="AF77" s="134">
        <v>3</v>
      </c>
      <c r="AG77" s="134">
        <v>0</v>
      </c>
      <c r="AH77" s="134">
        <v>16900</v>
      </c>
      <c r="AI77" s="134">
        <v>0</v>
      </c>
      <c r="AJ77" s="1">
        <v>0</v>
      </c>
      <c r="AK77" s="18">
        <v>0</v>
      </c>
    </row>
    <row r="78" spans="2:37" ht="17.25" hidden="1" customHeight="1">
      <c r="B78" s="139" t="s">
        <v>23</v>
      </c>
      <c r="C78" s="108">
        <v>1</v>
      </c>
      <c r="D78" s="172">
        <v>243</v>
      </c>
      <c r="E78" s="172">
        <v>53</v>
      </c>
      <c r="F78" s="173">
        <v>350</v>
      </c>
      <c r="G78" s="135">
        <v>650000</v>
      </c>
      <c r="H78" s="134">
        <v>1</v>
      </c>
      <c r="I78" s="133">
        <v>764</v>
      </c>
      <c r="J78" s="134">
        <v>3</v>
      </c>
      <c r="K78" s="134">
        <v>0</v>
      </c>
      <c r="L78" s="133">
        <v>27600</v>
      </c>
      <c r="M78" s="134">
        <v>20000</v>
      </c>
      <c r="N78" s="134">
        <v>10000</v>
      </c>
      <c r="O78" s="134">
        <v>15000</v>
      </c>
      <c r="P78" s="174">
        <v>243</v>
      </c>
      <c r="Q78" s="174">
        <v>350</v>
      </c>
      <c r="R78" s="134">
        <v>220000</v>
      </c>
      <c r="S78" s="134">
        <v>1</v>
      </c>
      <c r="T78" s="134">
        <v>327</v>
      </c>
      <c r="U78" s="134">
        <v>3</v>
      </c>
      <c r="V78" s="134">
        <v>0</v>
      </c>
      <c r="W78" s="134">
        <v>11500</v>
      </c>
      <c r="X78" s="134">
        <v>8400</v>
      </c>
      <c r="Y78" s="134">
        <v>4200</v>
      </c>
      <c r="Z78" s="134">
        <v>6300</v>
      </c>
      <c r="AA78" s="134">
        <v>92</v>
      </c>
      <c r="AB78" s="134">
        <v>108</v>
      </c>
      <c r="AC78" s="134">
        <v>170000</v>
      </c>
      <c r="AD78" s="134">
        <v>1</v>
      </c>
      <c r="AE78" s="134">
        <v>303</v>
      </c>
      <c r="AF78" s="134">
        <v>3</v>
      </c>
      <c r="AG78" s="134">
        <v>0</v>
      </c>
      <c r="AH78" s="134">
        <v>16900</v>
      </c>
      <c r="AI78" s="134">
        <v>0</v>
      </c>
      <c r="AJ78" s="1">
        <v>0</v>
      </c>
      <c r="AK78" s="18">
        <v>0</v>
      </c>
    </row>
    <row r="79" spans="2:37" ht="17.25" hidden="1" customHeight="1">
      <c r="B79" s="139" t="s">
        <v>24</v>
      </c>
      <c r="C79" s="108">
        <v>1</v>
      </c>
      <c r="D79" s="172">
        <v>242</v>
      </c>
      <c r="E79" s="172">
        <v>55</v>
      </c>
      <c r="F79" s="173">
        <v>327</v>
      </c>
      <c r="G79" s="135">
        <v>650000</v>
      </c>
      <c r="H79" s="134">
        <v>1</v>
      </c>
      <c r="I79" s="133">
        <v>764</v>
      </c>
      <c r="J79" s="134">
        <v>3</v>
      </c>
      <c r="K79" s="134">
        <v>0</v>
      </c>
      <c r="L79" s="133">
        <v>27600</v>
      </c>
      <c r="M79" s="134">
        <v>20000</v>
      </c>
      <c r="N79" s="134">
        <v>10000</v>
      </c>
      <c r="O79" s="134">
        <v>15000</v>
      </c>
      <c r="P79" s="174">
        <v>242</v>
      </c>
      <c r="Q79" s="174">
        <v>327</v>
      </c>
      <c r="R79" s="134">
        <v>220000</v>
      </c>
      <c r="S79" s="134">
        <v>1</v>
      </c>
      <c r="T79" s="134">
        <v>327</v>
      </c>
      <c r="U79" s="134">
        <v>3</v>
      </c>
      <c r="V79" s="134">
        <v>0</v>
      </c>
      <c r="W79" s="134">
        <v>11500</v>
      </c>
      <c r="X79" s="134">
        <v>8400</v>
      </c>
      <c r="Y79" s="134">
        <v>4200</v>
      </c>
      <c r="Z79" s="134">
        <v>6300</v>
      </c>
      <c r="AA79" s="134">
        <v>73</v>
      </c>
      <c r="AB79" s="134">
        <v>83</v>
      </c>
      <c r="AC79" s="134">
        <v>170000</v>
      </c>
      <c r="AD79" s="134">
        <v>1</v>
      </c>
      <c r="AE79" s="134">
        <v>303</v>
      </c>
      <c r="AF79" s="134">
        <v>3</v>
      </c>
      <c r="AG79" s="134">
        <v>0</v>
      </c>
      <c r="AH79" s="134">
        <v>16900</v>
      </c>
      <c r="AI79" s="134">
        <v>0</v>
      </c>
      <c r="AJ79" s="1">
        <v>0</v>
      </c>
      <c r="AK79" s="18">
        <v>0</v>
      </c>
    </row>
    <row r="80" spans="2:37" ht="17.25" hidden="1" customHeight="1">
      <c r="B80" s="139" t="s">
        <v>25</v>
      </c>
      <c r="C80" s="108">
        <v>1</v>
      </c>
      <c r="D80" s="172">
        <v>870</v>
      </c>
      <c r="E80" s="172">
        <v>215</v>
      </c>
      <c r="F80" s="173">
        <v>1328</v>
      </c>
      <c r="G80" s="135">
        <v>650000</v>
      </c>
      <c r="H80" s="134">
        <v>1</v>
      </c>
      <c r="I80" s="133">
        <v>764</v>
      </c>
      <c r="J80" s="134">
        <v>3</v>
      </c>
      <c r="K80" s="134">
        <v>0</v>
      </c>
      <c r="L80" s="133">
        <v>27600</v>
      </c>
      <c r="M80" s="134">
        <v>20000</v>
      </c>
      <c r="N80" s="134">
        <v>10000</v>
      </c>
      <c r="O80" s="134">
        <v>15000</v>
      </c>
      <c r="P80" s="174">
        <v>870</v>
      </c>
      <c r="Q80" s="174">
        <v>1328</v>
      </c>
      <c r="R80" s="134">
        <v>220000</v>
      </c>
      <c r="S80" s="134">
        <v>1</v>
      </c>
      <c r="T80" s="134">
        <v>327</v>
      </c>
      <c r="U80" s="134">
        <v>3</v>
      </c>
      <c r="V80" s="134">
        <v>0</v>
      </c>
      <c r="W80" s="134">
        <v>11500</v>
      </c>
      <c r="X80" s="134">
        <v>8400</v>
      </c>
      <c r="Y80" s="134">
        <v>4200</v>
      </c>
      <c r="Z80" s="134">
        <v>6300</v>
      </c>
      <c r="AA80" s="134">
        <v>348</v>
      </c>
      <c r="AB80" s="134">
        <v>415</v>
      </c>
      <c r="AC80" s="134">
        <v>170000</v>
      </c>
      <c r="AD80" s="134">
        <v>1</v>
      </c>
      <c r="AE80" s="134">
        <v>303</v>
      </c>
      <c r="AF80" s="134">
        <v>3</v>
      </c>
      <c r="AG80" s="134">
        <v>0</v>
      </c>
      <c r="AH80" s="134">
        <v>16900</v>
      </c>
      <c r="AI80" s="134">
        <v>0</v>
      </c>
      <c r="AJ80" s="1">
        <v>0</v>
      </c>
      <c r="AK80" s="18">
        <v>0</v>
      </c>
    </row>
    <row r="81" spans="2:37" ht="17.25" hidden="1" customHeight="1">
      <c r="B81" s="139" t="s">
        <v>26</v>
      </c>
      <c r="C81" s="108">
        <v>1</v>
      </c>
      <c r="D81" s="172">
        <v>775</v>
      </c>
      <c r="E81" s="172">
        <v>214</v>
      </c>
      <c r="F81" s="173">
        <v>1221</v>
      </c>
      <c r="G81" s="135">
        <v>650000</v>
      </c>
      <c r="H81" s="134">
        <v>1</v>
      </c>
      <c r="I81" s="133">
        <v>764</v>
      </c>
      <c r="J81" s="134">
        <v>3</v>
      </c>
      <c r="K81" s="134">
        <v>0</v>
      </c>
      <c r="L81" s="133">
        <v>27600</v>
      </c>
      <c r="M81" s="134">
        <v>20000</v>
      </c>
      <c r="N81" s="134">
        <v>10000</v>
      </c>
      <c r="O81" s="134">
        <v>15000</v>
      </c>
      <c r="P81" s="174">
        <v>775</v>
      </c>
      <c r="Q81" s="174">
        <v>1221</v>
      </c>
      <c r="R81" s="134">
        <v>220000</v>
      </c>
      <c r="S81" s="134">
        <v>1</v>
      </c>
      <c r="T81" s="134">
        <v>327</v>
      </c>
      <c r="U81" s="134">
        <v>3</v>
      </c>
      <c r="V81" s="134">
        <v>0</v>
      </c>
      <c r="W81" s="134">
        <v>11500</v>
      </c>
      <c r="X81" s="134">
        <v>8400</v>
      </c>
      <c r="Y81" s="134">
        <v>4200</v>
      </c>
      <c r="Z81" s="134">
        <v>6300</v>
      </c>
      <c r="AA81" s="134">
        <v>300</v>
      </c>
      <c r="AB81" s="134">
        <v>379</v>
      </c>
      <c r="AC81" s="134">
        <v>170000</v>
      </c>
      <c r="AD81" s="134">
        <v>1</v>
      </c>
      <c r="AE81" s="134">
        <v>303</v>
      </c>
      <c r="AF81" s="134">
        <v>3</v>
      </c>
      <c r="AG81" s="134">
        <v>0</v>
      </c>
      <c r="AH81" s="134">
        <v>16900</v>
      </c>
      <c r="AI81" s="134">
        <v>0</v>
      </c>
      <c r="AJ81" s="1">
        <v>0</v>
      </c>
      <c r="AK81" s="18">
        <v>0</v>
      </c>
    </row>
    <row r="82" spans="2:37" ht="17.25" hidden="1" customHeight="1">
      <c r="B82" s="139" t="s">
        <v>27</v>
      </c>
      <c r="C82" s="108">
        <v>1</v>
      </c>
      <c r="D82" s="172">
        <v>2806</v>
      </c>
      <c r="E82" s="172">
        <v>687</v>
      </c>
      <c r="F82" s="173">
        <v>4204</v>
      </c>
      <c r="G82" s="135">
        <v>650000</v>
      </c>
      <c r="H82" s="134">
        <v>1</v>
      </c>
      <c r="I82" s="133">
        <v>764</v>
      </c>
      <c r="J82" s="134">
        <v>3</v>
      </c>
      <c r="K82" s="134">
        <v>0</v>
      </c>
      <c r="L82" s="133">
        <v>27600</v>
      </c>
      <c r="M82" s="134">
        <v>20000</v>
      </c>
      <c r="N82" s="134">
        <v>10000</v>
      </c>
      <c r="O82" s="134">
        <v>15000</v>
      </c>
      <c r="P82" s="174">
        <v>2806</v>
      </c>
      <c r="Q82" s="174">
        <v>4204</v>
      </c>
      <c r="R82" s="134">
        <v>220000</v>
      </c>
      <c r="S82" s="134">
        <v>1</v>
      </c>
      <c r="T82" s="134">
        <v>327</v>
      </c>
      <c r="U82" s="134">
        <v>3</v>
      </c>
      <c r="V82" s="134">
        <v>0</v>
      </c>
      <c r="W82" s="134">
        <v>11500</v>
      </c>
      <c r="X82" s="134">
        <v>8400</v>
      </c>
      <c r="Y82" s="134">
        <v>4200</v>
      </c>
      <c r="Z82" s="134">
        <v>6300</v>
      </c>
      <c r="AA82" s="134">
        <v>1191</v>
      </c>
      <c r="AB82" s="134">
        <v>1402</v>
      </c>
      <c r="AC82" s="134">
        <v>170000</v>
      </c>
      <c r="AD82" s="134">
        <v>1</v>
      </c>
      <c r="AE82" s="134">
        <v>303</v>
      </c>
      <c r="AF82" s="134">
        <v>3</v>
      </c>
      <c r="AG82" s="134">
        <v>0</v>
      </c>
      <c r="AH82" s="134">
        <v>16900</v>
      </c>
      <c r="AI82" s="134">
        <v>0</v>
      </c>
      <c r="AJ82" s="1">
        <v>0</v>
      </c>
      <c r="AK82" s="18">
        <v>0</v>
      </c>
    </row>
    <row r="83" spans="2:37" ht="17.25" hidden="1" customHeight="1">
      <c r="B83" s="139" t="s">
        <v>28</v>
      </c>
      <c r="C83" s="108">
        <v>1</v>
      </c>
      <c r="D83" s="172">
        <v>2610</v>
      </c>
      <c r="E83" s="172">
        <v>677</v>
      </c>
      <c r="F83" s="173">
        <v>3857</v>
      </c>
      <c r="G83" s="135">
        <v>650000</v>
      </c>
      <c r="H83" s="134">
        <v>1</v>
      </c>
      <c r="I83" s="133">
        <v>764</v>
      </c>
      <c r="J83" s="134">
        <v>3</v>
      </c>
      <c r="K83" s="134">
        <v>0</v>
      </c>
      <c r="L83" s="133">
        <v>27600</v>
      </c>
      <c r="M83" s="134">
        <v>20000</v>
      </c>
      <c r="N83" s="134">
        <v>10000</v>
      </c>
      <c r="O83" s="134">
        <v>15000</v>
      </c>
      <c r="P83" s="174">
        <v>2610</v>
      </c>
      <c r="Q83" s="174">
        <v>3857</v>
      </c>
      <c r="R83" s="134">
        <v>220000</v>
      </c>
      <c r="S83" s="134">
        <v>1</v>
      </c>
      <c r="T83" s="134">
        <v>327</v>
      </c>
      <c r="U83" s="134">
        <v>3</v>
      </c>
      <c r="V83" s="134">
        <v>0</v>
      </c>
      <c r="W83" s="134">
        <v>11500</v>
      </c>
      <c r="X83" s="134">
        <v>8400</v>
      </c>
      <c r="Y83" s="134">
        <v>4200</v>
      </c>
      <c r="Z83" s="134">
        <v>6300</v>
      </c>
      <c r="AA83" s="134">
        <v>1007</v>
      </c>
      <c r="AB83" s="134">
        <v>1150</v>
      </c>
      <c r="AC83" s="134">
        <v>170000</v>
      </c>
      <c r="AD83" s="134">
        <v>1</v>
      </c>
      <c r="AE83" s="134">
        <v>303</v>
      </c>
      <c r="AF83" s="134">
        <v>3</v>
      </c>
      <c r="AG83" s="134">
        <v>0</v>
      </c>
      <c r="AH83" s="134">
        <v>16900</v>
      </c>
      <c r="AI83" s="134">
        <v>0</v>
      </c>
      <c r="AJ83" s="1">
        <v>0</v>
      </c>
      <c r="AK83" s="18">
        <v>0</v>
      </c>
    </row>
    <row r="84" spans="2:37" ht="17.25" hidden="1" customHeight="1">
      <c r="B84" s="139" t="s">
        <v>29</v>
      </c>
      <c r="C84" s="108">
        <v>1</v>
      </c>
      <c r="D84" s="172">
        <v>3813</v>
      </c>
      <c r="E84" s="172">
        <v>1002</v>
      </c>
      <c r="F84" s="173">
        <v>6071</v>
      </c>
      <c r="G84" s="135">
        <v>650000</v>
      </c>
      <c r="H84" s="134">
        <v>1</v>
      </c>
      <c r="I84" s="133">
        <v>764</v>
      </c>
      <c r="J84" s="134">
        <v>3</v>
      </c>
      <c r="K84" s="134">
        <v>0</v>
      </c>
      <c r="L84" s="133">
        <v>27600</v>
      </c>
      <c r="M84" s="134">
        <v>20000</v>
      </c>
      <c r="N84" s="134">
        <v>10000</v>
      </c>
      <c r="O84" s="134">
        <v>15000</v>
      </c>
      <c r="P84" s="174">
        <v>3813</v>
      </c>
      <c r="Q84" s="174">
        <v>6071</v>
      </c>
      <c r="R84" s="134">
        <v>220000</v>
      </c>
      <c r="S84" s="134">
        <v>1</v>
      </c>
      <c r="T84" s="134">
        <v>327</v>
      </c>
      <c r="U84" s="134">
        <v>3</v>
      </c>
      <c r="V84" s="134">
        <v>0</v>
      </c>
      <c r="W84" s="134">
        <v>11500</v>
      </c>
      <c r="X84" s="134">
        <v>8400</v>
      </c>
      <c r="Y84" s="134">
        <v>4200</v>
      </c>
      <c r="Z84" s="134">
        <v>6300</v>
      </c>
      <c r="AA84" s="134">
        <v>1604</v>
      </c>
      <c r="AB84" s="134">
        <v>1913</v>
      </c>
      <c r="AC84" s="134">
        <v>170000</v>
      </c>
      <c r="AD84" s="134">
        <v>1</v>
      </c>
      <c r="AE84" s="134">
        <v>303</v>
      </c>
      <c r="AF84" s="134">
        <v>3</v>
      </c>
      <c r="AG84" s="134">
        <v>0</v>
      </c>
      <c r="AH84" s="134">
        <v>16900</v>
      </c>
      <c r="AI84" s="134">
        <v>0</v>
      </c>
      <c r="AJ84" s="1">
        <v>0</v>
      </c>
      <c r="AK84" s="18">
        <v>0</v>
      </c>
    </row>
    <row r="85" spans="2:37" ht="17.25" hidden="1" customHeight="1">
      <c r="B85" s="139" t="s">
        <v>30</v>
      </c>
      <c r="C85" s="108">
        <v>1</v>
      </c>
      <c r="D85" s="172">
        <v>2122</v>
      </c>
      <c r="E85" s="172">
        <v>643</v>
      </c>
      <c r="F85" s="173">
        <v>3146</v>
      </c>
      <c r="G85" s="135">
        <v>650000</v>
      </c>
      <c r="H85" s="134">
        <v>1</v>
      </c>
      <c r="I85" s="133">
        <v>764</v>
      </c>
      <c r="J85" s="134">
        <v>3</v>
      </c>
      <c r="K85" s="134">
        <v>0</v>
      </c>
      <c r="L85" s="133">
        <v>27600</v>
      </c>
      <c r="M85" s="134">
        <v>20000</v>
      </c>
      <c r="N85" s="134">
        <v>10000</v>
      </c>
      <c r="O85" s="134">
        <v>15000</v>
      </c>
      <c r="P85" s="174">
        <v>2122</v>
      </c>
      <c r="Q85" s="174">
        <v>3146</v>
      </c>
      <c r="R85" s="134">
        <v>220000</v>
      </c>
      <c r="S85" s="134">
        <v>1</v>
      </c>
      <c r="T85" s="134">
        <v>327</v>
      </c>
      <c r="U85" s="134">
        <v>3</v>
      </c>
      <c r="V85" s="134">
        <v>0</v>
      </c>
      <c r="W85" s="134">
        <v>11500</v>
      </c>
      <c r="X85" s="134">
        <v>8400</v>
      </c>
      <c r="Y85" s="134">
        <v>4200</v>
      </c>
      <c r="Z85" s="134">
        <v>6300</v>
      </c>
      <c r="AA85" s="134">
        <v>904</v>
      </c>
      <c r="AB85" s="134">
        <v>1044</v>
      </c>
      <c r="AC85" s="134">
        <v>170000</v>
      </c>
      <c r="AD85" s="134">
        <v>1</v>
      </c>
      <c r="AE85" s="134">
        <v>303</v>
      </c>
      <c r="AF85" s="134">
        <v>3</v>
      </c>
      <c r="AG85" s="134">
        <v>0</v>
      </c>
      <c r="AH85" s="134">
        <v>16900</v>
      </c>
      <c r="AI85" s="134">
        <v>0</v>
      </c>
      <c r="AJ85" s="1">
        <v>0</v>
      </c>
      <c r="AK85" s="18">
        <v>0</v>
      </c>
    </row>
    <row r="86" spans="2:37" ht="17.25" hidden="1" customHeight="1">
      <c r="B86" s="139" t="s">
        <v>31</v>
      </c>
      <c r="C86" s="108">
        <v>1</v>
      </c>
      <c r="D86" s="172">
        <v>1035</v>
      </c>
      <c r="E86" s="172">
        <v>260</v>
      </c>
      <c r="F86" s="173">
        <v>1557</v>
      </c>
      <c r="G86" s="135">
        <v>650000</v>
      </c>
      <c r="H86" s="134">
        <v>1</v>
      </c>
      <c r="I86" s="133">
        <v>764</v>
      </c>
      <c r="J86" s="134">
        <v>3</v>
      </c>
      <c r="K86" s="134">
        <v>0</v>
      </c>
      <c r="L86" s="133">
        <v>27600</v>
      </c>
      <c r="M86" s="134">
        <v>20000</v>
      </c>
      <c r="N86" s="134">
        <v>10000</v>
      </c>
      <c r="O86" s="134">
        <v>15000</v>
      </c>
      <c r="P86" s="174">
        <v>1035</v>
      </c>
      <c r="Q86" s="174">
        <v>1557</v>
      </c>
      <c r="R86" s="134">
        <v>220000</v>
      </c>
      <c r="S86" s="134">
        <v>1</v>
      </c>
      <c r="T86" s="134">
        <v>327</v>
      </c>
      <c r="U86" s="134">
        <v>3</v>
      </c>
      <c r="V86" s="134">
        <v>0</v>
      </c>
      <c r="W86" s="134">
        <v>11500</v>
      </c>
      <c r="X86" s="134">
        <v>8400</v>
      </c>
      <c r="Y86" s="134">
        <v>4200</v>
      </c>
      <c r="Z86" s="134">
        <v>6300</v>
      </c>
      <c r="AA86" s="134">
        <v>407</v>
      </c>
      <c r="AB86" s="134">
        <v>486</v>
      </c>
      <c r="AC86" s="134">
        <v>170000</v>
      </c>
      <c r="AD86" s="134">
        <v>1</v>
      </c>
      <c r="AE86" s="134">
        <v>303</v>
      </c>
      <c r="AF86" s="134">
        <v>3</v>
      </c>
      <c r="AG86" s="134">
        <v>0</v>
      </c>
      <c r="AH86" s="134">
        <v>16900</v>
      </c>
      <c r="AI86" s="134">
        <v>0</v>
      </c>
      <c r="AJ86" s="1">
        <v>0</v>
      </c>
      <c r="AK86" s="18">
        <v>0</v>
      </c>
    </row>
    <row r="87" spans="2:37" ht="17.25" hidden="1" customHeight="1">
      <c r="B87" s="139" t="s">
        <v>32</v>
      </c>
      <c r="C87" s="108">
        <v>1</v>
      </c>
      <c r="D87" s="172">
        <v>2243</v>
      </c>
      <c r="E87" s="172">
        <v>556</v>
      </c>
      <c r="F87" s="173">
        <v>3462</v>
      </c>
      <c r="G87" s="135">
        <v>650000</v>
      </c>
      <c r="H87" s="134">
        <v>1</v>
      </c>
      <c r="I87" s="133">
        <v>764</v>
      </c>
      <c r="J87" s="134">
        <v>3</v>
      </c>
      <c r="K87" s="134">
        <v>0</v>
      </c>
      <c r="L87" s="133">
        <v>27600</v>
      </c>
      <c r="M87" s="134">
        <v>20000</v>
      </c>
      <c r="N87" s="134">
        <v>10000</v>
      </c>
      <c r="O87" s="134">
        <v>15000</v>
      </c>
      <c r="P87" s="174">
        <v>2243</v>
      </c>
      <c r="Q87" s="174">
        <v>3462</v>
      </c>
      <c r="R87" s="134">
        <v>220000</v>
      </c>
      <c r="S87" s="134">
        <v>1</v>
      </c>
      <c r="T87" s="134">
        <v>327</v>
      </c>
      <c r="U87" s="134">
        <v>3</v>
      </c>
      <c r="V87" s="134">
        <v>0</v>
      </c>
      <c r="W87" s="134">
        <v>11500</v>
      </c>
      <c r="X87" s="134">
        <v>8400</v>
      </c>
      <c r="Y87" s="134">
        <v>4200</v>
      </c>
      <c r="Z87" s="134">
        <v>6300</v>
      </c>
      <c r="AA87" s="134">
        <v>930</v>
      </c>
      <c r="AB87" s="134">
        <v>1124</v>
      </c>
      <c r="AC87" s="134">
        <v>170000</v>
      </c>
      <c r="AD87" s="134">
        <v>1</v>
      </c>
      <c r="AE87" s="134">
        <v>303</v>
      </c>
      <c r="AF87" s="134">
        <v>3</v>
      </c>
      <c r="AG87" s="134">
        <v>0</v>
      </c>
      <c r="AH87" s="134">
        <v>16900</v>
      </c>
      <c r="AI87" s="134">
        <v>0</v>
      </c>
      <c r="AJ87" s="1">
        <v>0</v>
      </c>
      <c r="AK87" s="18">
        <v>0</v>
      </c>
    </row>
    <row r="88" spans="2:37" ht="17.25" hidden="1" customHeight="1">
      <c r="B88" s="139" t="s">
        <v>33</v>
      </c>
      <c r="C88" s="108">
        <v>1</v>
      </c>
      <c r="D88" s="172">
        <v>698</v>
      </c>
      <c r="E88" s="172">
        <v>179</v>
      </c>
      <c r="F88" s="173">
        <v>1081</v>
      </c>
      <c r="G88" s="135">
        <v>650000</v>
      </c>
      <c r="H88" s="134">
        <v>1</v>
      </c>
      <c r="I88" s="133">
        <v>764</v>
      </c>
      <c r="J88" s="134">
        <v>3</v>
      </c>
      <c r="K88" s="134">
        <v>0</v>
      </c>
      <c r="L88" s="133">
        <v>27600</v>
      </c>
      <c r="M88" s="134">
        <v>20000</v>
      </c>
      <c r="N88" s="134">
        <v>10000</v>
      </c>
      <c r="O88" s="134">
        <v>15000</v>
      </c>
      <c r="P88" s="174">
        <v>698</v>
      </c>
      <c r="Q88" s="174">
        <v>1081</v>
      </c>
      <c r="R88" s="134">
        <v>220000</v>
      </c>
      <c r="S88" s="134">
        <v>1</v>
      </c>
      <c r="T88" s="134">
        <v>327</v>
      </c>
      <c r="U88" s="134">
        <v>3</v>
      </c>
      <c r="V88" s="134">
        <v>0</v>
      </c>
      <c r="W88" s="134">
        <v>11500</v>
      </c>
      <c r="X88" s="134">
        <v>8400</v>
      </c>
      <c r="Y88" s="134">
        <v>4200</v>
      </c>
      <c r="Z88" s="134">
        <v>6300</v>
      </c>
      <c r="AA88" s="134">
        <v>270</v>
      </c>
      <c r="AB88" s="134">
        <v>321</v>
      </c>
      <c r="AC88" s="134">
        <v>170000</v>
      </c>
      <c r="AD88" s="134">
        <v>1</v>
      </c>
      <c r="AE88" s="134">
        <v>303</v>
      </c>
      <c r="AF88" s="134">
        <v>3</v>
      </c>
      <c r="AG88" s="134">
        <v>0</v>
      </c>
      <c r="AH88" s="134">
        <v>16900</v>
      </c>
      <c r="AI88" s="134">
        <v>0</v>
      </c>
      <c r="AJ88" s="1">
        <v>0</v>
      </c>
      <c r="AK88" s="18">
        <v>0</v>
      </c>
    </row>
    <row r="89" spans="2:37" ht="17.25" hidden="1" customHeight="1">
      <c r="B89" s="139" t="s">
        <v>34</v>
      </c>
      <c r="C89" s="108">
        <v>1</v>
      </c>
      <c r="D89" s="172">
        <v>107</v>
      </c>
      <c r="E89" s="172">
        <v>23</v>
      </c>
      <c r="F89" s="173">
        <v>160</v>
      </c>
      <c r="G89" s="135">
        <v>650000</v>
      </c>
      <c r="H89" s="134">
        <v>1</v>
      </c>
      <c r="I89" s="133">
        <v>764</v>
      </c>
      <c r="J89" s="134">
        <v>3</v>
      </c>
      <c r="K89" s="134">
        <v>0</v>
      </c>
      <c r="L89" s="133">
        <v>27600</v>
      </c>
      <c r="M89" s="134">
        <v>20000</v>
      </c>
      <c r="N89" s="134">
        <v>10000</v>
      </c>
      <c r="O89" s="134">
        <v>15000</v>
      </c>
      <c r="P89" s="174">
        <v>107</v>
      </c>
      <c r="Q89" s="174">
        <v>160</v>
      </c>
      <c r="R89" s="134">
        <v>220000</v>
      </c>
      <c r="S89" s="134">
        <v>1</v>
      </c>
      <c r="T89" s="134">
        <v>327</v>
      </c>
      <c r="U89" s="134">
        <v>3</v>
      </c>
      <c r="V89" s="134">
        <v>0</v>
      </c>
      <c r="W89" s="134">
        <v>11500</v>
      </c>
      <c r="X89" s="134">
        <v>8400</v>
      </c>
      <c r="Y89" s="134">
        <v>4200</v>
      </c>
      <c r="Z89" s="134">
        <v>6300</v>
      </c>
      <c r="AA89" s="134">
        <v>40</v>
      </c>
      <c r="AB89" s="134">
        <v>44</v>
      </c>
      <c r="AC89" s="134">
        <v>170000</v>
      </c>
      <c r="AD89" s="134">
        <v>1</v>
      </c>
      <c r="AE89" s="134">
        <v>303</v>
      </c>
      <c r="AF89" s="134">
        <v>3</v>
      </c>
      <c r="AG89" s="134">
        <v>0</v>
      </c>
      <c r="AH89" s="134">
        <v>16900</v>
      </c>
      <c r="AI89" s="134">
        <v>0</v>
      </c>
      <c r="AJ89" s="1">
        <v>0</v>
      </c>
      <c r="AK89" s="18">
        <v>0</v>
      </c>
    </row>
    <row r="90" spans="2:37" ht="17.25" hidden="1" customHeight="1">
      <c r="B90" s="139" t="s">
        <v>35</v>
      </c>
      <c r="C90" s="108">
        <v>1</v>
      </c>
      <c r="D90" s="172">
        <v>247</v>
      </c>
      <c r="E90" s="172">
        <v>54</v>
      </c>
      <c r="F90" s="173">
        <v>416</v>
      </c>
      <c r="G90" s="135">
        <v>650000</v>
      </c>
      <c r="H90" s="134">
        <v>1</v>
      </c>
      <c r="I90" s="133">
        <v>764</v>
      </c>
      <c r="J90" s="134">
        <v>3</v>
      </c>
      <c r="K90" s="134">
        <v>0</v>
      </c>
      <c r="L90" s="133">
        <v>27600</v>
      </c>
      <c r="M90" s="134">
        <v>20000</v>
      </c>
      <c r="N90" s="134">
        <v>10000</v>
      </c>
      <c r="O90" s="134">
        <v>15000</v>
      </c>
      <c r="P90" s="174">
        <v>247</v>
      </c>
      <c r="Q90" s="174">
        <v>416</v>
      </c>
      <c r="R90" s="134">
        <v>220000</v>
      </c>
      <c r="S90" s="134">
        <v>1</v>
      </c>
      <c r="T90" s="134">
        <v>327</v>
      </c>
      <c r="U90" s="134">
        <v>3</v>
      </c>
      <c r="V90" s="134">
        <v>0</v>
      </c>
      <c r="W90" s="134">
        <v>11500</v>
      </c>
      <c r="X90" s="134">
        <v>8400</v>
      </c>
      <c r="Y90" s="134">
        <v>4200</v>
      </c>
      <c r="Z90" s="134">
        <v>6300</v>
      </c>
      <c r="AA90" s="134">
        <v>91</v>
      </c>
      <c r="AB90" s="134">
        <v>112</v>
      </c>
      <c r="AC90" s="134">
        <v>170000</v>
      </c>
      <c r="AD90" s="134">
        <v>1</v>
      </c>
      <c r="AE90" s="134">
        <v>303</v>
      </c>
      <c r="AF90" s="134">
        <v>3</v>
      </c>
      <c r="AG90" s="134">
        <v>0</v>
      </c>
      <c r="AH90" s="134">
        <v>16900</v>
      </c>
      <c r="AI90" s="134">
        <v>0</v>
      </c>
      <c r="AJ90" s="1">
        <v>0</v>
      </c>
      <c r="AK90" s="18">
        <v>0</v>
      </c>
    </row>
    <row r="91" spans="2:37" ht="17.25" hidden="1" customHeight="1">
      <c r="B91" s="139" t="s">
        <v>36</v>
      </c>
      <c r="C91" s="108">
        <v>1</v>
      </c>
      <c r="D91" s="172">
        <v>45</v>
      </c>
      <c r="E91" s="172">
        <v>6</v>
      </c>
      <c r="F91" s="173">
        <v>65</v>
      </c>
      <c r="G91" s="135">
        <v>650000</v>
      </c>
      <c r="H91" s="134">
        <v>1</v>
      </c>
      <c r="I91" s="133">
        <v>764</v>
      </c>
      <c r="J91" s="134">
        <v>3</v>
      </c>
      <c r="K91" s="134">
        <v>0</v>
      </c>
      <c r="L91" s="133">
        <v>27600</v>
      </c>
      <c r="M91" s="134">
        <v>20000</v>
      </c>
      <c r="N91" s="134">
        <v>10000</v>
      </c>
      <c r="O91" s="134">
        <v>15000</v>
      </c>
      <c r="P91" s="174">
        <v>45</v>
      </c>
      <c r="Q91" s="174">
        <v>65</v>
      </c>
      <c r="R91" s="134">
        <v>220000</v>
      </c>
      <c r="S91" s="134">
        <v>1</v>
      </c>
      <c r="T91" s="134">
        <v>327</v>
      </c>
      <c r="U91" s="134">
        <v>3</v>
      </c>
      <c r="V91" s="134">
        <v>0</v>
      </c>
      <c r="W91" s="134">
        <v>11500</v>
      </c>
      <c r="X91" s="134">
        <v>8400</v>
      </c>
      <c r="Y91" s="134">
        <v>4200</v>
      </c>
      <c r="Z91" s="134">
        <v>6300</v>
      </c>
      <c r="AA91" s="134">
        <v>17</v>
      </c>
      <c r="AB91" s="134">
        <v>21</v>
      </c>
      <c r="AC91" s="134">
        <v>170000</v>
      </c>
      <c r="AD91" s="134">
        <v>1</v>
      </c>
      <c r="AE91" s="134">
        <v>303</v>
      </c>
      <c r="AF91" s="134">
        <v>3</v>
      </c>
      <c r="AG91" s="134">
        <v>0</v>
      </c>
      <c r="AH91" s="134">
        <v>16900</v>
      </c>
      <c r="AI91" s="134">
        <v>0</v>
      </c>
      <c r="AJ91" s="1">
        <v>0</v>
      </c>
      <c r="AK91" s="18">
        <v>0</v>
      </c>
    </row>
    <row r="92" spans="2:37" ht="17.25" hidden="1" customHeight="1">
      <c r="B92" s="139" t="s">
        <v>37</v>
      </c>
      <c r="C92" s="108">
        <v>1</v>
      </c>
      <c r="D92" s="172">
        <v>480</v>
      </c>
      <c r="E92" s="172">
        <v>98</v>
      </c>
      <c r="F92" s="173">
        <v>687</v>
      </c>
      <c r="G92" s="135">
        <v>650000</v>
      </c>
      <c r="H92" s="134">
        <v>1</v>
      </c>
      <c r="I92" s="133">
        <v>764</v>
      </c>
      <c r="J92" s="134">
        <v>3</v>
      </c>
      <c r="K92" s="134">
        <v>0</v>
      </c>
      <c r="L92" s="133">
        <v>27600</v>
      </c>
      <c r="M92" s="134">
        <v>20000</v>
      </c>
      <c r="N92" s="134">
        <v>10000</v>
      </c>
      <c r="O92" s="134">
        <v>15000</v>
      </c>
      <c r="P92" s="174">
        <v>480</v>
      </c>
      <c r="Q92" s="174">
        <v>687</v>
      </c>
      <c r="R92" s="134">
        <v>220000</v>
      </c>
      <c r="S92" s="134">
        <v>1</v>
      </c>
      <c r="T92" s="134">
        <v>327</v>
      </c>
      <c r="U92" s="134">
        <v>3</v>
      </c>
      <c r="V92" s="134">
        <v>0</v>
      </c>
      <c r="W92" s="134">
        <v>11500</v>
      </c>
      <c r="X92" s="134">
        <v>8400</v>
      </c>
      <c r="Y92" s="134">
        <v>4200</v>
      </c>
      <c r="Z92" s="134">
        <v>6300</v>
      </c>
      <c r="AA92" s="134">
        <v>179</v>
      </c>
      <c r="AB92" s="134">
        <v>216</v>
      </c>
      <c r="AC92" s="134">
        <v>170000</v>
      </c>
      <c r="AD92" s="134">
        <v>1</v>
      </c>
      <c r="AE92" s="134">
        <v>303</v>
      </c>
      <c r="AF92" s="134">
        <v>3</v>
      </c>
      <c r="AG92" s="134">
        <v>0</v>
      </c>
      <c r="AH92" s="134">
        <v>16900</v>
      </c>
      <c r="AI92" s="134">
        <v>0</v>
      </c>
      <c r="AJ92" s="1">
        <v>0</v>
      </c>
      <c r="AK92" s="18">
        <v>0</v>
      </c>
    </row>
    <row r="93" spans="2:37" ht="17.25" hidden="1" customHeight="1">
      <c r="B93" s="139" t="s">
        <v>38</v>
      </c>
      <c r="C93" s="108">
        <v>1</v>
      </c>
      <c r="D93" s="172">
        <v>128</v>
      </c>
      <c r="E93" s="172">
        <v>18</v>
      </c>
      <c r="F93" s="173">
        <v>170</v>
      </c>
      <c r="G93" s="135">
        <v>650000</v>
      </c>
      <c r="H93" s="134">
        <v>1</v>
      </c>
      <c r="I93" s="133">
        <v>764</v>
      </c>
      <c r="J93" s="134">
        <v>3</v>
      </c>
      <c r="K93" s="134">
        <v>0</v>
      </c>
      <c r="L93" s="133">
        <v>27600</v>
      </c>
      <c r="M93" s="134">
        <v>20000</v>
      </c>
      <c r="N93" s="134">
        <v>10000</v>
      </c>
      <c r="O93" s="134">
        <v>15000</v>
      </c>
      <c r="P93" s="174">
        <v>128</v>
      </c>
      <c r="Q93" s="174">
        <v>170</v>
      </c>
      <c r="R93" s="134">
        <v>220000</v>
      </c>
      <c r="S93" s="134">
        <v>1</v>
      </c>
      <c r="T93" s="134">
        <v>327</v>
      </c>
      <c r="U93" s="134">
        <v>3</v>
      </c>
      <c r="V93" s="134">
        <v>0</v>
      </c>
      <c r="W93" s="134">
        <v>11500</v>
      </c>
      <c r="X93" s="134">
        <v>8400</v>
      </c>
      <c r="Y93" s="134">
        <v>4200</v>
      </c>
      <c r="Z93" s="134">
        <v>6300</v>
      </c>
      <c r="AA93" s="134">
        <v>48</v>
      </c>
      <c r="AB93" s="134">
        <v>57</v>
      </c>
      <c r="AC93" s="134">
        <v>170000</v>
      </c>
      <c r="AD93" s="134">
        <v>1</v>
      </c>
      <c r="AE93" s="134">
        <v>303</v>
      </c>
      <c r="AF93" s="134">
        <v>3</v>
      </c>
      <c r="AG93" s="134">
        <v>0</v>
      </c>
      <c r="AH93" s="134">
        <v>16900</v>
      </c>
      <c r="AI93" s="134">
        <v>0</v>
      </c>
      <c r="AJ93" s="1">
        <v>0</v>
      </c>
      <c r="AK93" s="18">
        <v>0</v>
      </c>
    </row>
    <row r="94" spans="2:37" ht="17.25" hidden="1" customHeight="1">
      <c r="B94" s="139" t="s">
        <v>39</v>
      </c>
      <c r="C94" s="108">
        <v>1</v>
      </c>
      <c r="D94" s="172">
        <v>56</v>
      </c>
      <c r="E94" s="172">
        <v>13</v>
      </c>
      <c r="F94" s="173">
        <v>74</v>
      </c>
      <c r="G94" s="135">
        <v>650000</v>
      </c>
      <c r="H94" s="134">
        <v>1</v>
      </c>
      <c r="I94" s="133">
        <v>764</v>
      </c>
      <c r="J94" s="134">
        <v>3</v>
      </c>
      <c r="K94" s="134">
        <v>0</v>
      </c>
      <c r="L94" s="133">
        <v>27600</v>
      </c>
      <c r="M94" s="134">
        <v>20000</v>
      </c>
      <c r="N94" s="134">
        <v>10000</v>
      </c>
      <c r="O94" s="134">
        <v>15000</v>
      </c>
      <c r="P94" s="174">
        <v>56</v>
      </c>
      <c r="Q94" s="174">
        <v>74</v>
      </c>
      <c r="R94" s="134">
        <v>220000</v>
      </c>
      <c r="S94" s="134">
        <v>1</v>
      </c>
      <c r="T94" s="134">
        <v>327</v>
      </c>
      <c r="U94" s="134">
        <v>3</v>
      </c>
      <c r="V94" s="134">
        <v>0</v>
      </c>
      <c r="W94" s="134">
        <v>11500</v>
      </c>
      <c r="X94" s="134">
        <v>8400</v>
      </c>
      <c r="Y94" s="134">
        <v>4200</v>
      </c>
      <c r="Z94" s="134">
        <v>6300</v>
      </c>
      <c r="AA94" s="134">
        <v>25</v>
      </c>
      <c r="AB94" s="134">
        <v>27</v>
      </c>
      <c r="AC94" s="134">
        <v>170000</v>
      </c>
      <c r="AD94" s="134">
        <v>1</v>
      </c>
      <c r="AE94" s="134">
        <v>303</v>
      </c>
      <c r="AF94" s="134">
        <v>3</v>
      </c>
      <c r="AG94" s="134">
        <v>0</v>
      </c>
      <c r="AH94" s="134">
        <v>16900</v>
      </c>
      <c r="AI94" s="134">
        <v>0</v>
      </c>
      <c r="AJ94" s="1">
        <v>0</v>
      </c>
      <c r="AK94" s="18">
        <v>0</v>
      </c>
    </row>
    <row r="95" spans="2:37" ht="17.25" hidden="1" customHeight="1">
      <c r="B95" s="139" t="s">
        <v>40</v>
      </c>
      <c r="C95" s="108">
        <v>1</v>
      </c>
      <c r="D95" s="172">
        <v>202</v>
      </c>
      <c r="E95" s="172">
        <v>49</v>
      </c>
      <c r="F95" s="173">
        <v>298</v>
      </c>
      <c r="G95" s="135">
        <v>650000</v>
      </c>
      <c r="H95" s="134">
        <v>1</v>
      </c>
      <c r="I95" s="133">
        <v>764</v>
      </c>
      <c r="J95" s="134">
        <v>3</v>
      </c>
      <c r="K95" s="134">
        <v>0</v>
      </c>
      <c r="L95" s="133">
        <v>27600</v>
      </c>
      <c r="M95" s="134">
        <v>20000</v>
      </c>
      <c r="N95" s="134">
        <v>10000</v>
      </c>
      <c r="O95" s="134">
        <v>15000</v>
      </c>
      <c r="P95" s="174">
        <v>202</v>
      </c>
      <c r="Q95" s="174">
        <v>298</v>
      </c>
      <c r="R95" s="134">
        <v>220000</v>
      </c>
      <c r="S95" s="134">
        <v>1</v>
      </c>
      <c r="T95" s="134">
        <v>327</v>
      </c>
      <c r="U95" s="134">
        <v>3</v>
      </c>
      <c r="V95" s="134">
        <v>0</v>
      </c>
      <c r="W95" s="134">
        <v>11500</v>
      </c>
      <c r="X95" s="134">
        <v>8400</v>
      </c>
      <c r="Y95" s="134">
        <v>4200</v>
      </c>
      <c r="Z95" s="134">
        <v>6300</v>
      </c>
      <c r="AA95" s="134">
        <v>80</v>
      </c>
      <c r="AB95" s="134">
        <v>93</v>
      </c>
      <c r="AC95" s="134">
        <v>170000</v>
      </c>
      <c r="AD95" s="134">
        <v>1</v>
      </c>
      <c r="AE95" s="134">
        <v>303</v>
      </c>
      <c r="AF95" s="134">
        <v>3</v>
      </c>
      <c r="AG95" s="134">
        <v>0</v>
      </c>
      <c r="AH95" s="134">
        <v>16900</v>
      </c>
      <c r="AI95" s="134">
        <v>0</v>
      </c>
      <c r="AJ95" s="1">
        <v>0</v>
      </c>
      <c r="AK95" s="18">
        <v>0</v>
      </c>
    </row>
    <row r="96" spans="2:37" ht="17.25" hidden="1" customHeight="1">
      <c r="B96" s="139" t="s">
        <v>41</v>
      </c>
      <c r="C96" s="108">
        <v>1</v>
      </c>
      <c r="D96" s="172">
        <v>278</v>
      </c>
      <c r="E96" s="172">
        <v>75</v>
      </c>
      <c r="F96" s="173">
        <v>366</v>
      </c>
      <c r="G96" s="135">
        <v>650000</v>
      </c>
      <c r="H96" s="134">
        <v>1</v>
      </c>
      <c r="I96" s="133">
        <v>764</v>
      </c>
      <c r="J96" s="134">
        <v>3</v>
      </c>
      <c r="K96" s="134">
        <v>0</v>
      </c>
      <c r="L96" s="133">
        <v>27600</v>
      </c>
      <c r="M96" s="134">
        <v>20000</v>
      </c>
      <c r="N96" s="134">
        <v>10000</v>
      </c>
      <c r="O96" s="134">
        <v>15000</v>
      </c>
      <c r="P96" s="174">
        <v>278</v>
      </c>
      <c r="Q96" s="174">
        <v>366</v>
      </c>
      <c r="R96" s="134">
        <v>220000</v>
      </c>
      <c r="S96" s="134">
        <v>1</v>
      </c>
      <c r="T96" s="134">
        <v>327</v>
      </c>
      <c r="U96" s="134">
        <v>3</v>
      </c>
      <c r="V96" s="134">
        <v>0</v>
      </c>
      <c r="W96" s="134">
        <v>11500</v>
      </c>
      <c r="X96" s="134">
        <v>8400</v>
      </c>
      <c r="Y96" s="134">
        <v>4200</v>
      </c>
      <c r="Z96" s="134">
        <v>6300</v>
      </c>
      <c r="AA96" s="134">
        <v>93</v>
      </c>
      <c r="AB96" s="134">
        <v>112</v>
      </c>
      <c r="AC96" s="134">
        <v>170000</v>
      </c>
      <c r="AD96" s="134">
        <v>1</v>
      </c>
      <c r="AE96" s="134">
        <v>303</v>
      </c>
      <c r="AF96" s="134">
        <v>3</v>
      </c>
      <c r="AG96" s="134">
        <v>0</v>
      </c>
      <c r="AH96" s="134">
        <v>16900</v>
      </c>
      <c r="AI96" s="134">
        <v>0</v>
      </c>
      <c r="AJ96" s="1">
        <v>0</v>
      </c>
      <c r="AK96" s="18">
        <v>0</v>
      </c>
    </row>
  </sheetData>
  <mergeCells count="34">
    <mergeCell ref="G4:G6"/>
    <mergeCell ref="M5:O5"/>
    <mergeCell ref="H4:O4"/>
    <mergeCell ref="D4:F4"/>
    <mergeCell ref="E5:E6"/>
    <mergeCell ref="D5:D6"/>
    <mergeCell ref="F5:F6"/>
    <mergeCell ref="I5:I6"/>
    <mergeCell ref="AJ3:AJ6"/>
    <mergeCell ref="R4:R6"/>
    <mergeCell ref="P5:P6"/>
    <mergeCell ref="P3:Z3"/>
    <mergeCell ref="S4:Z4"/>
    <mergeCell ref="X5:Z5"/>
    <mergeCell ref="AH5:AH6"/>
    <mergeCell ref="P4:Q4"/>
    <mergeCell ref="AE5:AE6"/>
    <mergeCell ref="AG5:AG6"/>
    <mergeCell ref="B3:B6"/>
    <mergeCell ref="AC4:AC6"/>
    <mergeCell ref="T5:T6"/>
    <mergeCell ref="V5:V6"/>
    <mergeCell ref="W5:W6"/>
    <mergeCell ref="AA4:AB4"/>
    <mergeCell ref="AA5:AA6"/>
    <mergeCell ref="AB5:AB6"/>
    <mergeCell ref="AA3:AI3"/>
    <mergeCell ref="AI5:AI6"/>
    <mergeCell ref="AD4:AI4"/>
    <mergeCell ref="Q5:Q6"/>
    <mergeCell ref="C3:C6"/>
    <mergeCell ref="D3:O3"/>
    <mergeCell ref="K5:K6"/>
    <mergeCell ref="L5:L6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AT133"/>
  <sheetViews>
    <sheetView view="pageBreakPreview" topLeftCell="A22" zoomScale="90" zoomScaleNormal="85" zoomScaleSheetLayoutView="90" workbookViewId="0">
      <selection activeCell="Q92" sqref="Q92"/>
    </sheetView>
  </sheetViews>
  <sheetFormatPr defaultColWidth="9" defaultRowHeight="17.25" customHeight="1"/>
  <cols>
    <col min="1" max="1" width="1.109375" style="18" customWidth="1"/>
    <col min="2" max="2" width="11.6640625" style="1" customWidth="1"/>
    <col min="3" max="6" width="15.6640625" style="18" customWidth="1"/>
    <col min="7" max="7" width="12.44140625" style="18" bestFit="1" customWidth="1"/>
    <col min="8" max="16" width="15.6640625" style="18" customWidth="1"/>
    <col min="17" max="18" width="11.6640625" style="1" customWidth="1"/>
    <col min="19" max="22" width="15.6640625" style="18" customWidth="1"/>
    <col min="23" max="23" width="12.44140625" style="18" bestFit="1" customWidth="1"/>
    <col min="24" max="24" width="15.6640625" style="18" customWidth="1"/>
    <col min="25" max="25" width="9" style="18" customWidth="1"/>
    <col min="26" max="32" width="15.6640625" style="18" customWidth="1"/>
    <col min="33" max="34" width="11.6640625" style="1" customWidth="1"/>
    <col min="35" max="38" width="15.6640625" style="18" customWidth="1"/>
    <col min="39" max="39" width="12.44140625" style="18" bestFit="1" customWidth="1"/>
    <col min="40" max="45" width="15.6640625" style="18" customWidth="1"/>
    <col min="46" max="46" width="11.6640625" style="1" customWidth="1"/>
    <col min="47" max="16384" width="9" style="18"/>
  </cols>
  <sheetData>
    <row r="1" spans="2:46" s="14" customFormat="1" ht="17.25" customHeight="1">
      <c r="B1" s="110" t="s">
        <v>272</v>
      </c>
      <c r="C1" s="12"/>
      <c r="D1" s="13"/>
      <c r="E1" s="13"/>
      <c r="F1" s="111" t="s">
        <v>185</v>
      </c>
      <c r="G1" s="12"/>
      <c r="H1" s="13"/>
      <c r="I1" s="13"/>
      <c r="J1" s="13"/>
      <c r="K1" s="13"/>
      <c r="L1" s="13"/>
      <c r="M1" s="13"/>
      <c r="N1" s="13"/>
      <c r="O1" s="13"/>
      <c r="P1" s="13"/>
      <c r="Q1" s="5"/>
      <c r="R1" s="110" t="str">
        <f>B1</f>
        <v>令和６年度　国民健康保険税（料）の実績等</v>
      </c>
      <c r="S1" s="12"/>
      <c r="T1" s="13"/>
      <c r="U1" s="13"/>
      <c r="V1" s="111" t="s">
        <v>186</v>
      </c>
      <c r="W1" s="12"/>
      <c r="X1" s="13"/>
      <c r="Y1" s="13"/>
      <c r="Z1" s="13"/>
      <c r="AA1" s="13"/>
      <c r="AB1" s="13"/>
      <c r="AC1" s="13"/>
      <c r="AD1" s="13"/>
      <c r="AE1" s="13"/>
      <c r="AF1" s="13"/>
      <c r="AG1" s="5"/>
      <c r="AH1" s="110" t="str">
        <f>B1</f>
        <v>令和６年度　国民健康保険税（料）の実績等</v>
      </c>
      <c r="AI1" s="12"/>
      <c r="AJ1" s="13"/>
      <c r="AK1" s="13"/>
      <c r="AL1" s="12" t="s">
        <v>177</v>
      </c>
      <c r="AN1" s="13"/>
      <c r="AO1" s="13"/>
      <c r="AP1" s="13"/>
      <c r="AQ1" s="13"/>
      <c r="AR1" s="13"/>
      <c r="AS1" s="13"/>
      <c r="AT1" s="5"/>
    </row>
    <row r="2" spans="2:46" s="14" customFormat="1" ht="17.25" customHeight="1" thickBot="1">
      <c r="B2" s="6"/>
      <c r="C2" s="15"/>
      <c r="D2" s="15"/>
      <c r="E2" s="15"/>
      <c r="F2" s="15"/>
      <c r="G2" s="15"/>
      <c r="H2" s="15"/>
      <c r="I2" s="15"/>
      <c r="J2" s="15"/>
      <c r="K2" s="15"/>
      <c r="L2" s="17"/>
      <c r="M2" s="17"/>
      <c r="N2" s="15"/>
      <c r="O2" s="15"/>
      <c r="P2" s="17"/>
      <c r="Q2" s="10"/>
      <c r="R2" s="6"/>
      <c r="S2" s="15"/>
      <c r="T2" s="15"/>
      <c r="U2" s="15"/>
      <c r="V2" s="15"/>
      <c r="W2" s="15"/>
      <c r="X2" s="15"/>
      <c r="Y2" s="15"/>
      <c r="Z2" s="15"/>
      <c r="AA2" s="15"/>
      <c r="AB2" s="17"/>
      <c r="AC2" s="17"/>
      <c r="AD2" s="15"/>
      <c r="AE2" s="15"/>
      <c r="AF2" s="17"/>
      <c r="AG2" s="10"/>
      <c r="AH2" s="6"/>
      <c r="AI2" s="15"/>
      <c r="AJ2" s="15"/>
      <c r="AK2" s="15"/>
      <c r="AL2" s="15"/>
      <c r="AM2" s="15"/>
      <c r="AN2" s="15"/>
      <c r="AO2" s="15"/>
      <c r="AP2" s="15"/>
      <c r="AQ2" s="15"/>
      <c r="AR2" s="17"/>
      <c r="AS2" s="17"/>
      <c r="AT2" s="10"/>
    </row>
    <row r="3" spans="2:46" s="59" customFormat="1" ht="17.25" customHeight="1">
      <c r="B3" s="524" t="s">
        <v>3</v>
      </c>
      <c r="C3" s="530" t="s">
        <v>154</v>
      </c>
      <c r="D3" s="530"/>
      <c r="E3" s="530"/>
      <c r="F3" s="530"/>
      <c r="G3" s="530"/>
      <c r="H3" s="528" t="s">
        <v>160</v>
      </c>
      <c r="I3" s="528" t="s">
        <v>161</v>
      </c>
      <c r="J3" s="531" t="s">
        <v>231</v>
      </c>
      <c r="K3" s="531"/>
      <c r="L3" s="531"/>
      <c r="M3" s="531"/>
      <c r="N3" s="532" t="s">
        <v>232</v>
      </c>
      <c r="O3" s="532"/>
      <c r="P3" s="532"/>
      <c r="Q3" s="526" t="s">
        <v>3</v>
      </c>
      <c r="R3" s="541" t="s">
        <v>3</v>
      </c>
      <c r="S3" s="538" t="s">
        <v>154</v>
      </c>
      <c r="T3" s="539"/>
      <c r="U3" s="539"/>
      <c r="V3" s="539"/>
      <c r="W3" s="540"/>
      <c r="X3" s="528" t="s">
        <v>160</v>
      </c>
      <c r="Y3" s="528" t="s">
        <v>161</v>
      </c>
      <c r="Z3" s="531" t="s">
        <v>231</v>
      </c>
      <c r="AA3" s="531"/>
      <c r="AB3" s="531"/>
      <c r="AC3" s="531"/>
      <c r="AD3" s="532" t="s">
        <v>232</v>
      </c>
      <c r="AE3" s="532"/>
      <c r="AF3" s="532"/>
      <c r="AG3" s="534" t="s">
        <v>3</v>
      </c>
      <c r="AH3" s="536" t="s">
        <v>3</v>
      </c>
      <c r="AI3" s="538" t="s">
        <v>154</v>
      </c>
      <c r="AJ3" s="539"/>
      <c r="AK3" s="539"/>
      <c r="AL3" s="539"/>
      <c r="AM3" s="540"/>
      <c r="AN3" s="528" t="s">
        <v>160</v>
      </c>
      <c r="AO3" s="528" t="s">
        <v>161</v>
      </c>
      <c r="AP3" s="531" t="s">
        <v>231</v>
      </c>
      <c r="AQ3" s="531"/>
      <c r="AR3" s="531"/>
      <c r="AS3" s="531"/>
      <c r="AT3" s="534" t="s">
        <v>3</v>
      </c>
    </row>
    <row r="4" spans="2:46" s="59" customFormat="1" ht="17.25" customHeight="1" thickBot="1">
      <c r="B4" s="525"/>
      <c r="C4" s="81" t="s">
        <v>155</v>
      </c>
      <c r="D4" s="81" t="s">
        <v>156</v>
      </c>
      <c r="E4" s="81" t="s">
        <v>157</v>
      </c>
      <c r="F4" s="81" t="s">
        <v>158</v>
      </c>
      <c r="G4" s="92" t="s">
        <v>159</v>
      </c>
      <c r="H4" s="529"/>
      <c r="I4" s="529"/>
      <c r="J4" s="92" t="s">
        <v>118</v>
      </c>
      <c r="K4" s="81" t="s">
        <v>163</v>
      </c>
      <c r="L4" s="92" t="s">
        <v>164</v>
      </c>
      <c r="M4" s="92" t="s">
        <v>165</v>
      </c>
      <c r="N4" s="92" t="s">
        <v>118</v>
      </c>
      <c r="O4" s="81" t="s">
        <v>233</v>
      </c>
      <c r="P4" s="92" t="s">
        <v>164</v>
      </c>
      <c r="Q4" s="527"/>
      <c r="R4" s="542"/>
      <c r="S4" s="80" t="s">
        <v>155</v>
      </c>
      <c r="T4" s="81" t="s">
        <v>156</v>
      </c>
      <c r="U4" s="81" t="s">
        <v>157</v>
      </c>
      <c r="V4" s="81" t="s">
        <v>158</v>
      </c>
      <c r="W4" s="92" t="s">
        <v>159</v>
      </c>
      <c r="X4" s="529"/>
      <c r="Y4" s="529"/>
      <c r="Z4" s="92" t="s">
        <v>118</v>
      </c>
      <c r="AA4" s="81" t="s">
        <v>163</v>
      </c>
      <c r="AB4" s="92" t="s">
        <v>164</v>
      </c>
      <c r="AC4" s="101" t="s">
        <v>165</v>
      </c>
      <c r="AD4" s="92" t="s">
        <v>118</v>
      </c>
      <c r="AE4" s="81" t="s">
        <v>233</v>
      </c>
      <c r="AF4" s="92" t="s">
        <v>164</v>
      </c>
      <c r="AG4" s="535"/>
      <c r="AH4" s="537"/>
      <c r="AI4" s="80" t="s">
        <v>155</v>
      </c>
      <c r="AJ4" s="81" t="s">
        <v>156</v>
      </c>
      <c r="AK4" s="81" t="s">
        <v>157</v>
      </c>
      <c r="AL4" s="81" t="s">
        <v>158</v>
      </c>
      <c r="AM4" s="92" t="s">
        <v>159</v>
      </c>
      <c r="AN4" s="529"/>
      <c r="AO4" s="529"/>
      <c r="AP4" s="92" t="s">
        <v>118</v>
      </c>
      <c r="AQ4" s="81" t="s">
        <v>163</v>
      </c>
      <c r="AR4" s="92" t="s">
        <v>164</v>
      </c>
      <c r="AS4" s="101" t="s">
        <v>165</v>
      </c>
      <c r="AT4" s="535"/>
    </row>
    <row r="5" spans="2:46" s="69" customFormat="1" ht="9.6">
      <c r="B5" s="93"/>
      <c r="C5" s="102" t="s">
        <v>137</v>
      </c>
      <c r="D5" s="66" t="s">
        <v>137</v>
      </c>
      <c r="E5" s="66" t="s">
        <v>137</v>
      </c>
      <c r="F5" s="67" t="s">
        <v>137</v>
      </c>
      <c r="G5" s="67" t="s">
        <v>137</v>
      </c>
      <c r="H5" s="68" t="s">
        <v>131</v>
      </c>
      <c r="I5" s="68" t="s">
        <v>137</v>
      </c>
      <c r="J5" s="66" t="s">
        <v>131</v>
      </c>
      <c r="K5" s="68" t="s">
        <v>132</v>
      </c>
      <c r="L5" s="68" t="s">
        <v>137</v>
      </c>
      <c r="M5" s="103" t="s">
        <v>137</v>
      </c>
      <c r="N5" s="158" t="s">
        <v>131</v>
      </c>
      <c r="O5" s="159" t="s">
        <v>132</v>
      </c>
      <c r="P5" s="160" t="s">
        <v>137</v>
      </c>
      <c r="Q5" s="97"/>
      <c r="R5" s="93"/>
      <c r="S5" s="102" t="s">
        <v>137</v>
      </c>
      <c r="T5" s="66" t="s">
        <v>137</v>
      </c>
      <c r="U5" s="66" t="s">
        <v>137</v>
      </c>
      <c r="V5" s="67" t="s">
        <v>137</v>
      </c>
      <c r="W5" s="67" t="s">
        <v>137</v>
      </c>
      <c r="X5" s="68" t="s">
        <v>131</v>
      </c>
      <c r="Y5" s="68" t="s">
        <v>137</v>
      </c>
      <c r="Z5" s="66" t="s">
        <v>131</v>
      </c>
      <c r="AA5" s="68" t="s">
        <v>132</v>
      </c>
      <c r="AB5" s="68" t="s">
        <v>137</v>
      </c>
      <c r="AC5" s="103" t="s">
        <v>137</v>
      </c>
      <c r="AD5" s="158" t="s">
        <v>131</v>
      </c>
      <c r="AE5" s="159" t="s">
        <v>132</v>
      </c>
      <c r="AF5" s="160" t="s">
        <v>137</v>
      </c>
      <c r="AG5" s="97"/>
      <c r="AH5" s="93"/>
      <c r="AI5" s="102" t="s">
        <v>137</v>
      </c>
      <c r="AJ5" s="66" t="s">
        <v>137</v>
      </c>
      <c r="AK5" s="66" t="s">
        <v>137</v>
      </c>
      <c r="AL5" s="67" t="s">
        <v>137</v>
      </c>
      <c r="AM5" s="67" t="s">
        <v>137</v>
      </c>
      <c r="AN5" s="68" t="s">
        <v>131</v>
      </c>
      <c r="AO5" s="68" t="s">
        <v>137</v>
      </c>
      <c r="AP5" s="66" t="s">
        <v>131</v>
      </c>
      <c r="AQ5" s="68" t="s">
        <v>132</v>
      </c>
      <c r="AR5" s="68" t="s">
        <v>137</v>
      </c>
      <c r="AS5" s="103" t="s">
        <v>137</v>
      </c>
      <c r="AT5" s="97"/>
    </row>
    <row r="6" spans="2:46" s="25" customFormat="1" ht="17.25" customHeight="1">
      <c r="B6" s="94" t="s">
        <v>4</v>
      </c>
      <c r="C6" s="104">
        <f t="shared" ref="C6:I6" si="0">C53</f>
        <v>2646036</v>
      </c>
      <c r="D6" s="104">
        <f t="shared" si="0"/>
        <v>0</v>
      </c>
      <c r="E6" s="104">
        <f t="shared" si="0"/>
        <v>1161778</v>
      </c>
      <c r="F6" s="104">
        <f t="shared" si="0"/>
        <v>539582</v>
      </c>
      <c r="G6" s="104">
        <f t="shared" si="0"/>
        <v>4347396</v>
      </c>
      <c r="H6" s="104">
        <f t="shared" si="0"/>
        <v>741</v>
      </c>
      <c r="I6" s="104">
        <f t="shared" si="0"/>
        <v>626064</v>
      </c>
      <c r="J6" s="89">
        <f t="shared" ref="J6:M6" si="1">J53</f>
        <v>23922</v>
      </c>
      <c r="K6" s="89">
        <f t="shared" si="1"/>
        <v>34597</v>
      </c>
      <c r="L6" s="88">
        <f t="shared" si="1"/>
        <v>510960</v>
      </c>
      <c r="M6" s="105">
        <f t="shared" si="1"/>
        <v>253857</v>
      </c>
      <c r="N6" s="104">
        <f t="shared" ref="N6:P6" si="2">N53</f>
        <v>917</v>
      </c>
      <c r="O6" s="89">
        <f t="shared" si="2"/>
        <v>1198</v>
      </c>
      <c r="P6" s="156">
        <f t="shared" si="2"/>
        <v>10594</v>
      </c>
      <c r="Q6" s="98" t="s">
        <v>4</v>
      </c>
      <c r="R6" s="94" t="s">
        <v>4</v>
      </c>
      <c r="S6" s="104">
        <f>S53</f>
        <v>1081393</v>
      </c>
      <c r="T6" s="89">
        <f t="shared" ref="T6:AF6" si="3">T53</f>
        <v>0</v>
      </c>
      <c r="U6" s="89">
        <f t="shared" si="3"/>
        <v>484078</v>
      </c>
      <c r="V6" s="89">
        <f t="shared" si="3"/>
        <v>226624</v>
      </c>
      <c r="W6" s="90">
        <f t="shared" si="3"/>
        <v>1792095</v>
      </c>
      <c r="X6" s="89">
        <f t="shared" si="3"/>
        <v>1069</v>
      </c>
      <c r="Y6" s="89">
        <f t="shared" si="3"/>
        <v>319089</v>
      </c>
      <c r="Z6" s="89">
        <f t="shared" si="3"/>
        <v>23922</v>
      </c>
      <c r="AA6" s="89">
        <f t="shared" si="3"/>
        <v>34597</v>
      </c>
      <c r="AB6" s="88">
        <f t="shared" si="3"/>
        <v>212900</v>
      </c>
      <c r="AC6" s="105">
        <f t="shared" si="3"/>
        <v>106619</v>
      </c>
      <c r="AD6" s="104">
        <f t="shared" si="3"/>
        <v>917</v>
      </c>
      <c r="AE6" s="89">
        <f t="shared" si="3"/>
        <v>1198</v>
      </c>
      <c r="AF6" s="156">
        <f t="shared" si="3"/>
        <v>4414</v>
      </c>
      <c r="AG6" s="98" t="s">
        <v>4</v>
      </c>
      <c r="AH6" s="94" t="s">
        <v>4</v>
      </c>
      <c r="AI6" s="104">
        <f>AI53</f>
        <v>339626</v>
      </c>
      <c r="AJ6" s="89">
        <f t="shared" ref="AJ6:AS6" si="4">AJ53</f>
        <v>0</v>
      </c>
      <c r="AK6" s="89">
        <f t="shared" si="4"/>
        <v>229598</v>
      </c>
      <c r="AL6" s="89">
        <f t="shared" si="4"/>
        <v>0</v>
      </c>
      <c r="AM6" s="90">
        <f t="shared" si="4"/>
        <v>569224</v>
      </c>
      <c r="AN6" s="89">
        <f t="shared" si="4"/>
        <v>641</v>
      </c>
      <c r="AO6" s="89">
        <f t="shared" si="4"/>
        <v>143364</v>
      </c>
      <c r="AP6" s="89">
        <f t="shared" si="4"/>
        <v>10299</v>
      </c>
      <c r="AQ6" s="89">
        <f t="shared" si="4"/>
        <v>11752</v>
      </c>
      <c r="AR6" s="88">
        <f t="shared" si="4"/>
        <v>113157</v>
      </c>
      <c r="AS6" s="105">
        <f t="shared" si="4"/>
        <v>0</v>
      </c>
      <c r="AT6" s="98" t="s">
        <v>4</v>
      </c>
    </row>
    <row r="7" spans="2:46" s="25" customFormat="1" ht="17.25" customHeight="1">
      <c r="B7" s="95" t="s">
        <v>5</v>
      </c>
      <c r="C7" s="106">
        <f t="shared" ref="C7:M7" si="5">C54</f>
        <v>595036</v>
      </c>
      <c r="D7" s="106">
        <f t="shared" ref="D7:I7" si="6">D54</f>
        <v>0</v>
      </c>
      <c r="E7" s="106">
        <f t="shared" si="6"/>
        <v>427138</v>
      </c>
      <c r="F7" s="106">
        <f t="shared" si="6"/>
        <v>200970</v>
      </c>
      <c r="G7" s="106">
        <f t="shared" si="6"/>
        <v>1223144</v>
      </c>
      <c r="H7" s="106">
        <f t="shared" si="6"/>
        <v>86</v>
      </c>
      <c r="I7" s="106">
        <f t="shared" si="6"/>
        <v>44140</v>
      </c>
      <c r="J7" s="91">
        <f t="shared" si="5"/>
        <v>5739</v>
      </c>
      <c r="K7" s="91">
        <f t="shared" si="5"/>
        <v>8648</v>
      </c>
      <c r="L7" s="91">
        <f t="shared" si="5"/>
        <v>130117</v>
      </c>
      <c r="M7" s="107">
        <f t="shared" si="5"/>
        <v>62023</v>
      </c>
      <c r="N7" s="106">
        <f t="shared" ref="N7:P7" si="7">N54</f>
        <v>238</v>
      </c>
      <c r="O7" s="91">
        <f t="shared" si="7"/>
        <v>329</v>
      </c>
      <c r="P7" s="107">
        <f t="shared" si="7"/>
        <v>2586</v>
      </c>
      <c r="Q7" s="99" t="s">
        <v>5</v>
      </c>
      <c r="R7" s="95" t="s">
        <v>5</v>
      </c>
      <c r="S7" s="106">
        <f t="shared" ref="S7:AF7" si="8">S54</f>
        <v>254680</v>
      </c>
      <c r="T7" s="91">
        <f t="shared" si="8"/>
        <v>0</v>
      </c>
      <c r="U7" s="91">
        <f t="shared" si="8"/>
        <v>177974</v>
      </c>
      <c r="V7" s="91">
        <f t="shared" si="8"/>
        <v>84407</v>
      </c>
      <c r="W7" s="91">
        <f t="shared" si="8"/>
        <v>517061</v>
      </c>
      <c r="X7" s="91">
        <f t="shared" si="8"/>
        <v>141</v>
      </c>
      <c r="Y7" s="91">
        <f t="shared" si="8"/>
        <v>25239</v>
      </c>
      <c r="Z7" s="91">
        <f t="shared" si="8"/>
        <v>5739</v>
      </c>
      <c r="AA7" s="91">
        <f t="shared" si="8"/>
        <v>8648</v>
      </c>
      <c r="AB7" s="91">
        <f t="shared" si="8"/>
        <v>54216</v>
      </c>
      <c r="AC7" s="107">
        <f t="shared" si="8"/>
        <v>26050</v>
      </c>
      <c r="AD7" s="106">
        <f t="shared" si="8"/>
        <v>238</v>
      </c>
      <c r="AE7" s="91">
        <f t="shared" si="8"/>
        <v>329</v>
      </c>
      <c r="AF7" s="107">
        <f t="shared" si="8"/>
        <v>1078</v>
      </c>
      <c r="AG7" s="99" t="s">
        <v>5</v>
      </c>
      <c r="AH7" s="95" t="s">
        <v>5</v>
      </c>
      <c r="AI7" s="106">
        <f t="shared" ref="AI7:AS7" si="9">AI54</f>
        <v>97407</v>
      </c>
      <c r="AJ7" s="91">
        <f t="shared" si="9"/>
        <v>0</v>
      </c>
      <c r="AK7" s="91">
        <f t="shared" si="9"/>
        <v>93609</v>
      </c>
      <c r="AL7" s="91">
        <f t="shared" si="9"/>
        <v>0</v>
      </c>
      <c r="AM7" s="91">
        <f t="shared" si="9"/>
        <v>191016</v>
      </c>
      <c r="AN7" s="91">
        <f t="shared" si="9"/>
        <v>87</v>
      </c>
      <c r="AO7" s="91">
        <f t="shared" si="9"/>
        <v>16088</v>
      </c>
      <c r="AP7" s="91">
        <f t="shared" si="9"/>
        <v>2652</v>
      </c>
      <c r="AQ7" s="91">
        <f t="shared" si="9"/>
        <v>3072</v>
      </c>
      <c r="AR7" s="91">
        <f t="shared" si="9"/>
        <v>29717</v>
      </c>
      <c r="AS7" s="107">
        <f t="shared" si="9"/>
        <v>0</v>
      </c>
      <c r="AT7" s="99" t="s">
        <v>5</v>
      </c>
    </row>
    <row r="8" spans="2:46" s="25" customFormat="1" ht="17.25" customHeight="1">
      <c r="B8" s="95" t="s">
        <v>6</v>
      </c>
      <c r="C8" s="106">
        <f t="shared" ref="C8:M8" si="10">C55</f>
        <v>602560</v>
      </c>
      <c r="D8" s="106">
        <f t="shared" ref="D8:I8" si="11">D55</f>
        <v>0</v>
      </c>
      <c r="E8" s="106">
        <f t="shared" si="11"/>
        <v>286536</v>
      </c>
      <c r="F8" s="106">
        <f t="shared" si="11"/>
        <v>129761</v>
      </c>
      <c r="G8" s="106">
        <f t="shared" si="11"/>
        <v>1018857</v>
      </c>
      <c r="H8" s="106">
        <f t="shared" si="11"/>
        <v>118</v>
      </c>
      <c r="I8" s="106">
        <f t="shared" si="11"/>
        <v>66543</v>
      </c>
      <c r="J8" s="91">
        <f t="shared" si="10"/>
        <v>6396</v>
      </c>
      <c r="K8" s="91">
        <f t="shared" si="10"/>
        <v>9572</v>
      </c>
      <c r="L8" s="91">
        <f t="shared" si="10"/>
        <v>138278</v>
      </c>
      <c r="M8" s="107">
        <f t="shared" si="10"/>
        <v>65728</v>
      </c>
      <c r="N8" s="106">
        <f t="shared" ref="N8:P8" si="12">N55</f>
        <v>230</v>
      </c>
      <c r="O8" s="91">
        <f t="shared" si="12"/>
        <v>303</v>
      </c>
      <c r="P8" s="107">
        <f t="shared" si="12"/>
        <v>2533</v>
      </c>
      <c r="Q8" s="99" t="s">
        <v>6</v>
      </c>
      <c r="R8" s="95" t="s">
        <v>6</v>
      </c>
      <c r="S8" s="106">
        <f t="shared" ref="S8:AF8" si="13">S55</f>
        <v>249376</v>
      </c>
      <c r="T8" s="91">
        <f t="shared" si="13"/>
        <v>0</v>
      </c>
      <c r="U8" s="91">
        <f t="shared" si="13"/>
        <v>119390</v>
      </c>
      <c r="V8" s="91">
        <f t="shared" si="13"/>
        <v>54499</v>
      </c>
      <c r="W8" s="91">
        <f t="shared" si="13"/>
        <v>423265</v>
      </c>
      <c r="X8" s="91">
        <f t="shared" si="13"/>
        <v>191</v>
      </c>
      <c r="Y8" s="91">
        <f t="shared" si="13"/>
        <v>37005</v>
      </c>
      <c r="Z8" s="91">
        <f t="shared" si="13"/>
        <v>6396</v>
      </c>
      <c r="AA8" s="91">
        <f t="shared" si="13"/>
        <v>9572</v>
      </c>
      <c r="AB8" s="91">
        <f t="shared" si="13"/>
        <v>57615</v>
      </c>
      <c r="AC8" s="107">
        <f t="shared" si="13"/>
        <v>27605</v>
      </c>
      <c r="AD8" s="106">
        <f t="shared" si="13"/>
        <v>230</v>
      </c>
      <c r="AE8" s="91">
        <f t="shared" si="13"/>
        <v>303</v>
      </c>
      <c r="AF8" s="107">
        <f t="shared" si="13"/>
        <v>1056</v>
      </c>
      <c r="AG8" s="99" t="s">
        <v>6</v>
      </c>
      <c r="AH8" s="95" t="s">
        <v>6</v>
      </c>
      <c r="AI8" s="106">
        <f t="shared" ref="AI8:AS8" si="14">AI55</f>
        <v>81572</v>
      </c>
      <c r="AJ8" s="91">
        <f t="shared" si="14"/>
        <v>0</v>
      </c>
      <c r="AK8" s="91">
        <f t="shared" si="14"/>
        <v>56561</v>
      </c>
      <c r="AL8" s="91">
        <f t="shared" si="14"/>
        <v>0</v>
      </c>
      <c r="AM8" s="91">
        <f t="shared" si="14"/>
        <v>138133</v>
      </c>
      <c r="AN8" s="91">
        <f t="shared" si="14"/>
        <v>128</v>
      </c>
      <c r="AO8" s="91">
        <f t="shared" si="14"/>
        <v>22817</v>
      </c>
      <c r="AP8" s="91">
        <f t="shared" si="14"/>
        <v>2808</v>
      </c>
      <c r="AQ8" s="91">
        <f t="shared" si="14"/>
        <v>3229</v>
      </c>
      <c r="AR8" s="91">
        <f t="shared" si="14"/>
        <v>30890</v>
      </c>
      <c r="AS8" s="107">
        <f t="shared" si="14"/>
        <v>0</v>
      </c>
      <c r="AT8" s="99" t="s">
        <v>6</v>
      </c>
    </row>
    <row r="9" spans="2:46" s="25" customFormat="1" ht="17.25" customHeight="1">
      <c r="B9" s="95" t="s">
        <v>7</v>
      </c>
      <c r="C9" s="106">
        <f t="shared" ref="C9:M9" si="15">C56</f>
        <v>416542</v>
      </c>
      <c r="D9" s="106">
        <f t="shared" ref="D9:I9" si="16">D56</f>
        <v>0</v>
      </c>
      <c r="E9" s="106">
        <f t="shared" si="16"/>
        <v>211851</v>
      </c>
      <c r="F9" s="106">
        <f t="shared" si="16"/>
        <v>94960</v>
      </c>
      <c r="G9" s="106">
        <f t="shared" si="16"/>
        <v>723353</v>
      </c>
      <c r="H9" s="106">
        <f t="shared" si="16"/>
        <v>82</v>
      </c>
      <c r="I9" s="106">
        <f t="shared" si="16"/>
        <v>55848</v>
      </c>
      <c r="J9" s="91">
        <f t="shared" si="15"/>
        <v>4942</v>
      </c>
      <c r="K9" s="91">
        <f t="shared" si="15"/>
        <v>7836</v>
      </c>
      <c r="L9" s="91">
        <f t="shared" si="15"/>
        <v>115782</v>
      </c>
      <c r="M9" s="107">
        <f t="shared" si="15"/>
        <v>53484</v>
      </c>
      <c r="N9" s="106">
        <f t="shared" ref="N9:P9" si="17">N56</f>
        <v>270</v>
      </c>
      <c r="O9" s="91">
        <f t="shared" si="17"/>
        <v>393</v>
      </c>
      <c r="P9" s="107">
        <f t="shared" si="17"/>
        <v>3005</v>
      </c>
      <c r="Q9" s="99" t="s">
        <v>7</v>
      </c>
      <c r="R9" s="95" t="s">
        <v>7</v>
      </c>
      <c r="S9" s="106">
        <f t="shared" ref="S9:AF9" si="18">S56</f>
        <v>172342</v>
      </c>
      <c r="T9" s="91">
        <f t="shared" si="18"/>
        <v>0</v>
      </c>
      <c r="U9" s="91">
        <f t="shared" si="18"/>
        <v>88271</v>
      </c>
      <c r="V9" s="91">
        <f t="shared" si="18"/>
        <v>39883</v>
      </c>
      <c r="W9" s="91">
        <f t="shared" si="18"/>
        <v>300496</v>
      </c>
      <c r="X9" s="91">
        <f t="shared" si="18"/>
        <v>130</v>
      </c>
      <c r="Y9" s="91">
        <f t="shared" si="18"/>
        <v>29845</v>
      </c>
      <c r="Z9" s="91">
        <f t="shared" si="18"/>
        <v>4942</v>
      </c>
      <c r="AA9" s="91">
        <f t="shared" si="18"/>
        <v>7836</v>
      </c>
      <c r="AB9" s="91">
        <f t="shared" si="18"/>
        <v>48243</v>
      </c>
      <c r="AC9" s="107">
        <f t="shared" si="18"/>
        <v>22463</v>
      </c>
      <c r="AD9" s="106">
        <f t="shared" si="18"/>
        <v>270</v>
      </c>
      <c r="AE9" s="91">
        <f t="shared" si="18"/>
        <v>393</v>
      </c>
      <c r="AF9" s="107">
        <f t="shared" si="18"/>
        <v>1253</v>
      </c>
      <c r="AG9" s="99" t="s">
        <v>7</v>
      </c>
      <c r="AH9" s="95" t="s">
        <v>7</v>
      </c>
      <c r="AI9" s="106">
        <f t="shared" ref="AI9:AS9" si="19">AI56</f>
        <v>59748</v>
      </c>
      <c r="AJ9" s="91">
        <f t="shared" si="19"/>
        <v>0</v>
      </c>
      <c r="AK9" s="91">
        <f t="shared" si="19"/>
        <v>42906</v>
      </c>
      <c r="AL9" s="91">
        <f t="shared" si="19"/>
        <v>0</v>
      </c>
      <c r="AM9" s="91">
        <f t="shared" si="19"/>
        <v>102654</v>
      </c>
      <c r="AN9" s="91">
        <f t="shared" si="19"/>
        <v>74</v>
      </c>
      <c r="AO9" s="91">
        <f t="shared" si="19"/>
        <v>9398</v>
      </c>
      <c r="AP9" s="91">
        <f t="shared" si="19"/>
        <v>2132</v>
      </c>
      <c r="AQ9" s="91">
        <f t="shared" si="19"/>
        <v>2551</v>
      </c>
      <c r="AR9" s="91">
        <f t="shared" si="19"/>
        <v>23976</v>
      </c>
      <c r="AS9" s="107">
        <f t="shared" si="19"/>
        <v>0</v>
      </c>
      <c r="AT9" s="99" t="s">
        <v>7</v>
      </c>
    </row>
    <row r="10" spans="2:46" s="25" customFormat="1" ht="17.25" customHeight="1">
      <c r="B10" s="95" t="s">
        <v>8</v>
      </c>
      <c r="C10" s="106">
        <f t="shared" ref="C10:M10" si="20">C57</f>
        <v>856642</v>
      </c>
      <c r="D10" s="106">
        <f t="shared" ref="D10:I10" si="21">D57</f>
        <v>0</v>
      </c>
      <c r="E10" s="106">
        <f t="shared" si="21"/>
        <v>405872</v>
      </c>
      <c r="F10" s="106">
        <f t="shared" si="21"/>
        <v>186173</v>
      </c>
      <c r="G10" s="106">
        <f t="shared" si="21"/>
        <v>1448687</v>
      </c>
      <c r="H10" s="106">
        <f t="shared" si="21"/>
        <v>182</v>
      </c>
      <c r="I10" s="106">
        <f t="shared" si="21"/>
        <v>113598</v>
      </c>
      <c r="J10" s="91">
        <f t="shared" si="20"/>
        <v>9114</v>
      </c>
      <c r="K10" s="91">
        <f t="shared" si="20"/>
        <v>13517</v>
      </c>
      <c r="L10" s="91">
        <f t="shared" si="20"/>
        <v>200156</v>
      </c>
      <c r="M10" s="107">
        <f t="shared" si="20"/>
        <v>97102</v>
      </c>
      <c r="N10" s="106">
        <f t="shared" ref="N10:P10" si="22">N57</f>
        <v>387</v>
      </c>
      <c r="O10" s="91">
        <f t="shared" si="22"/>
        <v>506</v>
      </c>
      <c r="P10" s="107">
        <f t="shared" si="22"/>
        <v>4311</v>
      </c>
      <c r="Q10" s="99" t="s">
        <v>8</v>
      </c>
      <c r="R10" s="95" t="s">
        <v>8</v>
      </c>
      <c r="S10" s="106">
        <f t="shared" ref="S10:AF10" si="23">S57</f>
        <v>353757</v>
      </c>
      <c r="T10" s="91">
        <f t="shared" si="23"/>
        <v>0</v>
      </c>
      <c r="U10" s="91">
        <f t="shared" si="23"/>
        <v>169122</v>
      </c>
      <c r="V10" s="91">
        <f t="shared" si="23"/>
        <v>78192</v>
      </c>
      <c r="W10" s="91">
        <f t="shared" si="23"/>
        <v>601071</v>
      </c>
      <c r="X10" s="91">
        <f t="shared" si="23"/>
        <v>291</v>
      </c>
      <c r="Y10" s="91">
        <f t="shared" si="23"/>
        <v>61510</v>
      </c>
      <c r="Z10" s="91">
        <f t="shared" si="23"/>
        <v>9114</v>
      </c>
      <c r="AA10" s="91">
        <f t="shared" si="23"/>
        <v>13517</v>
      </c>
      <c r="AB10" s="91">
        <f t="shared" si="23"/>
        <v>83398</v>
      </c>
      <c r="AC10" s="107">
        <f t="shared" si="23"/>
        <v>40781</v>
      </c>
      <c r="AD10" s="106">
        <f t="shared" si="23"/>
        <v>387</v>
      </c>
      <c r="AE10" s="91">
        <f t="shared" si="23"/>
        <v>506</v>
      </c>
      <c r="AF10" s="107">
        <f t="shared" si="23"/>
        <v>1795</v>
      </c>
      <c r="AG10" s="99" t="s">
        <v>8</v>
      </c>
      <c r="AH10" s="95" t="s">
        <v>8</v>
      </c>
      <c r="AI10" s="106">
        <f t="shared" ref="AI10:AS10" si="24">AI57</f>
        <v>119717</v>
      </c>
      <c r="AJ10" s="91">
        <f t="shared" si="24"/>
        <v>0</v>
      </c>
      <c r="AK10" s="91">
        <f t="shared" si="24"/>
        <v>82203</v>
      </c>
      <c r="AL10" s="91">
        <f t="shared" si="24"/>
        <v>0</v>
      </c>
      <c r="AM10" s="91">
        <f t="shared" si="24"/>
        <v>201920</v>
      </c>
      <c r="AN10" s="91">
        <f t="shared" si="24"/>
        <v>185</v>
      </c>
      <c r="AO10" s="91">
        <f t="shared" si="24"/>
        <v>27846</v>
      </c>
      <c r="AP10" s="91">
        <f t="shared" si="24"/>
        <v>4010</v>
      </c>
      <c r="AQ10" s="91">
        <f t="shared" si="24"/>
        <v>4577</v>
      </c>
      <c r="AR10" s="91">
        <f t="shared" si="24"/>
        <v>43724</v>
      </c>
      <c r="AS10" s="107">
        <f t="shared" si="24"/>
        <v>0</v>
      </c>
      <c r="AT10" s="99" t="s">
        <v>8</v>
      </c>
    </row>
    <row r="11" spans="2:46" s="25" customFormat="1" ht="17.25" customHeight="1">
      <c r="B11" s="95" t="s">
        <v>9</v>
      </c>
      <c r="C11" s="106">
        <f t="shared" ref="C11:M11" si="25">C58</f>
        <v>437430</v>
      </c>
      <c r="D11" s="106">
        <f t="shared" ref="D11:I11" si="26">D58</f>
        <v>0</v>
      </c>
      <c r="E11" s="106">
        <f t="shared" si="26"/>
        <v>211764</v>
      </c>
      <c r="F11" s="106">
        <f t="shared" si="26"/>
        <v>94340</v>
      </c>
      <c r="G11" s="106">
        <f t="shared" si="26"/>
        <v>743534</v>
      </c>
      <c r="H11" s="106">
        <f t="shared" si="26"/>
        <v>89</v>
      </c>
      <c r="I11" s="106">
        <f t="shared" si="26"/>
        <v>72083</v>
      </c>
      <c r="J11" s="91">
        <f t="shared" si="25"/>
        <v>4560</v>
      </c>
      <c r="K11" s="91">
        <f t="shared" si="25"/>
        <v>7102</v>
      </c>
      <c r="L11" s="91">
        <f t="shared" si="25"/>
        <v>105517</v>
      </c>
      <c r="M11" s="107">
        <f t="shared" si="25"/>
        <v>48941</v>
      </c>
      <c r="N11" s="106">
        <f t="shared" ref="N11:P11" si="27">N58</f>
        <v>231</v>
      </c>
      <c r="O11" s="91">
        <f t="shared" si="27"/>
        <v>315</v>
      </c>
      <c r="P11" s="107">
        <f t="shared" si="27"/>
        <v>2693</v>
      </c>
      <c r="Q11" s="99" t="s">
        <v>9</v>
      </c>
      <c r="R11" s="95" t="s">
        <v>9</v>
      </c>
      <c r="S11" s="106">
        <f t="shared" ref="S11:AF11" si="28">S58</f>
        <v>180951</v>
      </c>
      <c r="T11" s="91">
        <f t="shared" si="28"/>
        <v>0</v>
      </c>
      <c r="U11" s="91">
        <f t="shared" si="28"/>
        <v>88235</v>
      </c>
      <c r="V11" s="91">
        <f t="shared" si="28"/>
        <v>39623</v>
      </c>
      <c r="W11" s="91">
        <f t="shared" si="28"/>
        <v>308809</v>
      </c>
      <c r="X11" s="91">
        <f t="shared" si="28"/>
        <v>145</v>
      </c>
      <c r="Y11" s="91">
        <f t="shared" si="28"/>
        <v>37124</v>
      </c>
      <c r="Z11" s="91">
        <f t="shared" si="28"/>
        <v>4560</v>
      </c>
      <c r="AA11" s="91">
        <f t="shared" si="28"/>
        <v>7102</v>
      </c>
      <c r="AB11" s="91">
        <f t="shared" si="28"/>
        <v>43966</v>
      </c>
      <c r="AC11" s="107">
        <f t="shared" si="28"/>
        <v>20555</v>
      </c>
      <c r="AD11" s="106">
        <f t="shared" si="28"/>
        <v>231</v>
      </c>
      <c r="AE11" s="91">
        <f t="shared" si="28"/>
        <v>315</v>
      </c>
      <c r="AF11" s="107">
        <f t="shared" si="28"/>
        <v>1122</v>
      </c>
      <c r="AG11" s="99" t="s">
        <v>9</v>
      </c>
      <c r="AH11" s="95" t="s">
        <v>9</v>
      </c>
      <c r="AI11" s="106">
        <f t="shared" ref="AI11:AS11" si="29">AI58</f>
        <v>58027</v>
      </c>
      <c r="AJ11" s="91">
        <f t="shared" si="29"/>
        <v>0</v>
      </c>
      <c r="AK11" s="91">
        <f t="shared" si="29"/>
        <v>42059</v>
      </c>
      <c r="AL11" s="91">
        <f t="shared" si="29"/>
        <v>0</v>
      </c>
      <c r="AM11" s="91">
        <f t="shared" si="29"/>
        <v>100086</v>
      </c>
      <c r="AN11" s="91">
        <f t="shared" si="29"/>
        <v>81</v>
      </c>
      <c r="AO11" s="91">
        <f t="shared" si="29"/>
        <v>19124</v>
      </c>
      <c r="AP11" s="91">
        <f t="shared" si="29"/>
        <v>2058</v>
      </c>
      <c r="AQ11" s="91">
        <f t="shared" si="29"/>
        <v>2367</v>
      </c>
      <c r="AR11" s="91">
        <f t="shared" si="29"/>
        <v>22607</v>
      </c>
      <c r="AS11" s="107">
        <f t="shared" si="29"/>
        <v>0</v>
      </c>
      <c r="AT11" s="99" t="s">
        <v>9</v>
      </c>
    </row>
    <row r="12" spans="2:46" s="25" customFormat="1" ht="17.25" customHeight="1">
      <c r="B12" s="95" t="s">
        <v>10</v>
      </c>
      <c r="C12" s="106">
        <f t="shared" ref="C12:M12" si="30">C59</f>
        <v>277296</v>
      </c>
      <c r="D12" s="106">
        <f t="shared" ref="D12:I12" si="31">D59</f>
        <v>0</v>
      </c>
      <c r="E12" s="106">
        <f t="shared" si="31"/>
        <v>124665</v>
      </c>
      <c r="F12" s="106">
        <f t="shared" si="31"/>
        <v>52098</v>
      </c>
      <c r="G12" s="106">
        <f t="shared" si="31"/>
        <v>454059</v>
      </c>
      <c r="H12" s="106">
        <f t="shared" si="31"/>
        <v>97</v>
      </c>
      <c r="I12" s="106">
        <f t="shared" si="31"/>
        <v>39274</v>
      </c>
      <c r="J12" s="91">
        <f t="shared" si="30"/>
        <v>2683</v>
      </c>
      <c r="K12" s="91">
        <f t="shared" si="30"/>
        <v>4048</v>
      </c>
      <c r="L12" s="91">
        <f t="shared" si="30"/>
        <v>60416</v>
      </c>
      <c r="M12" s="107">
        <f t="shared" si="30"/>
        <v>28553</v>
      </c>
      <c r="N12" s="106">
        <f t="shared" ref="N12:P12" si="32">N59</f>
        <v>84</v>
      </c>
      <c r="O12" s="91">
        <f t="shared" si="32"/>
        <v>113</v>
      </c>
      <c r="P12" s="107">
        <f t="shared" si="32"/>
        <v>1122</v>
      </c>
      <c r="Q12" s="99" t="s">
        <v>10</v>
      </c>
      <c r="R12" s="95" t="s">
        <v>10</v>
      </c>
      <c r="S12" s="106">
        <f t="shared" ref="S12:AF12" si="33">S59</f>
        <v>112160</v>
      </c>
      <c r="T12" s="91">
        <f t="shared" si="33"/>
        <v>0</v>
      </c>
      <c r="U12" s="91">
        <f t="shared" si="33"/>
        <v>51944</v>
      </c>
      <c r="V12" s="91">
        <f t="shared" si="33"/>
        <v>21881</v>
      </c>
      <c r="W12" s="91">
        <f t="shared" si="33"/>
        <v>185985</v>
      </c>
      <c r="X12" s="91">
        <f t="shared" si="33"/>
        <v>142</v>
      </c>
      <c r="Y12" s="91">
        <f t="shared" si="33"/>
        <v>23335</v>
      </c>
      <c r="Z12" s="91">
        <f t="shared" si="33"/>
        <v>2683</v>
      </c>
      <c r="AA12" s="91">
        <f t="shared" si="33"/>
        <v>4048</v>
      </c>
      <c r="AB12" s="91">
        <f t="shared" si="33"/>
        <v>25174</v>
      </c>
      <c r="AC12" s="107">
        <f t="shared" si="33"/>
        <v>11993</v>
      </c>
      <c r="AD12" s="106">
        <f t="shared" si="33"/>
        <v>84</v>
      </c>
      <c r="AE12" s="91">
        <f t="shared" si="33"/>
        <v>113</v>
      </c>
      <c r="AF12" s="107">
        <f t="shared" si="33"/>
        <v>468</v>
      </c>
      <c r="AG12" s="99" t="s">
        <v>10</v>
      </c>
      <c r="AH12" s="95" t="s">
        <v>10</v>
      </c>
      <c r="AI12" s="106">
        <f t="shared" ref="AI12:AS12" si="34">AI59</f>
        <v>44113</v>
      </c>
      <c r="AJ12" s="91">
        <f t="shared" si="34"/>
        <v>0</v>
      </c>
      <c r="AK12" s="91">
        <f t="shared" si="34"/>
        <v>26521</v>
      </c>
      <c r="AL12" s="91">
        <f t="shared" si="34"/>
        <v>0</v>
      </c>
      <c r="AM12" s="91">
        <f t="shared" si="34"/>
        <v>70634</v>
      </c>
      <c r="AN12" s="91">
        <f t="shared" si="34"/>
        <v>115</v>
      </c>
      <c r="AO12" s="91">
        <f t="shared" si="34"/>
        <v>15162</v>
      </c>
      <c r="AP12" s="91">
        <f t="shared" si="34"/>
        <v>1151</v>
      </c>
      <c r="AQ12" s="91">
        <f>AQ59</f>
        <v>1372</v>
      </c>
      <c r="AR12" s="91">
        <f t="shared" si="34"/>
        <v>13053</v>
      </c>
      <c r="AS12" s="107">
        <f t="shared" si="34"/>
        <v>0</v>
      </c>
      <c r="AT12" s="99" t="s">
        <v>10</v>
      </c>
    </row>
    <row r="13" spans="2:46" s="25" customFormat="1" ht="17.25" customHeight="1">
      <c r="B13" s="95" t="s">
        <v>11</v>
      </c>
      <c r="C13" s="106">
        <f t="shared" ref="C13:M13" si="35">C60</f>
        <v>168253</v>
      </c>
      <c r="D13" s="106">
        <f t="shared" ref="D13:I13" si="36">D60</f>
        <v>0</v>
      </c>
      <c r="E13" s="106">
        <f t="shared" si="36"/>
        <v>91527</v>
      </c>
      <c r="F13" s="106">
        <f t="shared" si="36"/>
        <v>41815</v>
      </c>
      <c r="G13" s="106">
        <f t="shared" si="36"/>
        <v>301595</v>
      </c>
      <c r="H13" s="106">
        <f t="shared" si="36"/>
        <v>25</v>
      </c>
      <c r="I13" s="106">
        <f t="shared" si="36"/>
        <v>13696</v>
      </c>
      <c r="J13" s="91">
        <f t="shared" si="35"/>
        <v>2425</v>
      </c>
      <c r="K13" s="91">
        <f t="shared" si="35"/>
        <v>3643</v>
      </c>
      <c r="L13" s="91">
        <f t="shared" si="35"/>
        <v>55937</v>
      </c>
      <c r="M13" s="107">
        <f t="shared" si="35"/>
        <v>26658</v>
      </c>
      <c r="N13" s="106">
        <f t="shared" ref="N13:P13" si="37">N60</f>
        <v>82</v>
      </c>
      <c r="O13" s="91">
        <f t="shared" si="37"/>
        <v>116</v>
      </c>
      <c r="P13" s="107">
        <f t="shared" si="37"/>
        <v>824</v>
      </c>
      <c r="Q13" s="99" t="s">
        <v>11</v>
      </c>
      <c r="R13" s="95" t="s">
        <v>11</v>
      </c>
      <c r="S13" s="106">
        <f t="shared" ref="S13:AF13" si="38">S60</f>
        <v>70243</v>
      </c>
      <c r="T13" s="91">
        <f t="shared" si="38"/>
        <v>0</v>
      </c>
      <c r="U13" s="91">
        <f t="shared" si="38"/>
        <v>38136</v>
      </c>
      <c r="V13" s="91">
        <f t="shared" si="38"/>
        <v>17563</v>
      </c>
      <c r="W13" s="91">
        <f t="shared" si="38"/>
        <v>125942</v>
      </c>
      <c r="X13" s="91">
        <f t="shared" si="38"/>
        <v>38</v>
      </c>
      <c r="Y13" s="91">
        <f t="shared" si="38"/>
        <v>7633</v>
      </c>
      <c r="Z13" s="91">
        <f t="shared" si="38"/>
        <v>2425</v>
      </c>
      <c r="AA13" s="91">
        <f t="shared" si="38"/>
        <v>3643</v>
      </c>
      <c r="AB13" s="91">
        <f t="shared" si="38"/>
        <v>23307</v>
      </c>
      <c r="AC13" s="107">
        <f t="shared" si="38"/>
        <v>11196</v>
      </c>
      <c r="AD13" s="106">
        <f t="shared" si="38"/>
        <v>82</v>
      </c>
      <c r="AE13" s="91">
        <f t="shared" si="38"/>
        <v>116</v>
      </c>
      <c r="AF13" s="107">
        <f t="shared" si="38"/>
        <v>345</v>
      </c>
      <c r="AG13" s="99" t="s">
        <v>11</v>
      </c>
      <c r="AH13" s="95" t="s">
        <v>11</v>
      </c>
      <c r="AI13" s="106">
        <f t="shared" ref="AI13:AS13" si="39">AI60</f>
        <v>22417</v>
      </c>
      <c r="AJ13" s="91">
        <f t="shared" si="39"/>
        <v>0</v>
      </c>
      <c r="AK13" s="91">
        <f t="shared" si="39"/>
        <v>18386</v>
      </c>
      <c r="AL13" s="91">
        <f t="shared" si="39"/>
        <v>0</v>
      </c>
      <c r="AM13" s="91">
        <f t="shared" si="39"/>
        <v>40803</v>
      </c>
      <c r="AN13" s="91">
        <f t="shared" si="39"/>
        <v>28</v>
      </c>
      <c r="AO13" s="91">
        <f t="shared" si="39"/>
        <v>3159</v>
      </c>
      <c r="AP13" s="91">
        <f t="shared" si="39"/>
        <v>1057</v>
      </c>
      <c r="AQ13" s="91">
        <f t="shared" si="39"/>
        <v>1235</v>
      </c>
      <c r="AR13" s="91">
        <f t="shared" si="39"/>
        <v>12151</v>
      </c>
      <c r="AS13" s="107">
        <f t="shared" si="39"/>
        <v>0</v>
      </c>
      <c r="AT13" s="99" t="s">
        <v>11</v>
      </c>
    </row>
    <row r="14" spans="2:46" s="25" customFormat="1" ht="17.25" customHeight="1">
      <c r="B14" s="95" t="s">
        <v>12</v>
      </c>
      <c r="C14" s="106">
        <f t="shared" ref="C14:M14" si="40">C61</f>
        <v>876094</v>
      </c>
      <c r="D14" s="106">
        <f t="shared" ref="D14:I14" si="41">D61</f>
        <v>0</v>
      </c>
      <c r="E14" s="106">
        <f t="shared" si="41"/>
        <v>354253</v>
      </c>
      <c r="F14" s="106">
        <f t="shared" si="41"/>
        <v>164169</v>
      </c>
      <c r="G14" s="106">
        <f t="shared" si="41"/>
        <v>1394516</v>
      </c>
      <c r="H14" s="106">
        <f t="shared" si="41"/>
        <v>262</v>
      </c>
      <c r="I14" s="106">
        <f t="shared" si="41"/>
        <v>286287</v>
      </c>
      <c r="J14" s="91">
        <f t="shared" si="40"/>
        <v>6587</v>
      </c>
      <c r="K14" s="91">
        <f t="shared" si="40"/>
        <v>9540</v>
      </c>
      <c r="L14" s="91">
        <f t="shared" si="40"/>
        <v>140698</v>
      </c>
      <c r="M14" s="107">
        <f t="shared" si="40"/>
        <v>70433</v>
      </c>
      <c r="N14" s="106">
        <f t="shared" ref="N14:P14" si="42">N61</f>
        <v>294</v>
      </c>
      <c r="O14" s="91">
        <f t="shared" si="42"/>
        <v>392</v>
      </c>
      <c r="P14" s="107">
        <f t="shared" si="42"/>
        <v>3494</v>
      </c>
      <c r="Q14" s="99" t="s">
        <v>12</v>
      </c>
      <c r="R14" s="95" t="s">
        <v>12</v>
      </c>
      <c r="S14" s="106">
        <f t="shared" ref="S14:AF14" si="43">S61</f>
        <v>356581</v>
      </c>
      <c r="T14" s="91">
        <f t="shared" si="43"/>
        <v>0</v>
      </c>
      <c r="U14" s="91">
        <f t="shared" si="43"/>
        <v>147605</v>
      </c>
      <c r="V14" s="91">
        <f t="shared" si="43"/>
        <v>68951</v>
      </c>
      <c r="W14" s="91">
        <f t="shared" si="43"/>
        <v>573137</v>
      </c>
      <c r="X14" s="91">
        <f t="shared" si="43"/>
        <v>397</v>
      </c>
      <c r="Y14" s="91">
        <f t="shared" si="43"/>
        <v>140928</v>
      </c>
      <c r="Z14" s="91">
        <f t="shared" si="43"/>
        <v>6587</v>
      </c>
      <c r="AA14" s="91">
        <f t="shared" si="43"/>
        <v>9540</v>
      </c>
      <c r="AB14" s="91">
        <f t="shared" si="43"/>
        <v>58623</v>
      </c>
      <c r="AC14" s="107">
        <f t="shared" si="43"/>
        <v>29581</v>
      </c>
      <c r="AD14" s="106">
        <f t="shared" si="43"/>
        <v>294</v>
      </c>
      <c r="AE14" s="91">
        <f t="shared" si="43"/>
        <v>392</v>
      </c>
      <c r="AF14" s="107">
        <f t="shared" si="43"/>
        <v>1455</v>
      </c>
      <c r="AG14" s="99" t="s">
        <v>12</v>
      </c>
      <c r="AH14" s="95" t="s">
        <v>12</v>
      </c>
      <c r="AI14" s="106">
        <f t="shared" ref="AI14:AS14" si="44">AI61</f>
        <v>116416</v>
      </c>
      <c r="AJ14" s="91">
        <f t="shared" si="44"/>
        <v>0</v>
      </c>
      <c r="AK14" s="91">
        <f t="shared" si="44"/>
        <v>69522</v>
      </c>
      <c r="AL14" s="91">
        <f t="shared" si="44"/>
        <v>0</v>
      </c>
      <c r="AM14" s="91">
        <f t="shared" si="44"/>
        <v>185938</v>
      </c>
      <c r="AN14" s="91">
        <f t="shared" si="44"/>
        <v>244</v>
      </c>
      <c r="AO14" s="91">
        <f t="shared" si="44"/>
        <v>81966</v>
      </c>
      <c r="AP14" s="91">
        <f t="shared" si="44"/>
        <v>2761</v>
      </c>
      <c r="AQ14" s="91">
        <f t="shared" si="44"/>
        <v>3156</v>
      </c>
      <c r="AR14" s="91">
        <f t="shared" si="44"/>
        <v>30658</v>
      </c>
      <c r="AS14" s="107">
        <f t="shared" si="44"/>
        <v>0</v>
      </c>
      <c r="AT14" s="99" t="s">
        <v>12</v>
      </c>
    </row>
    <row r="15" spans="2:46" s="25" customFormat="1" ht="17.25" customHeight="1">
      <c r="B15" s="95" t="s">
        <v>13</v>
      </c>
      <c r="C15" s="106">
        <f t="shared" ref="C15:M15" si="45">C62</f>
        <v>532990</v>
      </c>
      <c r="D15" s="106">
        <f t="shared" ref="D15:I15" si="46">D62</f>
        <v>0</v>
      </c>
      <c r="E15" s="106">
        <f t="shared" si="46"/>
        <v>228925</v>
      </c>
      <c r="F15" s="106">
        <f t="shared" si="46"/>
        <v>100252</v>
      </c>
      <c r="G15" s="106">
        <f t="shared" si="46"/>
        <v>862167</v>
      </c>
      <c r="H15" s="106">
        <f t="shared" si="46"/>
        <v>140</v>
      </c>
      <c r="I15" s="106">
        <f t="shared" si="46"/>
        <v>127070</v>
      </c>
      <c r="J15" s="91">
        <f t="shared" si="45"/>
        <v>4540</v>
      </c>
      <c r="K15" s="91">
        <f t="shared" si="45"/>
        <v>7124</v>
      </c>
      <c r="L15" s="91">
        <f t="shared" si="45"/>
        <v>103442</v>
      </c>
      <c r="M15" s="107">
        <f t="shared" si="45"/>
        <v>47134</v>
      </c>
      <c r="N15" s="106">
        <f t="shared" ref="N15:P15" si="47">N62</f>
        <v>238</v>
      </c>
      <c r="O15" s="91">
        <f t="shared" si="47"/>
        <v>319</v>
      </c>
      <c r="P15" s="107">
        <f t="shared" si="47"/>
        <v>2633</v>
      </c>
      <c r="Q15" s="99" t="s">
        <v>13</v>
      </c>
      <c r="R15" s="95" t="s">
        <v>13</v>
      </c>
      <c r="S15" s="106">
        <f t="shared" ref="S15:AF15" si="48">S62</f>
        <v>217791</v>
      </c>
      <c r="T15" s="91">
        <f t="shared" si="48"/>
        <v>0</v>
      </c>
      <c r="U15" s="91">
        <f t="shared" si="48"/>
        <v>95385</v>
      </c>
      <c r="V15" s="91">
        <f t="shared" si="48"/>
        <v>42106</v>
      </c>
      <c r="W15" s="91">
        <f t="shared" si="48"/>
        <v>355282</v>
      </c>
      <c r="X15" s="91">
        <f t="shared" si="48"/>
        <v>218</v>
      </c>
      <c r="Y15" s="91">
        <f t="shared" si="48"/>
        <v>64530</v>
      </c>
      <c r="Z15" s="91">
        <f t="shared" si="48"/>
        <v>4540</v>
      </c>
      <c r="AA15" s="91">
        <f t="shared" si="48"/>
        <v>7124</v>
      </c>
      <c r="AB15" s="91">
        <f t="shared" si="48"/>
        <v>43101</v>
      </c>
      <c r="AC15" s="107">
        <f t="shared" si="48"/>
        <v>19796</v>
      </c>
      <c r="AD15" s="106">
        <f t="shared" si="48"/>
        <v>238</v>
      </c>
      <c r="AE15" s="91">
        <f t="shared" si="48"/>
        <v>319</v>
      </c>
      <c r="AF15" s="107">
        <f t="shared" si="48"/>
        <v>1097</v>
      </c>
      <c r="AG15" s="99" t="s">
        <v>13</v>
      </c>
      <c r="AH15" s="95" t="s">
        <v>13</v>
      </c>
      <c r="AI15" s="106">
        <f t="shared" ref="AI15:AS15" si="49">AI62</f>
        <v>80577</v>
      </c>
      <c r="AJ15" s="91">
        <f t="shared" si="49"/>
        <v>0</v>
      </c>
      <c r="AK15" s="91">
        <f t="shared" si="49"/>
        <v>47991</v>
      </c>
      <c r="AL15" s="91">
        <f t="shared" si="49"/>
        <v>0</v>
      </c>
      <c r="AM15" s="91">
        <f t="shared" si="49"/>
        <v>128568</v>
      </c>
      <c r="AN15" s="91">
        <f t="shared" si="49"/>
        <v>162</v>
      </c>
      <c r="AO15" s="91">
        <f t="shared" si="49"/>
        <v>37379</v>
      </c>
      <c r="AP15" s="91">
        <f t="shared" si="49"/>
        <v>2109</v>
      </c>
      <c r="AQ15" s="91">
        <f t="shared" si="49"/>
        <v>2482</v>
      </c>
      <c r="AR15" s="91">
        <f t="shared" si="49"/>
        <v>23359</v>
      </c>
      <c r="AS15" s="107">
        <f t="shared" si="49"/>
        <v>0</v>
      </c>
      <c r="AT15" s="99" t="s">
        <v>13</v>
      </c>
    </row>
    <row r="16" spans="2:46" s="25" customFormat="1" ht="17.25" customHeight="1">
      <c r="B16" s="95" t="s">
        <v>375</v>
      </c>
      <c r="C16" s="106">
        <f t="shared" ref="C16:M16" si="50">C63</f>
        <v>274656</v>
      </c>
      <c r="D16" s="106">
        <f t="shared" ref="D16:I16" si="51">D63</f>
        <v>0</v>
      </c>
      <c r="E16" s="106">
        <f t="shared" si="51"/>
        <v>127192</v>
      </c>
      <c r="F16" s="106">
        <f t="shared" si="51"/>
        <v>53258</v>
      </c>
      <c r="G16" s="106">
        <f t="shared" si="51"/>
        <v>455106</v>
      </c>
      <c r="H16" s="106">
        <f t="shared" si="51"/>
        <v>44</v>
      </c>
      <c r="I16" s="106">
        <f t="shared" si="51"/>
        <v>40628</v>
      </c>
      <c r="J16" s="91">
        <f t="shared" si="50"/>
        <v>2554</v>
      </c>
      <c r="K16" s="91">
        <f t="shared" si="50"/>
        <v>4220</v>
      </c>
      <c r="L16" s="91">
        <f t="shared" si="50"/>
        <v>60452</v>
      </c>
      <c r="M16" s="107">
        <f t="shared" si="50"/>
        <v>26033</v>
      </c>
      <c r="N16" s="106">
        <f t="shared" ref="N16:P16" si="52">N63</f>
        <v>132</v>
      </c>
      <c r="O16" s="91">
        <f t="shared" si="52"/>
        <v>189</v>
      </c>
      <c r="P16" s="107">
        <f t="shared" si="52"/>
        <v>1587</v>
      </c>
      <c r="Q16" s="99" t="str">
        <f>B16</f>
        <v>葛城市</v>
      </c>
      <c r="R16" s="95" t="str">
        <f>B16</f>
        <v>葛城市</v>
      </c>
      <c r="S16" s="106">
        <f t="shared" ref="S16:AF16" si="53">S63</f>
        <v>113965</v>
      </c>
      <c r="T16" s="91">
        <f t="shared" si="53"/>
        <v>0</v>
      </c>
      <c r="U16" s="91">
        <f t="shared" si="53"/>
        <v>52996</v>
      </c>
      <c r="V16" s="91">
        <f t="shared" si="53"/>
        <v>22368</v>
      </c>
      <c r="W16" s="91">
        <f t="shared" si="53"/>
        <v>189329</v>
      </c>
      <c r="X16" s="91">
        <f t="shared" si="53"/>
        <v>78</v>
      </c>
      <c r="Y16" s="91">
        <f t="shared" si="53"/>
        <v>20876</v>
      </c>
      <c r="Z16" s="91">
        <f t="shared" si="53"/>
        <v>2554</v>
      </c>
      <c r="AA16" s="91">
        <f t="shared" si="53"/>
        <v>4220</v>
      </c>
      <c r="AB16" s="91">
        <f t="shared" si="53"/>
        <v>25188</v>
      </c>
      <c r="AC16" s="107">
        <f t="shared" si="53"/>
        <v>10934</v>
      </c>
      <c r="AD16" s="106">
        <f t="shared" si="53"/>
        <v>132</v>
      </c>
      <c r="AE16" s="91">
        <f t="shared" si="53"/>
        <v>189</v>
      </c>
      <c r="AF16" s="107">
        <f t="shared" si="53"/>
        <v>661</v>
      </c>
      <c r="AG16" s="99" t="str">
        <f>B16</f>
        <v>葛城市</v>
      </c>
      <c r="AH16" s="95" t="str">
        <f>B16</f>
        <v>葛城市</v>
      </c>
      <c r="AI16" s="106">
        <f t="shared" ref="AI16:AS16" si="54">AI63</f>
        <v>43859</v>
      </c>
      <c r="AJ16" s="91">
        <f t="shared" si="54"/>
        <v>0</v>
      </c>
      <c r="AK16" s="91">
        <f t="shared" si="54"/>
        <v>25176</v>
      </c>
      <c r="AL16" s="91">
        <f t="shared" si="54"/>
        <v>0</v>
      </c>
      <c r="AM16" s="91">
        <f t="shared" si="54"/>
        <v>69035</v>
      </c>
      <c r="AN16" s="91">
        <f t="shared" si="54"/>
        <v>55</v>
      </c>
      <c r="AO16" s="91">
        <f t="shared" si="54"/>
        <v>11582</v>
      </c>
      <c r="AP16" s="91">
        <f t="shared" si="54"/>
        <v>1140</v>
      </c>
      <c r="AQ16" s="91">
        <f t="shared" si="54"/>
        <v>1338</v>
      </c>
      <c r="AR16" s="91">
        <f t="shared" si="54"/>
        <v>12378</v>
      </c>
      <c r="AS16" s="107">
        <f t="shared" si="54"/>
        <v>0</v>
      </c>
      <c r="AT16" s="99" t="str">
        <f>B16</f>
        <v>葛城市</v>
      </c>
    </row>
    <row r="17" spans="2:46" s="25" customFormat="1" ht="17.25" customHeight="1">
      <c r="B17" s="95" t="s">
        <v>14</v>
      </c>
      <c r="C17" s="106">
        <f t="shared" ref="C17:M17" si="55">C64</f>
        <v>213792</v>
      </c>
      <c r="D17" s="106">
        <f t="shared" ref="D17:I17" si="56">D64</f>
        <v>0</v>
      </c>
      <c r="E17" s="106">
        <f t="shared" si="56"/>
        <v>118019</v>
      </c>
      <c r="F17" s="106">
        <f t="shared" si="56"/>
        <v>50671</v>
      </c>
      <c r="G17" s="106">
        <f t="shared" si="56"/>
        <v>382482</v>
      </c>
      <c r="H17" s="106">
        <f t="shared" si="56"/>
        <v>30</v>
      </c>
      <c r="I17" s="106">
        <f t="shared" si="56"/>
        <v>9749</v>
      </c>
      <c r="J17" s="91">
        <f t="shared" si="55"/>
        <v>2664</v>
      </c>
      <c r="K17" s="91">
        <f t="shared" si="55"/>
        <v>4217</v>
      </c>
      <c r="L17" s="91">
        <f t="shared" si="55"/>
        <v>61747</v>
      </c>
      <c r="M17" s="107">
        <f t="shared" si="55"/>
        <v>27615</v>
      </c>
      <c r="N17" s="106">
        <f t="shared" ref="N17:P17" si="57">N64</f>
        <v>94</v>
      </c>
      <c r="O17" s="91">
        <f t="shared" si="57"/>
        <v>138</v>
      </c>
      <c r="P17" s="107">
        <f t="shared" si="57"/>
        <v>1047</v>
      </c>
      <c r="Q17" s="99" t="s">
        <v>14</v>
      </c>
      <c r="R17" s="95" t="s">
        <v>14</v>
      </c>
      <c r="S17" s="106">
        <f t="shared" ref="S17:AF17" si="58">S64</f>
        <v>89268</v>
      </c>
      <c r="T17" s="91">
        <f t="shared" si="58"/>
        <v>0</v>
      </c>
      <c r="U17" s="91">
        <f t="shared" si="58"/>
        <v>49174</v>
      </c>
      <c r="V17" s="91">
        <f t="shared" si="58"/>
        <v>21282</v>
      </c>
      <c r="W17" s="91">
        <f t="shared" si="58"/>
        <v>159724</v>
      </c>
      <c r="X17" s="91">
        <f t="shared" si="58"/>
        <v>47</v>
      </c>
      <c r="Y17" s="91">
        <f t="shared" si="58"/>
        <v>6409</v>
      </c>
      <c r="Z17" s="91">
        <f t="shared" si="58"/>
        <v>2664</v>
      </c>
      <c r="AA17" s="91">
        <f t="shared" si="58"/>
        <v>4217</v>
      </c>
      <c r="AB17" s="91">
        <f t="shared" si="58"/>
        <v>25727</v>
      </c>
      <c r="AC17" s="107">
        <f t="shared" si="58"/>
        <v>11598</v>
      </c>
      <c r="AD17" s="106">
        <f t="shared" si="58"/>
        <v>94</v>
      </c>
      <c r="AE17" s="91">
        <f t="shared" si="58"/>
        <v>138</v>
      </c>
      <c r="AF17" s="107">
        <f t="shared" si="58"/>
        <v>437</v>
      </c>
      <c r="AG17" s="99" t="s">
        <v>14</v>
      </c>
      <c r="AH17" s="95" t="s">
        <v>14</v>
      </c>
      <c r="AI17" s="106">
        <f t="shared" ref="AI17:AS17" si="59">AI64</f>
        <v>24411</v>
      </c>
      <c r="AJ17" s="91">
        <f t="shared" si="59"/>
        <v>0</v>
      </c>
      <c r="AK17" s="91">
        <f t="shared" si="59"/>
        <v>20722</v>
      </c>
      <c r="AL17" s="91">
        <f t="shared" si="59"/>
        <v>0</v>
      </c>
      <c r="AM17" s="91">
        <f t="shared" si="59"/>
        <v>45133</v>
      </c>
      <c r="AN17" s="91">
        <f t="shared" si="59"/>
        <v>26</v>
      </c>
      <c r="AO17" s="91">
        <f t="shared" si="59"/>
        <v>2043</v>
      </c>
      <c r="AP17" s="91">
        <f t="shared" si="59"/>
        <v>1099</v>
      </c>
      <c r="AQ17" s="91">
        <f t="shared" si="59"/>
        <v>1296</v>
      </c>
      <c r="AR17" s="91">
        <f t="shared" si="59"/>
        <v>12366</v>
      </c>
      <c r="AS17" s="107">
        <f t="shared" si="59"/>
        <v>0</v>
      </c>
      <c r="AT17" s="99" t="s">
        <v>14</v>
      </c>
    </row>
    <row r="18" spans="2:46" s="25" customFormat="1" ht="17.25" customHeight="1">
      <c r="B18" s="95" t="s">
        <v>15</v>
      </c>
      <c r="C18" s="106">
        <f t="shared" ref="C18:M18" si="60">C65</f>
        <v>27674</v>
      </c>
      <c r="D18" s="106">
        <f t="shared" ref="D18:I18" si="61">D65</f>
        <v>0</v>
      </c>
      <c r="E18" s="106">
        <f t="shared" si="61"/>
        <v>14375</v>
      </c>
      <c r="F18" s="106">
        <f t="shared" si="61"/>
        <v>6049</v>
      </c>
      <c r="G18" s="106">
        <f t="shared" si="61"/>
        <v>48098</v>
      </c>
      <c r="H18" s="106">
        <f t="shared" si="61"/>
        <v>5</v>
      </c>
      <c r="I18" s="106">
        <f t="shared" si="61"/>
        <v>1286</v>
      </c>
      <c r="J18" s="91">
        <f t="shared" si="60"/>
        <v>256</v>
      </c>
      <c r="K18" s="91">
        <f t="shared" si="60"/>
        <v>440</v>
      </c>
      <c r="L18" s="91">
        <f t="shared" si="60"/>
        <v>5961</v>
      </c>
      <c r="M18" s="107">
        <f t="shared" si="60"/>
        <v>2478</v>
      </c>
      <c r="N18" s="106">
        <f t="shared" ref="N18:P18" si="62">N65</f>
        <v>9</v>
      </c>
      <c r="O18" s="91">
        <f t="shared" si="62"/>
        <v>15</v>
      </c>
      <c r="P18" s="107">
        <f t="shared" si="62"/>
        <v>121</v>
      </c>
      <c r="Q18" s="99" t="s">
        <v>15</v>
      </c>
      <c r="R18" s="95" t="s">
        <v>15</v>
      </c>
      <c r="S18" s="106">
        <f t="shared" ref="S18:AF18" si="63">S65</f>
        <v>11541</v>
      </c>
      <c r="T18" s="91">
        <f t="shared" si="63"/>
        <v>0</v>
      </c>
      <c r="U18" s="91">
        <f t="shared" si="63"/>
        <v>5990</v>
      </c>
      <c r="V18" s="91">
        <f t="shared" si="63"/>
        <v>2541</v>
      </c>
      <c r="W18" s="91">
        <f t="shared" si="63"/>
        <v>20072</v>
      </c>
      <c r="X18" s="91">
        <f t="shared" si="63"/>
        <v>6</v>
      </c>
      <c r="Y18" s="91">
        <f t="shared" si="63"/>
        <v>854</v>
      </c>
      <c r="Z18" s="91">
        <f t="shared" si="63"/>
        <v>256</v>
      </c>
      <c r="AA18" s="91">
        <f t="shared" si="63"/>
        <v>440</v>
      </c>
      <c r="AB18" s="91">
        <f t="shared" si="63"/>
        <v>2484</v>
      </c>
      <c r="AC18" s="107">
        <f t="shared" si="63"/>
        <v>1041</v>
      </c>
      <c r="AD18" s="106">
        <f t="shared" si="63"/>
        <v>9</v>
      </c>
      <c r="AE18" s="91">
        <f t="shared" si="63"/>
        <v>15</v>
      </c>
      <c r="AF18" s="107">
        <f t="shared" si="63"/>
        <v>50</v>
      </c>
      <c r="AG18" s="99" t="s">
        <v>15</v>
      </c>
      <c r="AH18" s="95" t="s">
        <v>15</v>
      </c>
      <c r="AI18" s="106">
        <f t="shared" ref="AI18:AS18" si="64">AI65</f>
        <v>2974</v>
      </c>
      <c r="AJ18" s="91">
        <f t="shared" si="64"/>
        <v>0</v>
      </c>
      <c r="AK18" s="91">
        <f t="shared" si="64"/>
        <v>2226</v>
      </c>
      <c r="AL18" s="91">
        <f t="shared" si="64"/>
        <v>0</v>
      </c>
      <c r="AM18" s="91">
        <f t="shared" si="64"/>
        <v>5200</v>
      </c>
      <c r="AN18" s="91">
        <f t="shared" si="64"/>
        <v>6</v>
      </c>
      <c r="AO18" s="91">
        <f t="shared" si="64"/>
        <v>638</v>
      </c>
      <c r="AP18" s="91">
        <f t="shared" si="64"/>
        <v>58</v>
      </c>
      <c r="AQ18" s="91">
        <f t="shared" si="64"/>
        <v>102</v>
      </c>
      <c r="AR18" s="91">
        <f t="shared" si="64"/>
        <v>867</v>
      </c>
      <c r="AS18" s="107">
        <f t="shared" si="64"/>
        <v>0</v>
      </c>
      <c r="AT18" s="99" t="s">
        <v>15</v>
      </c>
    </row>
    <row r="19" spans="2:46" s="25" customFormat="1" ht="17.25" customHeight="1">
      <c r="B19" s="95" t="s">
        <v>16</v>
      </c>
      <c r="C19" s="106">
        <f t="shared" ref="C19:M19" si="65">C66</f>
        <v>194928</v>
      </c>
      <c r="D19" s="106">
        <f t="shared" ref="D19:I19" si="66">D66</f>
        <v>0</v>
      </c>
      <c r="E19" s="106">
        <f t="shared" si="66"/>
        <v>90431</v>
      </c>
      <c r="F19" s="106">
        <f t="shared" si="66"/>
        <v>37816</v>
      </c>
      <c r="G19" s="106">
        <f t="shared" si="66"/>
        <v>323175</v>
      </c>
      <c r="H19" s="106">
        <f t="shared" si="66"/>
        <v>55</v>
      </c>
      <c r="I19" s="106">
        <f t="shared" si="66"/>
        <v>29898</v>
      </c>
      <c r="J19" s="91">
        <f t="shared" si="65"/>
        <v>1496</v>
      </c>
      <c r="K19" s="91">
        <f t="shared" si="65"/>
        <v>2330</v>
      </c>
      <c r="L19" s="91">
        <f t="shared" si="65"/>
        <v>33128</v>
      </c>
      <c r="M19" s="107">
        <f t="shared" si="65"/>
        <v>15992</v>
      </c>
      <c r="N19" s="106">
        <f t="shared" ref="N19:P19" si="67">N66</f>
        <v>73</v>
      </c>
      <c r="O19" s="91">
        <f t="shared" si="67"/>
        <v>105</v>
      </c>
      <c r="P19" s="107">
        <f t="shared" si="67"/>
        <v>1925</v>
      </c>
      <c r="Q19" s="99" t="s">
        <v>16</v>
      </c>
      <c r="R19" s="95" t="s">
        <v>16</v>
      </c>
      <c r="S19" s="106">
        <f t="shared" ref="S19:AF19" si="68">S66</f>
        <v>80205</v>
      </c>
      <c r="T19" s="91">
        <f t="shared" si="68"/>
        <v>0</v>
      </c>
      <c r="U19" s="91">
        <f t="shared" si="68"/>
        <v>37680</v>
      </c>
      <c r="V19" s="91">
        <f t="shared" si="68"/>
        <v>15883</v>
      </c>
      <c r="W19" s="91">
        <f t="shared" si="68"/>
        <v>133768</v>
      </c>
      <c r="X19" s="91">
        <f t="shared" si="68"/>
        <v>74</v>
      </c>
      <c r="Y19" s="91">
        <f t="shared" si="68"/>
        <v>16022</v>
      </c>
      <c r="Z19" s="91">
        <f t="shared" si="68"/>
        <v>1496</v>
      </c>
      <c r="AA19" s="91">
        <f t="shared" si="68"/>
        <v>2330</v>
      </c>
      <c r="AB19" s="91">
        <f t="shared" si="68"/>
        <v>13804</v>
      </c>
      <c r="AC19" s="107">
        <f t="shared" si="68"/>
        <v>6717</v>
      </c>
      <c r="AD19" s="106">
        <f t="shared" si="68"/>
        <v>73</v>
      </c>
      <c r="AE19" s="91">
        <f t="shared" si="68"/>
        <v>105</v>
      </c>
      <c r="AF19" s="107">
        <f t="shared" si="68"/>
        <v>802</v>
      </c>
      <c r="AG19" s="99" t="s">
        <v>16</v>
      </c>
      <c r="AH19" s="95" t="s">
        <v>16</v>
      </c>
      <c r="AI19" s="106">
        <f t="shared" ref="AI19:AS19" si="69">AI66</f>
        <v>27433</v>
      </c>
      <c r="AJ19" s="91">
        <f t="shared" si="69"/>
        <v>0</v>
      </c>
      <c r="AK19" s="91">
        <f t="shared" si="69"/>
        <v>17705</v>
      </c>
      <c r="AL19" s="91">
        <f t="shared" si="69"/>
        <v>0</v>
      </c>
      <c r="AM19" s="91">
        <f t="shared" si="69"/>
        <v>45138</v>
      </c>
      <c r="AN19" s="91">
        <f t="shared" si="69"/>
        <v>51</v>
      </c>
      <c r="AO19" s="91">
        <f t="shared" si="69"/>
        <v>6015</v>
      </c>
      <c r="AP19" s="91">
        <f t="shared" si="69"/>
        <v>657</v>
      </c>
      <c r="AQ19" s="91">
        <f t="shared" si="69"/>
        <v>769</v>
      </c>
      <c r="AR19" s="91">
        <f t="shared" si="69"/>
        <v>7405</v>
      </c>
      <c r="AS19" s="107">
        <f t="shared" si="69"/>
        <v>0</v>
      </c>
      <c r="AT19" s="99" t="s">
        <v>16</v>
      </c>
    </row>
    <row r="20" spans="2:46" s="25" customFormat="1" ht="17.25" customHeight="1">
      <c r="B20" s="95" t="s">
        <v>17</v>
      </c>
      <c r="C20" s="106">
        <f t="shared" ref="C20:M20" si="70">C67</f>
        <v>157909</v>
      </c>
      <c r="D20" s="106">
        <f t="shared" ref="D20:I20" si="71">D67</f>
        <v>0</v>
      </c>
      <c r="E20" s="106">
        <f t="shared" si="71"/>
        <v>73733</v>
      </c>
      <c r="F20" s="106">
        <f t="shared" si="71"/>
        <v>33886</v>
      </c>
      <c r="G20" s="106">
        <f t="shared" si="71"/>
        <v>265528</v>
      </c>
      <c r="H20" s="106">
        <f t="shared" si="71"/>
        <v>27</v>
      </c>
      <c r="I20" s="106">
        <f t="shared" si="71"/>
        <v>15086</v>
      </c>
      <c r="J20" s="91">
        <f t="shared" si="70"/>
        <v>1657</v>
      </c>
      <c r="K20" s="91">
        <f t="shared" si="70"/>
        <v>2465</v>
      </c>
      <c r="L20" s="91">
        <f t="shared" si="70"/>
        <v>36274</v>
      </c>
      <c r="M20" s="107">
        <f t="shared" si="70"/>
        <v>17525</v>
      </c>
      <c r="N20" s="106">
        <f t="shared" ref="N20:P20" si="72">N67</f>
        <v>73</v>
      </c>
      <c r="O20" s="91">
        <f t="shared" si="72"/>
        <v>113</v>
      </c>
      <c r="P20" s="107">
        <f t="shared" si="72"/>
        <v>872</v>
      </c>
      <c r="Q20" s="99" t="s">
        <v>17</v>
      </c>
      <c r="R20" s="95" t="s">
        <v>17</v>
      </c>
      <c r="S20" s="106">
        <f t="shared" ref="S20:AF20" si="73">S67</f>
        <v>65466</v>
      </c>
      <c r="T20" s="91">
        <f t="shared" si="73"/>
        <v>0</v>
      </c>
      <c r="U20" s="91">
        <f t="shared" si="73"/>
        <v>30722</v>
      </c>
      <c r="V20" s="91">
        <f t="shared" si="73"/>
        <v>14232</v>
      </c>
      <c r="W20" s="91">
        <f t="shared" si="73"/>
        <v>110420</v>
      </c>
      <c r="X20" s="91">
        <f t="shared" si="73"/>
        <v>51</v>
      </c>
      <c r="Y20" s="91">
        <f t="shared" si="73"/>
        <v>8577</v>
      </c>
      <c r="Z20" s="91">
        <f t="shared" si="73"/>
        <v>1657</v>
      </c>
      <c r="AA20" s="91">
        <f t="shared" si="73"/>
        <v>2465</v>
      </c>
      <c r="AB20" s="91">
        <f t="shared" si="73"/>
        <v>15115</v>
      </c>
      <c r="AC20" s="107">
        <f t="shared" si="73"/>
        <v>7360</v>
      </c>
      <c r="AD20" s="106">
        <f t="shared" si="73"/>
        <v>73</v>
      </c>
      <c r="AE20" s="91">
        <f t="shared" si="73"/>
        <v>113</v>
      </c>
      <c r="AF20" s="107">
        <f t="shared" si="73"/>
        <v>364</v>
      </c>
      <c r="AG20" s="99" t="s">
        <v>17</v>
      </c>
      <c r="AH20" s="95" t="s">
        <v>17</v>
      </c>
      <c r="AI20" s="106">
        <f t="shared" ref="AI20:AS20" si="74">AI67</f>
        <v>20778</v>
      </c>
      <c r="AJ20" s="91">
        <f t="shared" si="74"/>
        <v>0</v>
      </c>
      <c r="AK20" s="91">
        <f t="shared" si="74"/>
        <v>13985</v>
      </c>
      <c r="AL20" s="91">
        <f t="shared" si="74"/>
        <v>0</v>
      </c>
      <c r="AM20" s="91">
        <f t="shared" si="74"/>
        <v>34763</v>
      </c>
      <c r="AN20" s="91">
        <f t="shared" si="74"/>
        <v>37</v>
      </c>
      <c r="AO20" s="91">
        <f t="shared" si="74"/>
        <v>3625</v>
      </c>
      <c r="AP20" s="91">
        <f t="shared" si="74"/>
        <v>680</v>
      </c>
      <c r="AQ20" s="91">
        <f t="shared" si="74"/>
        <v>780</v>
      </c>
      <c r="AR20" s="91">
        <f t="shared" si="74"/>
        <v>7428</v>
      </c>
      <c r="AS20" s="107">
        <f t="shared" si="74"/>
        <v>0</v>
      </c>
      <c r="AT20" s="99" t="s">
        <v>17</v>
      </c>
    </row>
    <row r="21" spans="2:46" s="25" customFormat="1" ht="17.25" customHeight="1">
      <c r="B21" s="95" t="s">
        <v>18</v>
      </c>
      <c r="C21" s="106">
        <f t="shared" ref="C21:M21" si="75">C68</f>
        <v>187091</v>
      </c>
      <c r="D21" s="106">
        <f t="shared" ref="D21:I21" si="76">D68</f>
        <v>0</v>
      </c>
      <c r="E21" s="106">
        <f t="shared" si="76"/>
        <v>87219</v>
      </c>
      <c r="F21" s="106">
        <f t="shared" si="76"/>
        <v>39480</v>
      </c>
      <c r="G21" s="106">
        <f t="shared" si="76"/>
        <v>313790</v>
      </c>
      <c r="H21" s="106">
        <f t="shared" si="76"/>
        <v>41</v>
      </c>
      <c r="I21" s="106">
        <f t="shared" si="76"/>
        <v>28500</v>
      </c>
      <c r="J21" s="91">
        <f t="shared" si="75"/>
        <v>1771</v>
      </c>
      <c r="K21" s="91">
        <f t="shared" si="75"/>
        <v>2714</v>
      </c>
      <c r="L21" s="91">
        <f t="shared" si="75"/>
        <v>38698</v>
      </c>
      <c r="M21" s="107">
        <f t="shared" si="75"/>
        <v>18098</v>
      </c>
      <c r="N21" s="106">
        <f t="shared" ref="N21:P21" si="77">N68</f>
        <v>77</v>
      </c>
      <c r="O21" s="91">
        <f t="shared" si="77"/>
        <v>110</v>
      </c>
      <c r="P21" s="107">
        <f t="shared" si="77"/>
        <v>891</v>
      </c>
      <c r="Q21" s="99" t="s">
        <v>18</v>
      </c>
      <c r="R21" s="95" t="s">
        <v>18</v>
      </c>
      <c r="S21" s="106">
        <f t="shared" ref="S21:AF21" si="78">S68</f>
        <v>77242</v>
      </c>
      <c r="T21" s="91">
        <f t="shared" si="78"/>
        <v>0</v>
      </c>
      <c r="U21" s="91">
        <f t="shared" si="78"/>
        <v>36341</v>
      </c>
      <c r="V21" s="91">
        <f t="shared" si="78"/>
        <v>16581</v>
      </c>
      <c r="W21" s="91">
        <f t="shared" si="78"/>
        <v>130164</v>
      </c>
      <c r="X21" s="91">
        <f t="shared" si="78"/>
        <v>60</v>
      </c>
      <c r="Y21" s="91">
        <f t="shared" si="78"/>
        <v>15032</v>
      </c>
      <c r="Z21" s="91">
        <f t="shared" si="78"/>
        <v>1771</v>
      </c>
      <c r="AA21" s="91">
        <f t="shared" si="78"/>
        <v>2714</v>
      </c>
      <c r="AB21" s="91">
        <f t="shared" si="78"/>
        <v>16124</v>
      </c>
      <c r="AC21" s="107">
        <f t="shared" si="78"/>
        <v>7600</v>
      </c>
      <c r="AD21" s="106">
        <f t="shared" si="78"/>
        <v>77</v>
      </c>
      <c r="AE21" s="91">
        <f t="shared" si="78"/>
        <v>110</v>
      </c>
      <c r="AF21" s="107">
        <f t="shared" si="78"/>
        <v>371</v>
      </c>
      <c r="AG21" s="99" t="s">
        <v>18</v>
      </c>
      <c r="AH21" s="95" t="s">
        <v>18</v>
      </c>
      <c r="AI21" s="106">
        <f t="shared" ref="AI21:AS21" si="79">AI68</f>
        <v>24545</v>
      </c>
      <c r="AJ21" s="91">
        <f t="shared" si="79"/>
        <v>0</v>
      </c>
      <c r="AK21" s="91">
        <f t="shared" si="79"/>
        <v>16946</v>
      </c>
      <c r="AL21" s="91">
        <f t="shared" si="79"/>
        <v>0</v>
      </c>
      <c r="AM21" s="91">
        <f t="shared" si="79"/>
        <v>41491</v>
      </c>
      <c r="AN21" s="91">
        <f t="shared" si="79"/>
        <v>29</v>
      </c>
      <c r="AO21" s="91">
        <f t="shared" si="79"/>
        <v>5268</v>
      </c>
      <c r="AP21" s="91">
        <f t="shared" si="79"/>
        <v>813</v>
      </c>
      <c r="AQ21" s="91">
        <f t="shared" si="79"/>
        <v>947</v>
      </c>
      <c r="AR21" s="91">
        <f t="shared" si="79"/>
        <v>8799</v>
      </c>
      <c r="AS21" s="107">
        <f t="shared" si="79"/>
        <v>0</v>
      </c>
      <c r="AT21" s="99" t="s">
        <v>18</v>
      </c>
    </row>
    <row r="22" spans="2:46" s="25" customFormat="1" ht="17.25" customHeight="1">
      <c r="B22" s="95" t="s">
        <v>19</v>
      </c>
      <c r="C22" s="106">
        <f t="shared" ref="C22:M22" si="80">C69</f>
        <v>53773</v>
      </c>
      <c r="D22" s="106">
        <f t="shared" ref="D22:I22" si="81">D69</f>
        <v>0</v>
      </c>
      <c r="E22" s="106">
        <f t="shared" si="81"/>
        <v>27612</v>
      </c>
      <c r="F22" s="106">
        <f t="shared" si="81"/>
        <v>12929</v>
      </c>
      <c r="G22" s="106">
        <f t="shared" si="81"/>
        <v>94314</v>
      </c>
      <c r="H22" s="106">
        <f t="shared" si="81"/>
        <v>7</v>
      </c>
      <c r="I22" s="106">
        <f t="shared" si="81"/>
        <v>5516</v>
      </c>
      <c r="J22" s="91">
        <f t="shared" si="80"/>
        <v>671</v>
      </c>
      <c r="K22" s="91">
        <f t="shared" si="80"/>
        <v>964</v>
      </c>
      <c r="L22" s="91">
        <f t="shared" si="80"/>
        <v>14214</v>
      </c>
      <c r="M22" s="107">
        <f t="shared" si="80"/>
        <v>6956</v>
      </c>
      <c r="N22" s="106">
        <f t="shared" ref="N22:P22" si="82">N69</f>
        <v>21</v>
      </c>
      <c r="O22" s="91">
        <f t="shared" si="82"/>
        <v>29</v>
      </c>
      <c r="P22" s="107">
        <f t="shared" si="82"/>
        <v>200</v>
      </c>
      <c r="Q22" s="99" t="s">
        <v>19</v>
      </c>
      <c r="R22" s="95" t="s">
        <v>19</v>
      </c>
      <c r="S22" s="106">
        <f t="shared" ref="S22:AF22" si="83">S69</f>
        <v>22437</v>
      </c>
      <c r="T22" s="91">
        <f t="shared" si="83"/>
        <v>0</v>
      </c>
      <c r="U22" s="91">
        <f t="shared" si="83"/>
        <v>11505</v>
      </c>
      <c r="V22" s="91">
        <f t="shared" si="83"/>
        <v>5430</v>
      </c>
      <c r="W22" s="91">
        <f t="shared" si="83"/>
        <v>39372</v>
      </c>
      <c r="X22" s="91">
        <f t="shared" si="83"/>
        <v>12</v>
      </c>
      <c r="Y22" s="91">
        <f t="shared" si="83"/>
        <v>2939</v>
      </c>
      <c r="Z22" s="91">
        <f t="shared" si="83"/>
        <v>671</v>
      </c>
      <c r="AA22" s="91">
        <f t="shared" si="83"/>
        <v>964</v>
      </c>
      <c r="AB22" s="91">
        <f t="shared" si="83"/>
        <v>5923</v>
      </c>
      <c r="AC22" s="107">
        <f t="shared" si="83"/>
        <v>2922</v>
      </c>
      <c r="AD22" s="106">
        <f t="shared" si="83"/>
        <v>21</v>
      </c>
      <c r="AE22" s="91">
        <f t="shared" si="83"/>
        <v>29</v>
      </c>
      <c r="AF22" s="107">
        <f t="shared" si="83"/>
        <v>83</v>
      </c>
      <c r="AG22" s="99" t="s">
        <v>19</v>
      </c>
      <c r="AH22" s="95" t="s">
        <v>19</v>
      </c>
      <c r="AI22" s="106">
        <f t="shared" ref="AI22:AS22" si="84">AI69</f>
        <v>6608</v>
      </c>
      <c r="AJ22" s="91">
        <f t="shared" si="84"/>
        <v>0</v>
      </c>
      <c r="AK22" s="91">
        <f t="shared" si="84"/>
        <v>5388</v>
      </c>
      <c r="AL22" s="91">
        <f t="shared" si="84"/>
        <v>0</v>
      </c>
      <c r="AM22" s="91">
        <f t="shared" si="84"/>
        <v>11996</v>
      </c>
      <c r="AN22" s="91">
        <f t="shared" si="84"/>
        <v>10</v>
      </c>
      <c r="AO22" s="91">
        <f t="shared" si="84"/>
        <v>883</v>
      </c>
      <c r="AP22" s="91">
        <f t="shared" si="84"/>
        <v>283</v>
      </c>
      <c r="AQ22" s="91">
        <f t="shared" si="84"/>
        <v>318</v>
      </c>
      <c r="AR22" s="91">
        <f t="shared" si="84"/>
        <v>3044</v>
      </c>
      <c r="AS22" s="107">
        <f t="shared" si="84"/>
        <v>0</v>
      </c>
      <c r="AT22" s="99" t="s">
        <v>19</v>
      </c>
    </row>
    <row r="23" spans="2:46" s="25" customFormat="1" ht="17.25" customHeight="1">
      <c r="B23" s="95" t="s">
        <v>20</v>
      </c>
      <c r="C23" s="106">
        <f t="shared" ref="C23:M23" si="85">C70</f>
        <v>65224</v>
      </c>
      <c r="D23" s="106">
        <f t="shared" ref="D23:I23" si="86">D70</f>
        <v>0</v>
      </c>
      <c r="E23" s="106">
        <f t="shared" si="86"/>
        <v>31289</v>
      </c>
      <c r="F23" s="106">
        <f t="shared" si="86"/>
        <v>13310</v>
      </c>
      <c r="G23" s="106">
        <f t="shared" si="86"/>
        <v>109823</v>
      </c>
      <c r="H23" s="106">
        <f t="shared" si="86"/>
        <v>15</v>
      </c>
      <c r="I23" s="106">
        <f t="shared" si="86"/>
        <v>7622</v>
      </c>
      <c r="J23" s="91">
        <f t="shared" si="85"/>
        <v>603</v>
      </c>
      <c r="K23" s="91">
        <f t="shared" si="85"/>
        <v>927</v>
      </c>
      <c r="L23" s="91">
        <f t="shared" si="85"/>
        <v>13251</v>
      </c>
      <c r="M23" s="107">
        <f t="shared" si="85"/>
        <v>6080</v>
      </c>
      <c r="N23" s="106">
        <f t="shared" ref="N23:P23" si="87">N70</f>
        <v>25</v>
      </c>
      <c r="O23" s="91">
        <f t="shared" si="87"/>
        <v>37</v>
      </c>
      <c r="P23" s="107">
        <f t="shared" si="87"/>
        <v>326</v>
      </c>
      <c r="Q23" s="99" t="s">
        <v>20</v>
      </c>
      <c r="R23" s="95" t="s">
        <v>20</v>
      </c>
      <c r="S23" s="106">
        <f t="shared" ref="S23:AF23" si="88">S70</f>
        <v>26939</v>
      </c>
      <c r="T23" s="91">
        <f t="shared" si="88"/>
        <v>0</v>
      </c>
      <c r="U23" s="91">
        <f t="shared" si="88"/>
        <v>13037</v>
      </c>
      <c r="V23" s="91">
        <f t="shared" si="88"/>
        <v>5590</v>
      </c>
      <c r="W23" s="91">
        <f t="shared" si="88"/>
        <v>45566</v>
      </c>
      <c r="X23" s="91">
        <f t="shared" si="88"/>
        <v>19</v>
      </c>
      <c r="Y23" s="91">
        <f t="shared" si="88"/>
        <v>4213</v>
      </c>
      <c r="Z23" s="91">
        <f t="shared" si="88"/>
        <v>603</v>
      </c>
      <c r="AA23" s="91">
        <f t="shared" si="88"/>
        <v>927</v>
      </c>
      <c r="AB23" s="91">
        <f t="shared" si="88"/>
        <v>5521</v>
      </c>
      <c r="AC23" s="107">
        <f t="shared" si="88"/>
        <v>2554</v>
      </c>
      <c r="AD23" s="106">
        <f t="shared" si="88"/>
        <v>25</v>
      </c>
      <c r="AE23" s="91">
        <f t="shared" si="88"/>
        <v>37</v>
      </c>
      <c r="AF23" s="107">
        <f t="shared" si="88"/>
        <v>136</v>
      </c>
      <c r="AG23" s="99" t="s">
        <v>20</v>
      </c>
      <c r="AH23" s="95" t="s">
        <v>20</v>
      </c>
      <c r="AI23" s="106">
        <f t="shared" ref="AI23:AS23" si="89">AI70</f>
        <v>9770</v>
      </c>
      <c r="AJ23" s="91">
        <f t="shared" si="89"/>
        <v>0</v>
      </c>
      <c r="AK23" s="91">
        <f t="shared" si="89"/>
        <v>6422</v>
      </c>
      <c r="AL23" s="91">
        <f t="shared" si="89"/>
        <v>0</v>
      </c>
      <c r="AM23" s="91">
        <f t="shared" si="89"/>
        <v>16192</v>
      </c>
      <c r="AN23" s="91">
        <f t="shared" si="89"/>
        <v>17</v>
      </c>
      <c r="AO23" s="91">
        <f t="shared" si="89"/>
        <v>2970</v>
      </c>
      <c r="AP23" s="91">
        <f t="shared" si="89"/>
        <v>248</v>
      </c>
      <c r="AQ23" s="91">
        <f t="shared" si="89"/>
        <v>289</v>
      </c>
      <c r="AR23" s="91">
        <f t="shared" si="89"/>
        <v>2755</v>
      </c>
      <c r="AS23" s="107">
        <f t="shared" si="89"/>
        <v>0</v>
      </c>
      <c r="AT23" s="99" t="s">
        <v>20</v>
      </c>
    </row>
    <row r="24" spans="2:46" s="25" customFormat="1" ht="17.25" customHeight="1">
      <c r="B24" s="95" t="s">
        <v>21</v>
      </c>
      <c r="C24" s="106">
        <f t="shared" ref="C24:M24" si="90">C71</f>
        <v>48304</v>
      </c>
      <c r="D24" s="106">
        <f t="shared" ref="D24:I24" si="91">D71</f>
        <v>0</v>
      </c>
      <c r="E24" s="106">
        <f t="shared" si="91"/>
        <v>24260</v>
      </c>
      <c r="F24" s="106">
        <f t="shared" si="91"/>
        <v>10715</v>
      </c>
      <c r="G24" s="106">
        <f t="shared" si="91"/>
        <v>83279</v>
      </c>
      <c r="H24" s="106">
        <f t="shared" si="91"/>
        <v>10</v>
      </c>
      <c r="I24" s="106">
        <f t="shared" si="91"/>
        <v>15214</v>
      </c>
      <c r="J24" s="91">
        <f t="shared" si="90"/>
        <v>531</v>
      </c>
      <c r="K24" s="91">
        <f t="shared" si="90"/>
        <v>837</v>
      </c>
      <c r="L24" s="91">
        <f t="shared" si="90"/>
        <v>12431</v>
      </c>
      <c r="M24" s="107">
        <f t="shared" si="90"/>
        <v>5616</v>
      </c>
      <c r="N24" s="106">
        <f t="shared" ref="N24:P24" si="92">N71</f>
        <v>30</v>
      </c>
      <c r="O24" s="91">
        <f t="shared" si="92"/>
        <v>39</v>
      </c>
      <c r="P24" s="107">
        <f t="shared" si="92"/>
        <v>284</v>
      </c>
      <c r="Q24" s="99" t="s">
        <v>21</v>
      </c>
      <c r="R24" s="95" t="s">
        <v>21</v>
      </c>
      <c r="S24" s="106">
        <f t="shared" ref="S24:AF24" si="93">S71</f>
        <v>20039</v>
      </c>
      <c r="T24" s="91">
        <f t="shared" si="93"/>
        <v>0</v>
      </c>
      <c r="U24" s="91">
        <f t="shared" si="93"/>
        <v>10108</v>
      </c>
      <c r="V24" s="91">
        <f t="shared" si="93"/>
        <v>4500</v>
      </c>
      <c r="W24" s="91">
        <f t="shared" si="93"/>
        <v>34647</v>
      </c>
      <c r="X24" s="91">
        <f t="shared" si="93"/>
        <v>14</v>
      </c>
      <c r="Y24" s="91">
        <f t="shared" si="93"/>
        <v>7147</v>
      </c>
      <c r="Z24" s="91">
        <f t="shared" si="93"/>
        <v>531</v>
      </c>
      <c r="AA24" s="91">
        <f t="shared" si="93"/>
        <v>837</v>
      </c>
      <c r="AB24" s="91">
        <f t="shared" si="93"/>
        <v>5180</v>
      </c>
      <c r="AC24" s="107">
        <f t="shared" si="93"/>
        <v>2359</v>
      </c>
      <c r="AD24" s="106">
        <f t="shared" si="93"/>
        <v>30</v>
      </c>
      <c r="AE24" s="91">
        <f t="shared" si="93"/>
        <v>39</v>
      </c>
      <c r="AF24" s="107">
        <f t="shared" si="93"/>
        <v>119</v>
      </c>
      <c r="AG24" s="99" t="s">
        <v>21</v>
      </c>
      <c r="AH24" s="95" t="s">
        <v>21</v>
      </c>
      <c r="AI24" s="106">
        <f t="shared" ref="AI24:AS24" si="94">AI71</f>
        <v>6532</v>
      </c>
      <c r="AJ24" s="91">
        <f t="shared" si="94"/>
        <v>0</v>
      </c>
      <c r="AK24" s="91">
        <f t="shared" si="94"/>
        <v>5055</v>
      </c>
      <c r="AL24" s="91">
        <f t="shared" si="94"/>
        <v>0</v>
      </c>
      <c r="AM24" s="91">
        <f t="shared" si="94"/>
        <v>11587</v>
      </c>
      <c r="AN24" s="91">
        <f t="shared" si="94"/>
        <v>8</v>
      </c>
      <c r="AO24" s="91">
        <f t="shared" si="94"/>
        <v>1296</v>
      </c>
      <c r="AP24" s="91">
        <f t="shared" si="94"/>
        <v>244</v>
      </c>
      <c r="AQ24" s="91">
        <f t="shared" si="94"/>
        <v>282</v>
      </c>
      <c r="AR24" s="91">
        <f t="shared" si="94"/>
        <v>2736</v>
      </c>
      <c r="AS24" s="107">
        <f t="shared" si="94"/>
        <v>0</v>
      </c>
      <c r="AT24" s="99" t="s">
        <v>21</v>
      </c>
    </row>
    <row r="25" spans="2:46" s="25" customFormat="1" ht="17.25" customHeight="1">
      <c r="B25" s="95" t="s">
        <v>22</v>
      </c>
      <c r="C25" s="106">
        <f t="shared" ref="C25:M25" si="95">C72</f>
        <v>273971</v>
      </c>
      <c r="D25" s="106">
        <f t="shared" ref="D25:I25" si="96">D72</f>
        <v>0</v>
      </c>
      <c r="E25" s="106">
        <f t="shared" si="96"/>
        <v>100492</v>
      </c>
      <c r="F25" s="106">
        <f t="shared" si="96"/>
        <v>47581</v>
      </c>
      <c r="G25" s="106">
        <f t="shared" si="96"/>
        <v>422044</v>
      </c>
      <c r="H25" s="106">
        <f t="shared" si="96"/>
        <v>56</v>
      </c>
      <c r="I25" s="106">
        <f t="shared" si="96"/>
        <v>30460</v>
      </c>
      <c r="J25" s="91">
        <f t="shared" si="95"/>
        <v>2669</v>
      </c>
      <c r="K25" s="91">
        <f t="shared" si="95"/>
        <v>4240</v>
      </c>
      <c r="L25" s="91">
        <f t="shared" si="95"/>
        <v>59795</v>
      </c>
      <c r="M25" s="107">
        <f t="shared" si="95"/>
        <v>26920</v>
      </c>
      <c r="N25" s="106">
        <f t="shared" ref="N25:P25" si="97">N72</f>
        <v>119</v>
      </c>
      <c r="O25" s="91">
        <f t="shared" si="97"/>
        <v>163</v>
      </c>
      <c r="P25" s="107">
        <f t="shared" si="97"/>
        <v>1393</v>
      </c>
      <c r="Q25" s="99" t="s">
        <v>22</v>
      </c>
      <c r="R25" s="95" t="s">
        <v>22</v>
      </c>
      <c r="S25" s="106">
        <f t="shared" ref="S25:AF25" si="98">S72</f>
        <v>113359</v>
      </c>
      <c r="T25" s="91">
        <f t="shared" si="98"/>
        <v>0</v>
      </c>
      <c r="U25" s="91">
        <f t="shared" si="98"/>
        <v>41872</v>
      </c>
      <c r="V25" s="91">
        <f t="shared" si="98"/>
        <v>19984</v>
      </c>
      <c r="W25" s="91">
        <f t="shared" si="98"/>
        <v>175215</v>
      </c>
      <c r="X25" s="91">
        <f t="shared" si="98"/>
        <v>83</v>
      </c>
      <c r="Y25" s="91">
        <f t="shared" si="98"/>
        <v>16940</v>
      </c>
      <c r="Z25" s="91">
        <f t="shared" si="98"/>
        <v>2669</v>
      </c>
      <c r="AA25" s="91">
        <f t="shared" si="98"/>
        <v>4240</v>
      </c>
      <c r="AB25" s="91">
        <f t="shared" si="98"/>
        <v>24915</v>
      </c>
      <c r="AC25" s="107">
        <f t="shared" si="98"/>
        <v>11306</v>
      </c>
      <c r="AD25" s="106">
        <f t="shared" si="98"/>
        <v>119</v>
      </c>
      <c r="AE25" s="91">
        <f t="shared" si="98"/>
        <v>163</v>
      </c>
      <c r="AF25" s="107">
        <f t="shared" si="98"/>
        <v>579</v>
      </c>
      <c r="AG25" s="99" t="s">
        <v>22</v>
      </c>
      <c r="AH25" s="95" t="s">
        <v>22</v>
      </c>
      <c r="AI25" s="106">
        <f t="shared" ref="AI25:AS25" si="99">AI72</f>
        <v>36439</v>
      </c>
      <c r="AJ25" s="91">
        <f t="shared" si="99"/>
        <v>0</v>
      </c>
      <c r="AK25" s="91">
        <f t="shared" si="99"/>
        <v>18811</v>
      </c>
      <c r="AL25" s="91">
        <f t="shared" si="99"/>
        <v>0</v>
      </c>
      <c r="AM25" s="91">
        <f t="shared" si="99"/>
        <v>55250</v>
      </c>
      <c r="AN25" s="91">
        <f t="shared" si="99"/>
        <v>45</v>
      </c>
      <c r="AO25" s="91">
        <f t="shared" si="99"/>
        <v>7570</v>
      </c>
      <c r="AP25" s="91">
        <f t="shared" si="99"/>
        <v>1185</v>
      </c>
      <c r="AQ25" s="91">
        <f t="shared" si="99"/>
        <v>1398</v>
      </c>
      <c r="AR25" s="91">
        <f t="shared" si="99"/>
        <v>12876</v>
      </c>
      <c r="AS25" s="107">
        <f t="shared" si="99"/>
        <v>0</v>
      </c>
      <c r="AT25" s="99" t="s">
        <v>22</v>
      </c>
    </row>
    <row r="26" spans="2:46" s="25" customFormat="1" ht="17.25" customHeight="1">
      <c r="B26" s="95" t="s">
        <v>23</v>
      </c>
      <c r="C26" s="106">
        <f t="shared" ref="C26:M26" si="100">C73</f>
        <v>12259</v>
      </c>
      <c r="D26" s="106">
        <f t="shared" ref="D26:I26" si="101">D73</f>
        <v>0</v>
      </c>
      <c r="E26" s="106">
        <f t="shared" si="101"/>
        <v>6172</v>
      </c>
      <c r="F26" s="106">
        <f t="shared" si="101"/>
        <v>3028</v>
      </c>
      <c r="G26" s="106">
        <f t="shared" si="101"/>
        <v>21459</v>
      </c>
      <c r="H26" s="106">
        <f t="shared" si="101"/>
        <v>0</v>
      </c>
      <c r="I26" s="106">
        <f t="shared" si="101"/>
        <v>0</v>
      </c>
      <c r="J26" s="91">
        <f t="shared" si="100"/>
        <v>153</v>
      </c>
      <c r="K26" s="91">
        <f t="shared" si="100"/>
        <v>224</v>
      </c>
      <c r="L26" s="91">
        <f t="shared" si="100"/>
        <v>3342</v>
      </c>
      <c r="M26" s="107">
        <f t="shared" si="100"/>
        <v>1587</v>
      </c>
      <c r="N26" s="106">
        <f t="shared" ref="N26:P26" si="102">N73</f>
        <v>5</v>
      </c>
      <c r="O26" s="91">
        <f t="shared" si="102"/>
        <v>7</v>
      </c>
      <c r="P26" s="107">
        <f t="shared" si="102"/>
        <v>54</v>
      </c>
      <c r="Q26" s="99" t="s">
        <v>23</v>
      </c>
      <c r="R26" s="95" t="s">
        <v>23</v>
      </c>
      <c r="S26" s="106">
        <f t="shared" ref="S26:AF26" si="103">S73</f>
        <v>5116</v>
      </c>
      <c r="T26" s="91">
        <f t="shared" si="103"/>
        <v>0</v>
      </c>
      <c r="U26" s="91">
        <f t="shared" si="103"/>
        <v>2572</v>
      </c>
      <c r="V26" s="91">
        <f t="shared" si="103"/>
        <v>1272</v>
      </c>
      <c r="W26" s="91">
        <f t="shared" si="103"/>
        <v>8960</v>
      </c>
      <c r="X26" s="91">
        <f t="shared" si="103"/>
        <v>3</v>
      </c>
      <c r="Y26" s="91">
        <f t="shared" si="103"/>
        <v>131</v>
      </c>
      <c r="Z26" s="91">
        <f t="shared" si="103"/>
        <v>153</v>
      </c>
      <c r="AA26" s="91">
        <f t="shared" si="103"/>
        <v>224</v>
      </c>
      <c r="AB26" s="91">
        <f t="shared" si="103"/>
        <v>1393</v>
      </c>
      <c r="AC26" s="107">
        <f t="shared" si="103"/>
        <v>666</v>
      </c>
      <c r="AD26" s="106">
        <f t="shared" si="103"/>
        <v>5</v>
      </c>
      <c r="AE26" s="91">
        <f t="shared" si="103"/>
        <v>7</v>
      </c>
      <c r="AF26" s="107">
        <f t="shared" si="103"/>
        <v>23</v>
      </c>
      <c r="AG26" s="99" t="s">
        <v>23</v>
      </c>
      <c r="AH26" s="95" t="s">
        <v>23</v>
      </c>
      <c r="AI26" s="106">
        <f t="shared" ref="AI26:AS26" si="104">AI73</f>
        <v>1701</v>
      </c>
      <c r="AJ26" s="91">
        <f t="shared" si="104"/>
        <v>0</v>
      </c>
      <c r="AK26" s="91">
        <f t="shared" si="104"/>
        <v>1212</v>
      </c>
      <c r="AL26" s="91">
        <f t="shared" si="104"/>
        <v>0</v>
      </c>
      <c r="AM26" s="91">
        <f t="shared" si="104"/>
        <v>2913</v>
      </c>
      <c r="AN26" s="91">
        <f t="shared" si="104"/>
        <v>1</v>
      </c>
      <c r="AO26" s="91">
        <f t="shared" si="104"/>
        <v>69</v>
      </c>
      <c r="AP26" s="91">
        <f t="shared" si="104"/>
        <v>55</v>
      </c>
      <c r="AQ26" s="91">
        <f t="shared" si="104"/>
        <v>62</v>
      </c>
      <c r="AR26" s="91">
        <f t="shared" si="104"/>
        <v>631</v>
      </c>
      <c r="AS26" s="107">
        <f t="shared" si="104"/>
        <v>0</v>
      </c>
      <c r="AT26" s="99" t="s">
        <v>23</v>
      </c>
    </row>
    <row r="27" spans="2:46" s="25" customFormat="1" ht="17.25" customHeight="1">
      <c r="B27" s="95" t="s">
        <v>24</v>
      </c>
      <c r="C27" s="106">
        <f t="shared" ref="C27:M27" si="105">C74</f>
        <v>11990</v>
      </c>
      <c r="D27" s="106">
        <f t="shared" ref="D27:I27" si="106">D74</f>
        <v>0</v>
      </c>
      <c r="E27" s="106">
        <f t="shared" si="106"/>
        <v>6132</v>
      </c>
      <c r="F27" s="106">
        <f t="shared" si="106"/>
        <v>2946</v>
      </c>
      <c r="G27" s="106">
        <f t="shared" si="106"/>
        <v>21068</v>
      </c>
      <c r="H27" s="106">
        <f t="shared" si="106"/>
        <v>1</v>
      </c>
      <c r="I27" s="106">
        <f t="shared" si="106"/>
        <v>151</v>
      </c>
      <c r="J27" s="91">
        <f t="shared" si="105"/>
        <v>152</v>
      </c>
      <c r="K27" s="91">
        <f t="shared" si="105"/>
        <v>192</v>
      </c>
      <c r="L27" s="91">
        <f t="shared" si="105"/>
        <v>2899</v>
      </c>
      <c r="M27" s="107">
        <f t="shared" si="105"/>
        <v>1608</v>
      </c>
      <c r="N27" s="106">
        <f t="shared" ref="N27:P27" si="107">N74</f>
        <v>1</v>
      </c>
      <c r="O27" s="91">
        <f t="shared" si="107"/>
        <v>1</v>
      </c>
      <c r="P27" s="107">
        <f t="shared" si="107"/>
        <v>14</v>
      </c>
      <c r="Q27" s="99" t="s">
        <v>24</v>
      </c>
      <c r="R27" s="95" t="s">
        <v>24</v>
      </c>
      <c r="S27" s="106">
        <f t="shared" ref="S27:AF27" si="108">S74</f>
        <v>5036</v>
      </c>
      <c r="T27" s="91">
        <f t="shared" si="108"/>
        <v>0</v>
      </c>
      <c r="U27" s="91">
        <f t="shared" si="108"/>
        <v>2555</v>
      </c>
      <c r="V27" s="91">
        <f t="shared" si="108"/>
        <v>1237</v>
      </c>
      <c r="W27" s="91">
        <f t="shared" si="108"/>
        <v>8828</v>
      </c>
      <c r="X27" s="91">
        <f t="shared" si="108"/>
        <v>3</v>
      </c>
      <c r="Y27" s="91">
        <f t="shared" si="108"/>
        <v>160</v>
      </c>
      <c r="Z27" s="91">
        <f t="shared" si="108"/>
        <v>152</v>
      </c>
      <c r="AA27" s="91">
        <f t="shared" si="108"/>
        <v>192</v>
      </c>
      <c r="AB27" s="91">
        <f t="shared" si="108"/>
        <v>1207</v>
      </c>
      <c r="AC27" s="107">
        <f t="shared" si="108"/>
        <v>676</v>
      </c>
      <c r="AD27" s="106">
        <f t="shared" si="108"/>
        <v>1</v>
      </c>
      <c r="AE27" s="91">
        <f t="shared" si="108"/>
        <v>1</v>
      </c>
      <c r="AF27" s="107">
        <f t="shared" si="108"/>
        <v>6</v>
      </c>
      <c r="AG27" s="99" t="s">
        <v>24</v>
      </c>
      <c r="AH27" s="95" t="s">
        <v>24</v>
      </c>
      <c r="AI27" s="106">
        <f t="shared" ref="AI27:AS27" si="109">AI74</f>
        <v>1199</v>
      </c>
      <c r="AJ27" s="91">
        <f t="shared" si="109"/>
        <v>0</v>
      </c>
      <c r="AK27" s="91">
        <f t="shared" si="109"/>
        <v>943</v>
      </c>
      <c r="AL27" s="91">
        <f t="shared" si="109"/>
        <v>0</v>
      </c>
      <c r="AM27" s="91">
        <f t="shared" si="109"/>
        <v>2142</v>
      </c>
      <c r="AN27" s="91">
        <f t="shared" si="109"/>
        <v>1</v>
      </c>
      <c r="AO27" s="91">
        <f t="shared" si="109"/>
        <v>30</v>
      </c>
      <c r="AP27" s="91">
        <f t="shared" si="109"/>
        <v>41</v>
      </c>
      <c r="AQ27" s="91">
        <f t="shared" si="109"/>
        <v>47</v>
      </c>
      <c r="AR27" s="91">
        <f t="shared" si="109"/>
        <v>460</v>
      </c>
      <c r="AS27" s="107">
        <f t="shared" si="109"/>
        <v>0</v>
      </c>
      <c r="AT27" s="99" t="s">
        <v>24</v>
      </c>
    </row>
    <row r="28" spans="2:46" s="25" customFormat="1" ht="17.25" customHeight="1">
      <c r="B28" s="95" t="s">
        <v>25</v>
      </c>
      <c r="C28" s="106">
        <f t="shared" ref="C28:M28" si="110">C75</f>
        <v>51644</v>
      </c>
      <c r="D28" s="106">
        <f t="shared" ref="D28:I28" si="111">D75</f>
        <v>0</v>
      </c>
      <c r="E28" s="106">
        <f t="shared" si="111"/>
        <v>24635</v>
      </c>
      <c r="F28" s="106">
        <f t="shared" si="111"/>
        <v>10910</v>
      </c>
      <c r="G28" s="106">
        <f t="shared" si="111"/>
        <v>87189</v>
      </c>
      <c r="H28" s="106">
        <f t="shared" si="111"/>
        <v>6</v>
      </c>
      <c r="I28" s="106">
        <f t="shared" si="111"/>
        <v>6605</v>
      </c>
      <c r="J28" s="91">
        <f t="shared" si="110"/>
        <v>525</v>
      </c>
      <c r="K28" s="91">
        <f t="shared" si="110"/>
        <v>809</v>
      </c>
      <c r="L28" s="91">
        <f t="shared" si="110"/>
        <v>11777</v>
      </c>
      <c r="M28" s="107">
        <f t="shared" si="110"/>
        <v>5468</v>
      </c>
      <c r="N28" s="106">
        <f t="shared" ref="N28:P28" si="112">N75</f>
        <v>16</v>
      </c>
      <c r="O28" s="91">
        <f t="shared" si="112"/>
        <v>21</v>
      </c>
      <c r="P28" s="107">
        <f t="shared" si="112"/>
        <v>175</v>
      </c>
      <c r="Q28" s="99" t="s">
        <v>25</v>
      </c>
      <c r="R28" s="95" t="s">
        <v>25</v>
      </c>
      <c r="S28" s="106">
        <f t="shared" ref="S28:AF28" si="113">S75</f>
        <v>21662</v>
      </c>
      <c r="T28" s="91">
        <f t="shared" si="113"/>
        <v>0</v>
      </c>
      <c r="U28" s="91">
        <f t="shared" si="113"/>
        <v>10264</v>
      </c>
      <c r="V28" s="91">
        <f t="shared" si="113"/>
        <v>4582</v>
      </c>
      <c r="W28" s="91">
        <f t="shared" si="113"/>
        <v>36508</v>
      </c>
      <c r="X28" s="91">
        <f t="shared" si="113"/>
        <v>11</v>
      </c>
      <c r="Y28" s="91">
        <f t="shared" si="113"/>
        <v>3268</v>
      </c>
      <c r="Z28" s="91">
        <f t="shared" si="113"/>
        <v>525</v>
      </c>
      <c r="AA28" s="91">
        <f t="shared" si="113"/>
        <v>809</v>
      </c>
      <c r="AB28" s="91">
        <f t="shared" si="113"/>
        <v>4906</v>
      </c>
      <c r="AC28" s="107">
        <f t="shared" si="113"/>
        <v>2297</v>
      </c>
      <c r="AD28" s="106">
        <f t="shared" si="113"/>
        <v>16</v>
      </c>
      <c r="AE28" s="91">
        <f t="shared" si="113"/>
        <v>21</v>
      </c>
      <c r="AF28" s="107">
        <f t="shared" si="113"/>
        <v>74</v>
      </c>
      <c r="AG28" s="99" t="s">
        <v>25</v>
      </c>
      <c r="AH28" s="95" t="s">
        <v>25</v>
      </c>
      <c r="AI28" s="106">
        <f t="shared" ref="AI28:AS28" si="114">AI75</f>
        <v>6219</v>
      </c>
      <c r="AJ28" s="91">
        <f t="shared" si="114"/>
        <v>0</v>
      </c>
      <c r="AK28" s="91">
        <f t="shared" si="114"/>
        <v>4688</v>
      </c>
      <c r="AL28" s="91">
        <f t="shared" si="114"/>
        <v>0</v>
      </c>
      <c r="AM28" s="91">
        <f t="shared" si="114"/>
        <v>10907</v>
      </c>
      <c r="AN28" s="91">
        <f t="shared" si="114"/>
        <v>8</v>
      </c>
      <c r="AO28" s="91">
        <f t="shared" si="114"/>
        <v>470</v>
      </c>
      <c r="AP28" s="91">
        <f t="shared" si="114"/>
        <v>209</v>
      </c>
      <c r="AQ28" s="91">
        <f t="shared" si="114"/>
        <v>247</v>
      </c>
      <c r="AR28" s="91">
        <f t="shared" si="114"/>
        <v>2326</v>
      </c>
      <c r="AS28" s="107">
        <f t="shared" si="114"/>
        <v>0</v>
      </c>
      <c r="AT28" s="99" t="s">
        <v>25</v>
      </c>
    </row>
    <row r="29" spans="2:46" s="25" customFormat="1" ht="17.25" customHeight="1">
      <c r="B29" s="95" t="s">
        <v>26</v>
      </c>
      <c r="C29" s="106">
        <f t="shared" ref="C29:M29" si="115">C76</f>
        <v>54119</v>
      </c>
      <c r="D29" s="106">
        <f t="shared" ref="D29:I29" si="116">D76</f>
        <v>0</v>
      </c>
      <c r="E29" s="106">
        <f t="shared" si="116"/>
        <v>24230</v>
      </c>
      <c r="F29" s="106">
        <f t="shared" si="116"/>
        <v>10282</v>
      </c>
      <c r="G29" s="106">
        <f t="shared" si="116"/>
        <v>88631</v>
      </c>
      <c r="H29" s="106">
        <f t="shared" si="116"/>
        <v>13</v>
      </c>
      <c r="I29" s="106">
        <f t="shared" si="116"/>
        <v>4102</v>
      </c>
      <c r="J29" s="91">
        <f t="shared" si="115"/>
        <v>413</v>
      </c>
      <c r="K29" s="91">
        <f t="shared" si="115"/>
        <v>663</v>
      </c>
      <c r="L29" s="91">
        <f t="shared" si="115"/>
        <v>9207</v>
      </c>
      <c r="M29" s="107">
        <f t="shared" si="115"/>
        <v>4182</v>
      </c>
      <c r="N29" s="106">
        <f t="shared" ref="N29:P29" si="117">N76</f>
        <v>16</v>
      </c>
      <c r="O29" s="91">
        <f t="shared" si="117"/>
        <v>19</v>
      </c>
      <c r="P29" s="107">
        <f t="shared" si="117"/>
        <v>204</v>
      </c>
      <c r="Q29" s="99" t="s">
        <v>26</v>
      </c>
      <c r="R29" s="95" t="s">
        <v>26</v>
      </c>
      <c r="S29" s="106">
        <f t="shared" ref="S29:AF29" si="118">S76</f>
        <v>22319</v>
      </c>
      <c r="T29" s="91">
        <f t="shared" si="118"/>
        <v>0</v>
      </c>
      <c r="U29" s="91">
        <f t="shared" si="118"/>
        <v>10096</v>
      </c>
      <c r="V29" s="91">
        <f t="shared" si="118"/>
        <v>4318</v>
      </c>
      <c r="W29" s="91">
        <f t="shared" si="118"/>
        <v>36733</v>
      </c>
      <c r="X29" s="91">
        <f t="shared" si="118"/>
        <v>17</v>
      </c>
      <c r="Y29" s="91">
        <f t="shared" si="118"/>
        <v>2599</v>
      </c>
      <c r="Z29" s="91">
        <f t="shared" si="118"/>
        <v>413</v>
      </c>
      <c r="AA29" s="91">
        <f t="shared" si="118"/>
        <v>663</v>
      </c>
      <c r="AB29" s="91">
        <f t="shared" si="118"/>
        <v>3835</v>
      </c>
      <c r="AC29" s="107">
        <f t="shared" si="118"/>
        <v>1756</v>
      </c>
      <c r="AD29" s="106">
        <f t="shared" si="118"/>
        <v>16</v>
      </c>
      <c r="AE29" s="91">
        <f t="shared" si="118"/>
        <v>19</v>
      </c>
      <c r="AF29" s="107">
        <f t="shared" si="118"/>
        <v>84</v>
      </c>
      <c r="AG29" s="99" t="s">
        <v>26</v>
      </c>
      <c r="AH29" s="95" t="s">
        <v>26</v>
      </c>
      <c r="AI29" s="106">
        <f t="shared" ref="AI29:AS29" si="119">AI76</f>
        <v>6496</v>
      </c>
      <c r="AJ29" s="91">
        <f t="shared" si="119"/>
        <v>0</v>
      </c>
      <c r="AK29" s="91">
        <f t="shared" si="119"/>
        <v>4546</v>
      </c>
      <c r="AL29" s="91">
        <f t="shared" si="119"/>
        <v>0</v>
      </c>
      <c r="AM29" s="91">
        <f t="shared" si="119"/>
        <v>11042</v>
      </c>
      <c r="AN29" s="91">
        <f t="shared" si="119"/>
        <v>13</v>
      </c>
      <c r="AO29" s="91">
        <f t="shared" si="119"/>
        <v>1727</v>
      </c>
      <c r="AP29" s="91">
        <f t="shared" si="119"/>
        <v>162</v>
      </c>
      <c r="AQ29" s="91">
        <f t="shared" si="119"/>
        <v>207</v>
      </c>
      <c r="AR29" s="91">
        <f t="shared" si="119"/>
        <v>1857</v>
      </c>
      <c r="AS29" s="107">
        <f t="shared" si="119"/>
        <v>0</v>
      </c>
      <c r="AT29" s="99" t="s">
        <v>26</v>
      </c>
    </row>
    <row r="30" spans="2:46" s="25" customFormat="1" ht="17.25" customHeight="1">
      <c r="B30" s="95" t="s">
        <v>27</v>
      </c>
      <c r="C30" s="106">
        <f t="shared" ref="C30:M30" si="120">C77</f>
        <v>157312</v>
      </c>
      <c r="D30" s="106">
        <f t="shared" ref="D30:I30" si="121">D77</f>
        <v>0</v>
      </c>
      <c r="E30" s="106">
        <f t="shared" si="121"/>
        <v>76177</v>
      </c>
      <c r="F30" s="106">
        <f t="shared" si="121"/>
        <v>34309</v>
      </c>
      <c r="G30" s="106">
        <f t="shared" si="121"/>
        <v>267798</v>
      </c>
      <c r="H30" s="106">
        <f t="shared" si="121"/>
        <v>24</v>
      </c>
      <c r="I30" s="106">
        <f t="shared" si="121"/>
        <v>10164</v>
      </c>
      <c r="J30" s="91">
        <f t="shared" si="120"/>
        <v>1764</v>
      </c>
      <c r="K30" s="91">
        <f t="shared" si="120"/>
        <v>2642</v>
      </c>
      <c r="L30" s="91">
        <f t="shared" si="120"/>
        <v>38957</v>
      </c>
      <c r="M30" s="107">
        <f t="shared" si="120"/>
        <v>18342</v>
      </c>
      <c r="N30" s="106">
        <f t="shared" ref="N30:P30" si="122">N77</f>
        <v>69</v>
      </c>
      <c r="O30" s="91">
        <f t="shared" si="122"/>
        <v>104</v>
      </c>
      <c r="P30" s="107">
        <f t="shared" si="122"/>
        <v>867</v>
      </c>
      <c r="Q30" s="99" t="s">
        <v>27</v>
      </c>
      <c r="R30" s="95" t="s">
        <v>27</v>
      </c>
      <c r="S30" s="106">
        <f t="shared" ref="S30:AF30" si="123">S77</f>
        <v>65367</v>
      </c>
      <c r="T30" s="91">
        <f t="shared" si="123"/>
        <v>0</v>
      </c>
      <c r="U30" s="91">
        <f t="shared" si="123"/>
        <v>31740</v>
      </c>
      <c r="V30" s="91">
        <f t="shared" si="123"/>
        <v>14410</v>
      </c>
      <c r="W30" s="91">
        <f t="shared" si="123"/>
        <v>111517</v>
      </c>
      <c r="X30" s="91">
        <f t="shared" si="123"/>
        <v>47</v>
      </c>
      <c r="Y30" s="91">
        <f t="shared" si="123"/>
        <v>6245</v>
      </c>
      <c r="Z30" s="91">
        <f t="shared" si="123"/>
        <v>1764</v>
      </c>
      <c r="AA30" s="91">
        <f t="shared" si="123"/>
        <v>2642</v>
      </c>
      <c r="AB30" s="91">
        <f t="shared" si="123"/>
        <v>16232</v>
      </c>
      <c r="AC30" s="107">
        <f t="shared" si="123"/>
        <v>7703</v>
      </c>
      <c r="AD30" s="106">
        <f t="shared" si="123"/>
        <v>69</v>
      </c>
      <c r="AE30" s="91">
        <f t="shared" si="123"/>
        <v>104</v>
      </c>
      <c r="AF30" s="107">
        <f t="shared" si="123"/>
        <v>361</v>
      </c>
      <c r="AG30" s="99" t="s">
        <v>27</v>
      </c>
      <c r="AH30" s="95" t="s">
        <v>27</v>
      </c>
      <c r="AI30" s="106">
        <f t="shared" ref="AI30:AS30" si="124">AI77</f>
        <v>21881</v>
      </c>
      <c r="AJ30" s="91">
        <f t="shared" si="124"/>
        <v>0</v>
      </c>
      <c r="AK30" s="91">
        <f t="shared" si="124"/>
        <v>14995</v>
      </c>
      <c r="AL30" s="91">
        <f t="shared" si="124"/>
        <v>0</v>
      </c>
      <c r="AM30" s="91">
        <f t="shared" si="124"/>
        <v>36876</v>
      </c>
      <c r="AN30" s="91">
        <f t="shared" si="124"/>
        <v>30</v>
      </c>
      <c r="AO30" s="91">
        <f t="shared" si="124"/>
        <v>1916</v>
      </c>
      <c r="AP30" s="91">
        <f t="shared" si="124"/>
        <v>770</v>
      </c>
      <c r="AQ30" s="91">
        <f t="shared" si="124"/>
        <v>887</v>
      </c>
      <c r="AR30" s="91">
        <f t="shared" si="124"/>
        <v>8715</v>
      </c>
      <c r="AS30" s="107">
        <f t="shared" si="124"/>
        <v>0</v>
      </c>
      <c r="AT30" s="99" t="s">
        <v>27</v>
      </c>
    </row>
    <row r="31" spans="2:46" s="25" customFormat="1" ht="17.25" customHeight="1">
      <c r="B31" s="95" t="s">
        <v>28</v>
      </c>
      <c r="C31" s="106">
        <f t="shared" ref="C31:M31" si="125">C78</f>
        <v>169930</v>
      </c>
      <c r="D31" s="106">
        <f t="shared" ref="D31:I31" si="126">D78</f>
        <v>0</v>
      </c>
      <c r="E31" s="106">
        <f t="shared" si="126"/>
        <v>74072</v>
      </c>
      <c r="F31" s="106">
        <f t="shared" si="126"/>
        <v>33791</v>
      </c>
      <c r="G31" s="106">
        <f t="shared" si="126"/>
        <v>277793</v>
      </c>
      <c r="H31" s="106">
        <f t="shared" si="126"/>
        <v>39</v>
      </c>
      <c r="I31" s="106">
        <f t="shared" si="126"/>
        <v>33961</v>
      </c>
      <c r="J31" s="91">
        <f t="shared" si="125"/>
        <v>1478</v>
      </c>
      <c r="K31" s="91">
        <f t="shared" si="125"/>
        <v>2179</v>
      </c>
      <c r="L31" s="91">
        <f t="shared" si="125"/>
        <v>31712</v>
      </c>
      <c r="M31" s="107">
        <f t="shared" si="125"/>
        <v>15284</v>
      </c>
      <c r="N31" s="106">
        <f t="shared" ref="N31:P31" si="127">N78</f>
        <v>58</v>
      </c>
      <c r="O31" s="91">
        <f t="shared" si="127"/>
        <v>80</v>
      </c>
      <c r="P31" s="107">
        <f t="shared" si="127"/>
        <v>603</v>
      </c>
      <c r="Q31" s="99" t="s">
        <v>28</v>
      </c>
      <c r="R31" s="95" t="s">
        <v>28</v>
      </c>
      <c r="S31" s="106">
        <f t="shared" ref="S31:AF31" si="128">S78</f>
        <v>70252</v>
      </c>
      <c r="T31" s="91">
        <f t="shared" si="128"/>
        <v>0</v>
      </c>
      <c r="U31" s="91">
        <f t="shared" si="128"/>
        <v>30863</v>
      </c>
      <c r="V31" s="91">
        <f t="shared" si="128"/>
        <v>14192</v>
      </c>
      <c r="W31" s="91">
        <f t="shared" si="128"/>
        <v>115307</v>
      </c>
      <c r="X31" s="91">
        <f t="shared" si="128"/>
        <v>49</v>
      </c>
      <c r="Y31" s="91">
        <f t="shared" si="128"/>
        <v>17015</v>
      </c>
      <c r="Z31" s="91">
        <f t="shared" si="128"/>
        <v>1478</v>
      </c>
      <c r="AA31" s="91">
        <f t="shared" si="128"/>
        <v>2179</v>
      </c>
      <c r="AB31" s="91">
        <f t="shared" si="128"/>
        <v>13213</v>
      </c>
      <c r="AC31" s="107">
        <f t="shared" si="128"/>
        <v>6419</v>
      </c>
      <c r="AD31" s="106">
        <f t="shared" si="128"/>
        <v>58</v>
      </c>
      <c r="AE31" s="91">
        <f t="shared" si="128"/>
        <v>80</v>
      </c>
      <c r="AF31" s="107">
        <f t="shared" si="128"/>
        <v>251</v>
      </c>
      <c r="AG31" s="99" t="s">
        <v>28</v>
      </c>
      <c r="AH31" s="95" t="s">
        <v>28</v>
      </c>
      <c r="AI31" s="106">
        <f t="shared" ref="AI31:AS31" si="129">AI78</f>
        <v>19054</v>
      </c>
      <c r="AJ31" s="91">
        <f t="shared" si="129"/>
        <v>0</v>
      </c>
      <c r="AK31" s="91">
        <f t="shared" si="129"/>
        <v>12753</v>
      </c>
      <c r="AL31" s="91">
        <f t="shared" si="129"/>
        <v>0</v>
      </c>
      <c r="AM31" s="91">
        <f t="shared" si="129"/>
        <v>31807</v>
      </c>
      <c r="AN31" s="91">
        <f t="shared" si="129"/>
        <v>30</v>
      </c>
      <c r="AO31" s="91">
        <f t="shared" si="129"/>
        <v>5523</v>
      </c>
      <c r="AP31" s="91">
        <f t="shared" si="129"/>
        <v>605</v>
      </c>
      <c r="AQ31" s="91">
        <f t="shared" si="129"/>
        <v>684</v>
      </c>
      <c r="AR31" s="91">
        <f t="shared" si="129"/>
        <v>6647</v>
      </c>
      <c r="AS31" s="107">
        <f t="shared" si="129"/>
        <v>0</v>
      </c>
      <c r="AT31" s="99" t="s">
        <v>28</v>
      </c>
    </row>
    <row r="32" spans="2:46" s="25" customFormat="1" ht="17.25" customHeight="1">
      <c r="B32" s="95" t="s">
        <v>29</v>
      </c>
      <c r="C32" s="106">
        <f t="shared" ref="C32:M32" si="130">C79</f>
        <v>277417</v>
      </c>
      <c r="D32" s="106">
        <f t="shared" ref="D32:I32" si="131">D79</f>
        <v>0</v>
      </c>
      <c r="E32" s="106">
        <f t="shared" si="131"/>
        <v>119907</v>
      </c>
      <c r="F32" s="106">
        <f t="shared" si="131"/>
        <v>50834</v>
      </c>
      <c r="G32" s="106">
        <f t="shared" si="131"/>
        <v>448158</v>
      </c>
      <c r="H32" s="106">
        <f t="shared" si="131"/>
        <v>72</v>
      </c>
      <c r="I32" s="106">
        <f t="shared" si="131"/>
        <v>37630</v>
      </c>
      <c r="J32" s="91">
        <f t="shared" si="130"/>
        <v>2070</v>
      </c>
      <c r="K32" s="91">
        <f t="shared" si="130"/>
        <v>3305</v>
      </c>
      <c r="L32" s="91">
        <f t="shared" si="130"/>
        <v>46070</v>
      </c>
      <c r="M32" s="107">
        <f t="shared" si="130"/>
        <v>20716</v>
      </c>
      <c r="N32" s="106">
        <f t="shared" ref="N32:P32" si="132">N79</f>
        <v>123</v>
      </c>
      <c r="O32" s="91">
        <f t="shared" si="132"/>
        <v>165</v>
      </c>
      <c r="P32" s="107">
        <f t="shared" si="132"/>
        <v>1415</v>
      </c>
      <c r="Q32" s="99" t="s">
        <v>29</v>
      </c>
      <c r="R32" s="95" t="s">
        <v>29</v>
      </c>
      <c r="S32" s="106">
        <f t="shared" ref="S32:AF32" si="133">S79</f>
        <v>113790</v>
      </c>
      <c r="T32" s="91">
        <f t="shared" si="133"/>
        <v>0</v>
      </c>
      <c r="U32" s="91">
        <f t="shared" si="133"/>
        <v>49961</v>
      </c>
      <c r="V32" s="91">
        <f t="shared" si="133"/>
        <v>21350</v>
      </c>
      <c r="W32" s="91">
        <f t="shared" si="133"/>
        <v>185101</v>
      </c>
      <c r="X32" s="91">
        <f t="shared" si="133"/>
        <v>106</v>
      </c>
      <c r="Y32" s="91">
        <f t="shared" si="133"/>
        <v>20962</v>
      </c>
      <c r="Z32" s="91">
        <f t="shared" si="133"/>
        <v>2070</v>
      </c>
      <c r="AA32" s="91">
        <f t="shared" si="133"/>
        <v>3305</v>
      </c>
      <c r="AB32" s="91">
        <f t="shared" si="133"/>
        <v>19196</v>
      </c>
      <c r="AC32" s="107">
        <f t="shared" si="133"/>
        <v>8701</v>
      </c>
      <c r="AD32" s="106">
        <f t="shared" si="133"/>
        <v>123</v>
      </c>
      <c r="AE32" s="91">
        <f t="shared" si="133"/>
        <v>165</v>
      </c>
      <c r="AF32" s="107">
        <f t="shared" si="133"/>
        <v>589</v>
      </c>
      <c r="AG32" s="99" t="s">
        <v>29</v>
      </c>
      <c r="AH32" s="95" t="s">
        <v>29</v>
      </c>
      <c r="AI32" s="106">
        <f t="shared" ref="AI32:AS32" si="134">AI79</f>
        <v>36879</v>
      </c>
      <c r="AJ32" s="91">
        <f t="shared" si="134"/>
        <v>0</v>
      </c>
      <c r="AK32" s="91">
        <f t="shared" si="134"/>
        <v>22428</v>
      </c>
      <c r="AL32" s="91">
        <f t="shared" si="134"/>
        <v>0</v>
      </c>
      <c r="AM32" s="91">
        <f t="shared" si="134"/>
        <v>59307</v>
      </c>
      <c r="AN32" s="91">
        <f t="shared" si="134"/>
        <v>63</v>
      </c>
      <c r="AO32" s="91">
        <f t="shared" si="134"/>
        <v>10871</v>
      </c>
      <c r="AP32" s="91">
        <f t="shared" si="134"/>
        <v>917</v>
      </c>
      <c r="AQ32" s="91">
        <f t="shared" si="134"/>
        <v>1071</v>
      </c>
      <c r="AR32" s="91">
        <f t="shared" si="134"/>
        <v>9846</v>
      </c>
      <c r="AS32" s="107">
        <f t="shared" si="134"/>
        <v>0</v>
      </c>
      <c r="AT32" s="99" t="s">
        <v>29</v>
      </c>
    </row>
    <row r="33" spans="2:46" s="25" customFormat="1" ht="17.25" customHeight="1">
      <c r="B33" s="95" t="s">
        <v>30</v>
      </c>
      <c r="C33" s="106">
        <f t="shared" ref="C33:M33" si="135">C80</f>
        <v>130488</v>
      </c>
      <c r="D33" s="106">
        <f t="shared" ref="D33:I33" si="136">D80</f>
        <v>0</v>
      </c>
      <c r="E33" s="106">
        <f t="shared" si="136"/>
        <v>58862</v>
      </c>
      <c r="F33" s="106">
        <f t="shared" si="136"/>
        <v>26269</v>
      </c>
      <c r="G33" s="106">
        <f t="shared" si="136"/>
        <v>215619</v>
      </c>
      <c r="H33" s="106">
        <f t="shared" si="136"/>
        <v>35</v>
      </c>
      <c r="I33" s="106">
        <f t="shared" si="136"/>
        <v>76041</v>
      </c>
      <c r="J33" s="91">
        <f t="shared" si="135"/>
        <v>1254</v>
      </c>
      <c r="K33" s="91">
        <f t="shared" si="135"/>
        <v>1868</v>
      </c>
      <c r="L33" s="91">
        <f t="shared" si="135"/>
        <v>27338</v>
      </c>
      <c r="M33" s="107">
        <f t="shared" si="135"/>
        <v>13026</v>
      </c>
      <c r="N33" s="106">
        <f t="shared" ref="N33:P33" si="137">N80</f>
        <v>43</v>
      </c>
      <c r="O33" s="91">
        <f t="shared" si="137"/>
        <v>59</v>
      </c>
      <c r="P33" s="107">
        <f t="shared" si="137"/>
        <v>520</v>
      </c>
      <c r="Q33" s="99" t="s">
        <v>30</v>
      </c>
      <c r="R33" s="95" t="s">
        <v>30</v>
      </c>
      <c r="S33" s="106">
        <f t="shared" ref="S33:AF33" si="138">S80</f>
        <v>53544</v>
      </c>
      <c r="T33" s="91">
        <f t="shared" si="138"/>
        <v>0</v>
      </c>
      <c r="U33" s="91">
        <f t="shared" si="138"/>
        <v>24526</v>
      </c>
      <c r="V33" s="91">
        <f t="shared" si="138"/>
        <v>11033</v>
      </c>
      <c r="W33" s="91">
        <f t="shared" si="138"/>
        <v>89103</v>
      </c>
      <c r="X33" s="91">
        <f t="shared" si="138"/>
        <v>45</v>
      </c>
      <c r="Y33" s="91">
        <f t="shared" si="138"/>
        <v>34799</v>
      </c>
      <c r="Z33" s="91">
        <f t="shared" si="138"/>
        <v>1254</v>
      </c>
      <c r="AA33" s="91">
        <f t="shared" si="138"/>
        <v>1868</v>
      </c>
      <c r="AB33" s="91">
        <f t="shared" si="138"/>
        <v>11391</v>
      </c>
      <c r="AC33" s="107">
        <f t="shared" si="138"/>
        <v>5471</v>
      </c>
      <c r="AD33" s="106">
        <f t="shared" si="138"/>
        <v>43</v>
      </c>
      <c r="AE33" s="91">
        <f t="shared" si="138"/>
        <v>59</v>
      </c>
      <c r="AF33" s="107">
        <f t="shared" si="138"/>
        <v>217</v>
      </c>
      <c r="AG33" s="99" t="s">
        <v>30</v>
      </c>
      <c r="AH33" s="95" t="s">
        <v>30</v>
      </c>
      <c r="AI33" s="106">
        <f t="shared" ref="AI33:AS33" si="139">AI80</f>
        <v>16439</v>
      </c>
      <c r="AJ33" s="91">
        <f t="shared" si="139"/>
        <v>0</v>
      </c>
      <c r="AK33" s="91">
        <f t="shared" si="139"/>
        <v>11344</v>
      </c>
      <c r="AL33" s="91">
        <f t="shared" si="139"/>
        <v>0</v>
      </c>
      <c r="AM33" s="91">
        <f t="shared" si="139"/>
        <v>27783</v>
      </c>
      <c r="AN33" s="91">
        <f t="shared" si="139"/>
        <v>27</v>
      </c>
      <c r="AO33" s="91">
        <f t="shared" si="139"/>
        <v>27323</v>
      </c>
      <c r="AP33" s="91">
        <f t="shared" si="139"/>
        <v>572</v>
      </c>
      <c r="AQ33" s="91">
        <f t="shared" si="139"/>
        <v>651</v>
      </c>
      <c r="AR33" s="91">
        <f t="shared" si="139"/>
        <v>6299</v>
      </c>
      <c r="AS33" s="107">
        <f t="shared" si="139"/>
        <v>0</v>
      </c>
      <c r="AT33" s="99" t="s">
        <v>30</v>
      </c>
    </row>
    <row r="34" spans="2:46" s="25" customFormat="1" ht="17.25" customHeight="1">
      <c r="B34" s="95" t="s">
        <v>31</v>
      </c>
      <c r="C34" s="106">
        <f t="shared" ref="C34:M34" si="140">C81</f>
        <v>55631</v>
      </c>
      <c r="D34" s="106">
        <f t="shared" ref="D34:I34" si="141">D81</f>
        <v>0</v>
      </c>
      <c r="E34" s="106">
        <f t="shared" si="141"/>
        <v>28738</v>
      </c>
      <c r="F34" s="106">
        <f t="shared" si="141"/>
        <v>12612</v>
      </c>
      <c r="G34" s="106">
        <f t="shared" si="141"/>
        <v>96981</v>
      </c>
      <c r="H34" s="106">
        <f t="shared" si="141"/>
        <v>6</v>
      </c>
      <c r="I34" s="106">
        <f t="shared" si="141"/>
        <v>1724</v>
      </c>
      <c r="J34" s="91">
        <f t="shared" si="140"/>
        <v>649</v>
      </c>
      <c r="K34" s="91">
        <f t="shared" si="140"/>
        <v>947</v>
      </c>
      <c r="L34" s="91">
        <f t="shared" si="140"/>
        <v>14009</v>
      </c>
      <c r="M34" s="107">
        <f t="shared" si="140"/>
        <v>6870</v>
      </c>
      <c r="N34" s="106">
        <f t="shared" ref="N34:P34" si="142">N81</f>
        <v>17</v>
      </c>
      <c r="O34" s="91">
        <f t="shared" si="142"/>
        <v>21</v>
      </c>
      <c r="P34" s="107">
        <f t="shared" si="142"/>
        <v>180</v>
      </c>
      <c r="Q34" s="99" t="s">
        <v>31</v>
      </c>
      <c r="R34" s="95" t="s">
        <v>31</v>
      </c>
      <c r="S34" s="106">
        <f t="shared" ref="S34:AF34" si="143">S81</f>
        <v>23345</v>
      </c>
      <c r="T34" s="91">
        <f t="shared" si="143"/>
        <v>0</v>
      </c>
      <c r="U34" s="91">
        <f t="shared" si="143"/>
        <v>11974</v>
      </c>
      <c r="V34" s="91">
        <f t="shared" si="143"/>
        <v>5297</v>
      </c>
      <c r="W34" s="91">
        <f t="shared" si="143"/>
        <v>40616</v>
      </c>
      <c r="X34" s="91">
        <f t="shared" si="143"/>
        <v>13</v>
      </c>
      <c r="Y34" s="91">
        <f t="shared" si="143"/>
        <v>1202</v>
      </c>
      <c r="Z34" s="91">
        <f t="shared" si="143"/>
        <v>649</v>
      </c>
      <c r="AA34" s="91">
        <f t="shared" si="143"/>
        <v>947</v>
      </c>
      <c r="AB34" s="91">
        <f t="shared" si="143"/>
        <v>5837</v>
      </c>
      <c r="AC34" s="107">
        <f t="shared" si="143"/>
        <v>2885</v>
      </c>
      <c r="AD34" s="106">
        <f t="shared" si="143"/>
        <v>17</v>
      </c>
      <c r="AE34" s="91">
        <f t="shared" si="143"/>
        <v>21</v>
      </c>
      <c r="AF34" s="107">
        <f t="shared" si="143"/>
        <v>75</v>
      </c>
      <c r="AG34" s="99" t="s">
        <v>31</v>
      </c>
      <c r="AH34" s="95" t="s">
        <v>31</v>
      </c>
      <c r="AI34" s="106">
        <f t="shared" ref="AI34:AS34" si="144">AI81</f>
        <v>7112</v>
      </c>
      <c r="AJ34" s="91">
        <f t="shared" si="144"/>
        <v>0</v>
      </c>
      <c r="AK34" s="91">
        <f t="shared" si="144"/>
        <v>5514</v>
      </c>
      <c r="AL34" s="91">
        <f t="shared" si="144"/>
        <v>0</v>
      </c>
      <c r="AM34" s="91">
        <f t="shared" si="144"/>
        <v>12626</v>
      </c>
      <c r="AN34" s="91">
        <f t="shared" si="144"/>
        <v>8</v>
      </c>
      <c r="AO34" s="91">
        <f t="shared" si="144"/>
        <v>687</v>
      </c>
      <c r="AP34" s="91">
        <f t="shared" si="144"/>
        <v>242</v>
      </c>
      <c r="AQ34" s="91">
        <f t="shared" si="144"/>
        <v>291</v>
      </c>
      <c r="AR34" s="91">
        <f t="shared" si="144"/>
        <v>2699</v>
      </c>
      <c r="AS34" s="107">
        <f t="shared" si="144"/>
        <v>0</v>
      </c>
      <c r="AT34" s="99" t="s">
        <v>31</v>
      </c>
    </row>
    <row r="35" spans="2:46" s="25" customFormat="1" ht="17.25" customHeight="1">
      <c r="B35" s="95" t="s">
        <v>32</v>
      </c>
      <c r="C35" s="106">
        <f t="shared" ref="C35:M35" si="145">C82</f>
        <v>135531</v>
      </c>
      <c r="D35" s="106">
        <f t="shared" ref="D35:I35" si="146">D82</f>
        <v>0</v>
      </c>
      <c r="E35" s="106">
        <f t="shared" si="146"/>
        <v>65357</v>
      </c>
      <c r="F35" s="106">
        <f t="shared" si="146"/>
        <v>28476</v>
      </c>
      <c r="G35" s="106">
        <f t="shared" si="146"/>
        <v>229364</v>
      </c>
      <c r="H35" s="106">
        <f t="shared" si="146"/>
        <v>19</v>
      </c>
      <c r="I35" s="106">
        <f t="shared" si="146"/>
        <v>3129</v>
      </c>
      <c r="J35" s="91">
        <f t="shared" si="145"/>
        <v>1377</v>
      </c>
      <c r="K35" s="91">
        <f t="shared" si="145"/>
        <v>2090</v>
      </c>
      <c r="L35" s="91">
        <f t="shared" si="145"/>
        <v>29547</v>
      </c>
      <c r="M35" s="107">
        <f t="shared" si="145"/>
        <v>14118</v>
      </c>
      <c r="N35" s="106">
        <f t="shared" ref="N35:P35" si="147">N82</f>
        <v>45</v>
      </c>
      <c r="O35" s="91">
        <f t="shared" si="147"/>
        <v>58</v>
      </c>
      <c r="P35" s="107">
        <f t="shared" si="147"/>
        <v>555</v>
      </c>
      <c r="Q35" s="99" t="s">
        <v>32</v>
      </c>
      <c r="R35" s="95" t="s">
        <v>32</v>
      </c>
      <c r="S35" s="106">
        <f t="shared" ref="S35:AF35" si="148">S82</f>
        <v>56570</v>
      </c>
      <c r="T35" s="91">
        <f t="shared" si="148"/>
        <v>0</v>
      </c>
      <c r="U35" s="91">
        <f t="shared" si="148"/>
        <v>27232</v>
      </c>
      <c r="V35" s="91">
        <f t="shared" si="148"/>
        <v>11959</v>
      </c>
      <c r="W35" s="91">
        <f t="shared" si="148"/>
        <v>95761</v>
      </c>
      <c r="X35" s="91">
        <f t="shared" si="148"/>
        <v>35</v>
      </c>
      <c r="Y35" s="91">
        <f t="shared" si="148"/>
        <v>2776</v>
      </c>
      <c r="Z35" s="91">
        <f t="shared" si="148"/>
        <v>1377</v>
      </c>
      <c r="AA35" s="91">
        <f t="shared" si="148"/>
        <v>2090</v>
      </c>
      <c r="AB35" s="91">
        <f t="shared" si="148"/>
        <v>12311</v>
      </c>
      <c r="AC35" s="107">
        <f t="shared" si="148"/>
        <v>5929</v>
      </c>
      <c r="AD35" s="106">
        <f t="shared" si="148"/>
        <v>45</v>
      </c>
      <c r="AE35" s="91">
        <f t="shared" si="148"/>
        <v>58</v>
      </c>
      <c r="AF35" s="107">
        <f t="shared" si="148"/>
        <v>230</v>
      </c>
      <c r="AG35" s="99" t="s">
        <v>32</v>
      </c>
      <c r="AH35" s="95" t="s">
        <v>32</v>
      </c>
      <c r="AI35" s="106">
        <f t="shared" ref="AI35:AS35" si="149">AI82</f>
        <v>20053</v>
      </c>
      <c r="AJ35" s="91">
        <f t="shared" si="149"/>
        <v>0</v>
      </c>
      <c r="AK35" s="91">
        <f t="shared" si="149"/>
        <v>12893</v>
      </c>
      <c r="AL35" s="91">
        <f t="shared" si="149"/>
        <v>0</v>
      </c>
      <c r="AM35" s="91">
        <f t="shared" si="149"/>
        <v>32946</v>
      </c>
      <c r="AN35" s="91">
        <f t="shared" si="149"/>
        <v>30</v>
      </c>
      <c r="AO35" s="91">
        <f t="shared" si="149"/>
        <v>1981</v>
      </c>
      <c r="AP35" s="91">
        <f t="shared" si="149"/>
        <v>566</v>
      </c>
      <c r="AQ35" s="91">
        <f t="shared" si="149"/>
        <v>660</v>
      </c>
      <c r="AR35" s="91">
        <f t="shared" si="149"/>
        <v>6100</v>
      </c>
      <c r="AS35" s="107">
        <f t="shared" si="149"/>
        <v>0</v>
      </c>
      <c r="AT35" s="99" t="s">
        <v>32</v>
      </c>
    </row>
    <row r="36" spans="2:46" s="25" customFormat="1" ht="17.25" customHeight="1">
      <c r="B36" s="95" t="s">
        <v>33</v>
      </c>
      <c r="C36" s="106">
        <f t="shared" ref="C36:M36" si="150">C83</f>
        <v>46684</v>
      </c>
      <c r="D36" s="106">
        <f t="shared" ref="D36:I36" si="151">D83</f>
        <v>0</v>
      </c>
      <c r="E36" s="106">
        <f t="shared" si="151"/>
        <v>20824</v>
      </c>
      <c r="F36" s="106">
        <f t="shared" si="151"/>
        <v>8798</v>
      </c>
      <c r="G36" s="106">
        <f t="shared" si="151"/>
        <v>76306</v>
      </c>
      <c r="H36" s="106">
        <f t="shared" si="151"/>
        <v>12</v>
      </c>
      <c r="I36" s="106">
        <f t="shared" si="151"/>
        <v>2430</v>
      </c>
      <c r="J36" s="91">
        <f t="shared" si="150"/>
        <v>417</v>
      </c>
      <c r="K36" s="91">
        <f t="shared" si="150"/>
        <v>615</v>
      </c>
      <c r="L36" s="91">
        <f t="shared" si="150"/>
        <v>8837</v>
      </c>
      <c r="M36" s="107">
        <f t="shared" si="150"/>
        <v>4133</v>
      </c>
      <c r="N36" s="106">
        <f t="shared" ref="N36:P36" si="152">N83</f>
        <v>10</v>
      </c>
      <c r="O36" s="91">
        <f t="shared" si="152"/>
        <v>13</v>
      </c>
      <c r="P36" s="107">
        <f t="shared" si="152"/>
        <v>146</v>
      </c>
      <c r="Q36" s="99" t="s">
        <v>33</v>
      </c>
      <c r="R36" s="95" t="s">
        <v>33</v>
      </c>
      <c r="S36" s="106">
        <f t="shared" ref="S36:AF36" si="153">S83</f>
        <v>19287</v>
      </c>
      <c r="T36" s="91">
        <f t="shared" si="153"/>
        <v>0</v>
      </c>
      <c r="U36" s="91">
        <f t="shared" si="153"/>
        <v>8677</v>
      </c>
      <c r="V36" s="91">
        <f t="shared" si="153"/>
        <v>3695</v>
      </c>
      <c r="W36" s="91">
        <f t="shared" si="153"/>
        <v>31659</v>
      </c>
      <c r="X36" s="91">
        <f t="shared" si="153"/>
        <v>14</v>
      </c>
      <c r="Y36" s="91">
        <f t="shared" si="153"/>
        <v>1734</v>
      </c>
      <c r="Z36" s="91">
        <f t="shared" si="153"/>
        <v>417</v>
      </c>
      <c r="AA36" s="91">
        <f t="shared" si="153"/>
        <v>615</v>
      </c>
      <c r="AB36" s="91">
        <f t="shared" si="153"/>
        <v>3682</v>
      </c>
      <c r="AC36" s="107">
        <f t="shared" si="153"/>
        <v>1736</v>
      </c>
      <c r="AD36" s="106">
        <f t="shared" si="153"/>
        <v>10</v>
      </c>
      <c r="AE36" s="91">
        <f t="shared" si="153"/>
        <v>13</v>
      </c>
      <c r="AF36" s="107">
        <f t="shared" si="153"/>
        <v>61</v>
      </c>
      <c r="AG36" s="99" t="s">
        <v>33</v>
      </c>
      <c r="AH36" s="95" t="s">
        <v>33</v>
      </c>
      <c r="AI36" s="106">
        <f t="shared" ref="AI36:AS36" si="154">AI83</f>
        <v>6567</v>
      </c>
      <c r="AJ36" s="91">
        <f t="shared" si="154"/>
        <v>0</v>
      </c>
      <c r="AK36" s="91">
        <f t="shared" si="154"/>
        <v>3846</v>
      </c>
      <c r="AL36" s="91">
        <f t="shared" si="154"/>
        <v>0</v>
      </c>
      <c r="AM36" s="91">
        <f t="shared" si="154"/>
        <v>10413</v>
      </c>
      <c r="AN36" s="91">
        <f t="shared" si="154"/>
        <v>11</v>
      </c>
      <c r="AO36" s="91">
        <f t="shared" si="154"/>
        <v>946</v>
      </c>
      <c r="AP36" s="91">
        <f t="shared" si="154"/>
        <v>151</v>
      </c>
      <c r="AQ36" s="91">
        <f t="shared" si="154"/>
        <v>174</v>
      </c>
      <c r="AR36" s="91">
        <f t="shared" si="154"/>
        <v>1578</v>
      </c>
      <c r="AS36" s="107">
        <f t="shared" si="154"/>
        <v>0</v>
      </c>
      <c r="AT36" s="99" t="s">
        <v>33</v>
      </c>
    </row>
    <row r="37" spans="2:46" s="25" customFormat="1" ht="17.25" customHeight="1">
      <c r="B37" s="95" t="s">
        <v>34</v>
      </c>
      <c r="C37" s="106">
        <f t="shared" ref="C37:M37" si="155">C84</f>
        <v>6519</v>
      </c>
      <c r="D37" s="106">
        <f t="shared" ref="D37:I37" si="156">D84</f>
        <v>0</v>
      </c>
      <c r="E37" s="106">
        <f t="shared" si="156"/>
        <v>2954</v>
      </c>
      <c r="F37" s="106">
        <f t="shared" si="156"/>
        <v>1328</v>
      </c>
      <c r="G37" s="106">
        <f t="shared" si="156"/>
        <v>10801</v>
      </c>
      <c r="H37" s="106">
        <f t="shared" si="156"/>
        <v>2</v>
      </c>
      <c r="I37" s="106">
        <f t="shared" si="156"/>
        <v>1623</v>
      </c>
      <c r="J37" s="91">
        <f t="shared" si="155"/>
        <v>62</v>
      </c>
      <c r="K37" s="91">
        <f t="shared" si="155"/>
        <v>89</v>
      </c>
      <c r="L37" s="91">
        <f t="shared" si="155"/>
        <v>1422</v>
      </c>
      <c r="M37" s="107">
        <f t="shared" si="155"/>
        <v>676</v>
      </c>
      <c r="N37" s="106">
        <f t="shared" ref="N37:P37" si="157">N84</f>
        <v>4</v>
      </c>
      <c r="O37" s="91">
        <f t="shared" si="157"/>
        <v>6</v>
      </c>
      <c r="P37" s="107">
        <f t="shared" si="157"/>
        <v>35</v>
      </c>
      <c r="Q37" s="99" t="s">
        <v>34</v>
      </c>
      <c r="R37" s="95" t="s">
        <v>34</v>
      </c>
      <c r="S37" s="106">
        <f t="shared" ref="S37:AF37" si="158">S84</f>
        <v>2675</v>
      </c>
      <c r="T37" s="91">
        <f t="shared" si="158"/>
        <v>0</v>
      </c>
      <c r="U37" s="91">
        <f t="shared" si="158"/>
        <v>1231</v>
      </c>
      <c r="V37" s="91">
        <f t="shared" si="158"/>
        <v>557</v>
      </c>
      <c r="W37" s="91">
        <f t="shared" si="158"/>
        <v>4463</v>
      </c>
      <c r="X37" s="91">
        <f t="shared" si="158"/>
        <v>2</v>
      </c>
      <c r="Y37" s="91">
        <f t="shared" si="158"/>
        <v>809</v>
      </c>
      <c r="Z37" s="91">
        <f t="shared" si="158"/>
        <v>62</v>
      </c>
      <c r="AA37" s="91">
        <f t="shared" si="158"/>
        <v>89</v>
      </c>
      <c r="AB37" s="91">
        <f t="shared" si="158"/>
        <v>592</v>
      </c>
      <c r="AC37" s="107">
        <f t="shared" si="158"/>
        <v>283</v>
      </c>
      <c r="AD37" s="106">
        <f t="shared" si="158"/>
        <v>4</v>
      </c>
      <c r="AE37" s="91">
        <f t="shared" si="158"/>
        <v>6</v>
      </c>
      <c r="AF37" s="107">
        <f t="shared" si="158"/>
        <v>13</v>
      </c>
      <c r="AG37" s="99" t="s">
        <v>34</v>
      </c>
      <c r="AH37" s="95" t="s">
        <v>34</v>
      </c>
      <c r="AI37" s="106">
        <f t="shared" ref="AI37:AS37" si="159">AI84</f>
        <v>579</v>
      </c>
      <c r="AJ37" s="91">
        <f t="shared" si="159"/>
        <v>0</v>
      </c>
      <c r="AK37" s="91">
        <f t="shared" si="159"/>
        <v>474</v>
      </c>
      <c r="AL37" s="91">
        <f t="shared" si="159"/>
        <v>0</v>
      </c>
      <c r="AM37" s="91">
        <f t="shared" si="159"/>
        <v>1053</v>
      </c>
      <c r="AN37" s="91">
        <f t="shared" si="159"/>
        <v>1</v>
      </c>
      <c r="AO37" s="91">
        <f t="shared" si="159"/>
        <v>99</v>
      </c>
      <c r="AP37" s="91">
        <f t="shared" si="159"/>
        <v>24</v>
      </c>
      <c r="AQ37" s="91">
        <f t="shared" si="159"/>
        <v>25</v>
      </c>
      <c r="AR37" s="91">
        <f t="shared" si="159"/>
        <v>267</v>
      </c>
      <c r="AS37" s="107">
        <f t="shared" si="159"/>
        <v>0</v>
      </c>
      <c r="AT37" s="99" t="s">
        <v>34</v>
      </c>
    </row>
    <row r="38" spans="2:46" s="25" customFormat="1" ht="17.25" customHeight="1">
      <c r="B38" s="95" t="s">
        <v>35</v>
      </c>
      <c r="C38" s="106">
        <f t="shared" ref="C38:M38" si="160">C85</f>
        <v>24353</v>
      </c>
      <c r="D38" s="106">
        <f t="shared" ref="D38:I38" si="161">D85</f>
        <v>0</v>
      </c>
      <c r="E38" s="106">
        <f t="shared" si="161"/>
        <v>8332</v>
      </c>
      <c r="F38" s="106">
        <f t="shared" si="161"/>
        <v>3375</v>
      </c>
      <c r="G38" s="106">
        <f t="shared" si="161"/>
        <v>36060</v>
      </c>
      <c r="H38" s="106">
        <f t="shared" si="161"/>
        <v>5</v>
      </c>
      <c r="I38" s="106">
        <f t="shared" si="161"/>
        <v>1267</v>
      </c>
      <c r="J38" s="91">
        <f t="shared" si="160"/>
        <v>128</v>
      </c>
      <c r="K38" s="91">
        <f t="shared" si="160"/>
        <v>203</v>
      </c>
      <c r="L38" s="91">
        <f t="shared" si="160"/>
        <v>3029</v>
      </c>
      <c r="M38" s="107">
        <f t="shared" si="160"/>
        <v>1359</v>
      </c>
      <c r="N38" s="106">
        <f t="shared" ref="N38:P38" si="162">N85</f>
        <v>10</v>
      </c>
      <c r="O38" s="91">
        <f t="shared" si="162"/>
        <v>13</v>
      </c>
      <c r="P38" s="107">
        <f t="shared" si="162"/>
        <v>117</v>
      </c>
      <c r="Q38" s="99" t="s">
        <v>35</v>
      </c>
      <c r="R38" s="95" t="s">
        <v>35</v>
      </c>
      <c r="S38" s="106">
        <f t="shared" ref="S38:AF38" si="163">S85</f>
        <v>10066</v>
      </c>
      <c r="T38" s="91">
        <f t="shared" si="163"/>
        <v>0</v>
      </c>
      <c r="U38" s="91">
        <f t="shared" si="163"/>
        <v>3471</v>
      </c>
      <c r="V38" s="91">
        <f t="shared" si="163"/>
        <v>1417</v>
      </c>
      <c r="W38" s="91">
        <f t="shared" si="163"/>
        <v>14954</v>
      </c>
      <c r="X38" s="91">
        <f t="shared" si="163"/>
        <v>11</v>
      </c>
      <c r="Y38" s="91">
        <f t="shared" si="163"/>
        <v>899</v>
      </c>
      <c r="Z38" s="91">
        <f t="shared" si="163"/>
        <v>128</v>
      </c>
      <c r="AA38" s="91">
        <f t="shared" si="163"/>
        <v>203</v>
      </c>
      <c r="AB38" s="91">
        <f t="shared" si="163"/>
        <v>1261</v>
      </c>
      <c r="AC38" s="107">
        <f t="shared" si="163"/>
        <v>570</v>
      </c>
      <c r="AD38" s="106">
        <f t="shared" si="163"/>
        <v>10</v>
      </c>
      <c r="AE38" s="91">
        <f t="shared" si="163"/>
        <v>13</v>
      </c>
      <c r="AF38" s="107">
        <f t="shared" si="163"/>
        <v>47</v>
      </c>
      <c r="AG38" s="99" t="s">
        <v>35</v>
      </c>
      <c r="AH38" s="95" t="s">
        <v>35</v>
      </c>
      <c r="AI38" s="106">
        <f t="shared" ref="AI38:AS38" si="164">AI85</f>
        <v>2964</v>
      </c>
      <c r="AJ38" s="91">
        <f t="shared" si="164"/>
        <v>0</v>
      </c>
      <c r="AK38" s="91">
        <f t="shared" si="164"/>
        <v>1387</v>
      </c>
      <c r="AL38" s="91">
        <f t="shared" si="164"/>
        <v>0</v>
      </c>
      <c r="AM38" s="91">
        <f t="shared" si="164"/>
        <v>4351</v>
      </c>
      <c r="AN38" s="91">
        <f t="shared" si="164"/>
        <v>6</v>
      </c>
      <c r="AO38" s="91">
        <f t="shared" si="164"/>
        <v>166</v>
      </c>
      <c r="AP38" s="91">
        <f t="shared" si="164"/>
        <v>47</v>
      </c>
      <c r="AQ38" s="91">
        <f t="shared" si="164"/>
        <v>54</v>
      </c>
      <c r="AR38" s="91">
        <f t="shared" si="164"/>
        <v>504</v>
      </c>
      <c r="AS38" s="107">
        <f t="shared" si="164"/>
        <v>0</v>
      </c>
      <c r="AT38" s="99" t="s">
        <v>35</v>
      </c>
    </row>
    <row r="39" spans="2:46" s="25" customFormat="1" ht="17.25" customHeight="1">
      <c r="B39" s="95" t="s">
        <v>36</v>
      </c>
      <c r="C39" s="106">
        <f t="shared" ref="C39:M39" si="165">C86</f>
        <v>2900</v>
      </c>
      <c r="D39" s="106">
        <f t="shared" ref="D39:I39" si="166">D86</f>
        <v>0</v>
      </c>
      <c r="E39" s="106">
        <f t="shared" si="166"/>
        <v>1201</v>
      </c>
      <c r="F39" s="106">
        <f t="shared" si="166"/>
        <v>559</v>
      </c>
      <c r="G39" s="106">
        <f t="shared" si="166"/>
        <v>4660</v>
      </c>
      <c r="H39" s="106">
        <f t="shared" si="166"/>
        <v>0</v>
      </c>
      <c r="I39" s="106">
        <f t="shared" si="166"/>
        <v>0</v>
      </c>
      <c r="J39" s="91">
        <f t="shared" si="165"/>
        <v>27</v>
      </c>
      <c r="K39" s="91">
        <f t="shared" si="165"/>
        <v>37</v>
      </c>
      <c r="L39" s="91">
        <f t="shared" si="165"/>
        <v>580</v>
      </c>
      <c r="M39" s="107">
        <f t="shared" si="165"/>
        <v>306</v>
      </c>
      <c r="N39" s="106">
        <f t="shared" ref="N39:P39" si="167">N86</f>
        <v>1</v>
      </c>
      <c r="O39" s="91">
        <f t="shared" si="167"/>
        <v>1</v>
      </c>
      <c r="P39" s="107">
        <f t="shared" si="167"/>
        <v>14</v>
      </c>
      <c r="Q39" s="99" t="s">
        <v>36</v>
      </c>
      <c r="R39" s="95" t="s">
        <v>36</v>
      </c>
      <c r="S39" s="106">
        <f t="shared" ref="S39:AF39" si="168">S86</f>
        <v>1240</v>
      </c>
      <c r="T39" s="91">
        <f t="shared" si="168"/>
        <v>0</v>
      </c>
      <c r="U39" s="91">
        <f t="shared" si="168"/>
        <v>500</v>
      </c>
      <c r="V39" s="91">
        <f t="shared" si="168"/>
        <v>235</v>
      </c>
      <c r="W39" s="91">
        <f t="shared" si="168"/>
        <v>1975</v>
      </c>
      <c r="X39" s="91">
        <f t="shared" si="168"/>
        <v>0</v>
      </c>
      <c r="Y39" s="91">
        <f t="shared" si="168"/>
        <v>0</v>
      </c>
      <c r="Z39" s="91">
        <f t="shared" si="168"/>
        <v>27</v>
      </c>
      <c r="AA39" s="91">
        <f t="shared" si="168"/>
        <v>37</v>
      </c>
      <c r="AB39" s="91">
        <f t="shared" si="168"/>
        <v>242</v>
      </c>
      <c r="AC39" s="107">
        <f t="shared" si="168"/>
        <v>129</v>
      </c>
      <c r="AD39" s="106">
        <f t="shared" si="168"/>
        <v>1</v>
      </c>
      <c r="AE39" s="91">
        <f t="shared" si="168"/>
        <v>1</v>
      </c>
      <c r="AF39" s="107">
        <f t="shared" si="168"/>
        <v>6</v>
      </c>
      <c r="AG39" s="99" t="s">
        <v>36</v>
      </c>
      <c r="AH39" s="95" t="s">
        <v>36</v>
      </c>
      <c r="AI39" s="106">
        <f t="shared" ref="AI39:AS39" si="169">AI86</f>
        <v>423</v>
      </c>
      <c r="AJ39" s="91">
        <f t="shared" si="169"/>
        <v>0</v>
      </c>
      <c r="AK39" s="91">
        <f t="shared" si="169"/>
        <v>242</v>
      </c>
      <c r="AL39" s="91">
        <f t="shared" si="169"/>
        <v>0</v>
      </c>
      <c r="AM39" s="91">
        <f t="shared" si="169"/>
        <v>665</v>
      </c>
      <c r="AN39" s="91">
        <f t="shared" si="169"/>
        <v>1</v>
      </c>
      <c r="AO39" s="91">
        <f t="shared" si="169"/>
        <v>27</v>
      </c>
      <c r="AP39" s="91">
        <f t="shared" si="169"/>
        <v>9</v>
      </c>
      <c r="AQ39" s="91">
        <f t="shared" si="169"/>
        <v>12</v>
      </c>
      <c r="AR39" s="91">
        <f t="shared" si="169"/>
        <v>113</v>
      </c>
      <c r="AS39" s="107">
        <f t="shared" si="169"/>
        <v>0</v>
      </c>
      <c r="AT39" s="99" t="s">
        <v>36</v>
      </c>
    </row>
    <row r="40" spans="2:46" s="25" customFormat="1" ht="17.25" customHeight="1">
      <c r="B40" s="95" t="s">
        <v>37</v>
      </c>
      <c r="C40" s="106">
        <f t="shared" ref="C40:M40" si="170">C87</f>
        <v>25396</v>
      </c>
      <c r="D40" s="106">
        <f t="shared" ref="D40:I40" si="171">D87</f>
        <v>0</v>
      </c>
      <c r="E40" s="106">
        <f t="shared" si="171"/>
        <v>12626</v>
      </c>
      <c r="F40" s="106">
        <f t="shared" si="171"/>
        <v>5921</v>
      </c>
      <c r="G40" s="106">
        <f t="shared" si="171"/>
        <v>43943</v>
      </c>
      <c r="H40" s="106">
        <f t="shared" si="171"/>
        <v>2</v>
      </c>
      <c r="I40" s="106">
        <f t="shared" si="171"/>
        <v>299</v>
      </c>
      <c r="J40" s="91">
        <f t="shared" si="170"/>
        <v>306</v>
      </c>
      <c r="K40" s="91">
        <f t="shared" si="170"/>
        <v>419</v>
      </c>
      <c r="L40" s="91">
        <f t="shared" si="170"/>
        <v>6097</v>
      </c>
      <c r="M40" s="107">
        <f t="shared" si="170"/>
        <v>3204</v>
      </c>
      <c r="N40" s="106">
        <f t="shared" ref="N40:P40" si="172">N87</f>
        <v>9</v>
      </c>
      <c r="O40" s="91">
        <f t="shared" si="172"/>
        <v>12</v>
      </c>
      <c r="P40" s="107">
        <f t="shared" si="172"/>
        <v>137</v>
      </c>
      <c r="Q40" s="99" t="s">
        <v>37</v>
      </c>
      <c r="R40" s="95" t="s">
        <v>37</v>
      </c>
      <c r="S40" s="106">
        <f t="shared" ref="S40:AF40" si="173">S87</f>
        <v>10659</v>
      </c>
      <c r="T40" s="91">
        <f t="shared" si="173"/>
        <v>0</v>
      </c>
      <c r="U40" s="91">
        <f t="shared" si="173"/>
        <v>5261</v>
      </c>
      <c r="V40" s="91">
        <f t="shared" si="173"/>
        <v>2487</v>
      </c>
      <c r="W40" s="91">
        <f t="shared" si="173"/>
        <v>18407</v>
      </c>
      <c r="X40" s="91">
        <f t="shared" si="173"/>
        <v>6</v>
      </c>
      <c r="Y40" s="91">
        <f t="shared" si="173"/>
        <v>339</v>
      </c>
      <c r="Z40" s="91">
        <f t="shared" si="173"/>
        <v>306</v>
      </c>
      <c r="AA40" s="91">
        <f t="shared" si="173"/>
        <v>419</v>
      </c>
      <c r="AB40" s="91">
        <f t="shared" si="173"/>
        <v>2541</v>
      </c>
      <c r="AC40" s="107">
        <f t="shared" si="173"/>
        <v>1346</v>
      </c>
      <c r="AD40" s="106">
        <f t="shared" si="173"/>
        <v>9</v>
      </c>
      <c r="AE40" s="91">
        <f t="shared" si="173"/>
        <v>12</v>
      </c>
      <c r="AF40" s="107">
        <f t="shared" si="173"/>
        <v>57</v>
      </c>
      <c r="AG40" s="99" t="s">
        <v>37</v>
      </c>
      <c r="AH40" s="95" t="s">
        <v>37</v>
      </c>
      <c r="AI40" s="106">
        <f t="shared" ref="AI40:AS40" si="174">AI87</f>
        <v>3738</v>
      </c>
      <c r="AJ40" s="91">
        <f t="shared" si="174"/>
        <v>0</v>
      </c>
      <c r="AK40" s="91">
        <f t="shared" si="174"/>
        <v>2560</v>
      </c>
      <c r="AL40" s="91">
        <f t="shared" si="174"/>
        <v>0</v>
      </c>
      <c r="AM40" s="91">
        <f t="shared" si="174"/>
        <v>6298</v>
      </c>
      <c r="AN40" s="91">
        <f t="shared" si="174"/>
        <v>6</v>
      </c>
      <c r="AO40" s="91">
        <f t="shared" si="174"/>
        <v>283</v>
      </c>
      <c r="AP40" s="91">
        <f t="shared" si="174"/>
        <v>100</v>
      </c>
      <c r="AQ40" s="91">
        <f t="shared" si="174"/>
        <v>118</v>
      </c>
      <c r="AR40" s="91">
        <f t="shared" si="174"/>
        <v>1057</v>
      </c>
      <c r="AS40" s="107">
        <f t="shared" si="174"/>
        <v>0</v>
      </c>
      <c r="AT40" s="99" t="s">
        <v>37</v>
      </c>
    </row>
    <row r="41" spans="2:46" s="25" customFormat="1" ht="17.25" customHeight="1">
      <c r="B41" s="95" t="s">
        <v>38</v>
      </c>
      <c r="C41" s="106">
        <f t="shared" ref="C41:M41" si="175">C88</f>
        <v>6886</v>
      </c>
      <c r="D41" s="106">
        <f t="shared" ref="D41:I41" si="176">D88</f>
        <v>0</v>
      </c>
      <c r="E41" s="106">
        <f t="shared" si="176"/>
        <v>3098</v>
      </c>
      <c r="F41" s="106">
        <f t="shared" si="176"/>
        <v>1596</v>
      </c>
      <c r="G41" s="106">
        <f t="shared" si="176"/>
        <v>11580</v>
      </c>
      <c r="H41" s="106">
        <f t="shared" si="176"/>
        <v>1</v>
      </c>
      <c r="I41" s="106">
        <f t="shared" si="176"/>
        <v>885</v>
      </c>
      <c r="J41" s="91">
        <f t="shared" si="175"/>
        <v>82</v>
      </c>
      <c r="K41" s="91">
        <f t="shared" si="175"/>
        <v>106</v>
      </c>
      <c r="L41" s="91">
        <f t="shared" si="175"/>
        <v>1515</v>
      </c>
      <c r="M41" s="107">
        <f t="shared" si="175"/>
        <v>839</v>
      </c>
      <c r="N41" s="106">
        <f t="shared" ref="N41:P41" si="177">N88</f>
        <v>3</v>
      </c>
      <c r="O41" s="91">
        <f t="shared" si="177"/>
        <v>7</v>
      </c>
      <c r="P41" s="107">
        <f t="shared" si="177"/>
        <v>79</v>
      </c>
      <c r="Q41" s="99" t="s">
        <v>38</v>
      </c>
      <c r="R41" s="95" t="s">
        <v>38</v>
      </c>
      <c r="S41" s="106">
        <f t="shared" ref="S41:AF41" si="178">S88</f>
        <v>2886</v>
      </c>
      <c r="T41" s="91">
        <f t="shared" si="178"/>
        <v>0</v>
      </c>
      <c r="U41" s="91">
        <f t="shared" si="178"/>
        <v>1291</v>
      </c>
      <c r="V41" s="91">
        <f t="shared" si="178"/>
        <v>670</v>
      </c>
      <c r="W41" s="91">
        <f t="shared" si="178"/>
        <v>4847</v>
      </c>
      <c r="X41" s="91">
        <f t="shared" si="178"/>
        <v>1</v>
      </c>
      <c r="Y41" s="91">
        <f t="shared" si="178"/>
        <v>436</v>
      </c>
      <c r="Z41" s="91">
        <f t="shared" si="178"/>
        <v>82</v>
      </c>
      <c r="AA41" s="91">
        <f t="shared" si="178"/>
        <v>106</v>
      </c>
      <c r="AB41" s="91">
        <f t="shared" si="178"/>
        <v>631</v>
      </c>
      <c r="AC41" s="107">
        <f t="shared" si="178"/>
        <v>352</v>
      </c>
      <c r="AD41" s="106">
        <f t="shared" si="178"/>
        <v>3</v>
      </c>
      <c r="AE41" s="91">
        <f t="shared" si="178"/>
        <v>7</v>
      </c>
      <c r="AF41" s="107">
        <f t="shared" si="178"/>
        <v>33</v>
      </c>
      <c r="AG41" s="99" t="s">
        <v>38</v>
      </c>
      <c r="AH41" s="95" t="s">
        <v>38</v>
      </c>
      <c r="AI41" s="106">
        <f t="shared" ref="AI41:AS41" si="179">AI88</f>
        <v>1170</v>
      </c>
      <c r="AJ41" s="91">
        <f t="shared" si="179"/>
        <v>0</v>
      </c>
      <c r="AK41" s="91">
        <f t="shared" si="179"/>
        <v>662</v>
      </c>
      <c r="AL41" s="91">
        <f t="shared" si="179"/>
        <v>0</v>
      </c>
      <c r="AM41" s="91">
        <f t="shared" si="179"/>
        <v>1832</v>
      </c>
      <c r="AN41" s="91">
        <f t="shared" si="179"/>
        <v>1</v>
      </c>
      <c r="AO41" s="91">
        <f t="shared" si="179"/>
        <v>443</v>
      </c>
      <c r="AP41" s="91">
        <f t="shared" si="179"/>
        <v>28</v>
      </c>
      <c r="AQ41" s="91">
        <f t="shared" si="179"/>
        <v>33</v>
      </c>
      <c r="AR41" s="91">
        <f t="shared" si="179"/>
        <v>301</v>
      </c>
      <c r="AS41" s="107">
        <f t="shared" si="179"/>
        <v>0</v>
      </c>
      <c r="AT41" s="99" t="s">
        <v>38</v>
      </c>
    </row>
    <row r="42" spans="2:46" s="25" customFormat="1" ht="17.25" customHeight="1">
      <c r="B42" s="95" t="s">
        <v>39</v>
      </c>
      <c r="C42" s="106">
        <f t="shared" ref="C42:M42" si="180">C89</f>
        <v>2426</v>
      </c>
      <c r="D42" s="106">
        <f t="shared" ref="D42:I42" si="181">D89</f>
        <v>0</v>
      </c>
      <c r="E42" s="106">
        <f t="shared" si="181"/>
        <v>1420</v>
      </c>
      <c r="F42" s="106">
        <f t="shared" si="181"/>
        <v>743</v>
      </c>
      <c r="G42" s="106">
        <f t="shared" si="181"/>
        <v>4589</v>
      </c>
      <c r="H42" s="106">
        <f t="shared" si="181"/>
        <v>0</v>
      </c>
      <c r="I42" s="106">
        <f t="shared" si="181"/>
        <v>0</v>
      </c>
      <c r="J42" s="91">
        <f t="shared" si="180"/>
        <v>32</v>
      </c>
      <c r="K42" s="91">
        <f t="shared" si="180"/>
        <v>39</v>
      </c>
      <c r="L42" s="91">
        <f t="shared" si="180"/>
        <v>603</v>
      </c>
      <c r="M42" s="107">
        <f t="shared" si="180"/>
        <v>371</v>
      </c>
      <c r="N42" s="106">
        <f t="shared" ref="N42:P42" si="182">N89</f>
        <v>2</v>
      </c>
      <c r="O42" s="91">
        <f t="shared" si="182"/>
        <v>2</v>
      </c>
      <c r="P42" s="107">
        <f t="shared" si="182"/>
        <v>17</v>
      </c>
      <c r="Q42" s="99" t="s">
        <v>39</v>
      </c>
      <c r="R42" s="95" t="s">
        <v>39</v>
      </c>
      <c r="S42" s="106">
        <f t="shared" ref="S42:AF42" si="183">S89</f>
        <v>1027</v>
      </c>
      <c r="T42" s="91">
        <f t="shared" si="183"/>
        <v>0</v>
      </c>
      <c r="U42" s="91">
        <f t="shared" si="183"/>
        <v>591</v>
      </c>
      <c r="V42" s="91">
        <f t="shared" si="183"/>
        <v>312</v>
      </c>
      <c r="W42" s="91">
        <f t="shared" si="183"/>
        <v>1930</v>
      </c>
      <c r="X42" s="91">
        <f t="shared" si="183"/>
        <v>1</v>
      </c>
      <c r="Y42" s="91">
        <f t="shared" si="183"/>
        <v>10</v>
      </c>
      <c r="Z42" s="91">
        <f t="shared" si="183"/>
        <v>32</v>
      </c>
      <c r="AA42" s="91">
        <f t="shared" si="183"/>
        <v>39</v>
      </c>
      <c r="AB42" s="91">
        <f t="shared" si="183"/>
        <v>251</v>
      </c>
      <c r="AC42" s="107">
        <f t="shared" si="183"/>
        <v>155</v>
      </c>
      <c r="AD42" s="106">
        <f t="shared" si="183"/>
        <v>2</v>
      </c>
      <c r="AE42" s="91">
        <f t="shared" si="183"/>
        <v>2</v>
      </c>
      <c r="AF42" s="107">
        <f t="shared" si="183"/>
        <v>6</v>
      </c>
      <c r="AG42" s="99" t="s">
        <v>39</v>
      </c>
      <c r="AH42" s="95" t="s">
        <v>39</v>
      </c>
      <c r="AI42" s="106">
        <f t="shared" ref="AI42:AS42" si="184">AI89</f>
        <v>367</v>
      </c>
      <c r="AJ42" s="91">
        <f t="shared" si="184"/>
        <v>0</v>
      </c>
      <c r="AK42" s="91">
        <f t="shared" si="184"/>
        <v>312</v>
      </c>
      <c r="AL42" s="91">
        <f t="shared" si="184"/>
        <v>0</v>
      </c>
      <c r="AM42" s="91">
        <f t="shared" si="184"/>
        <v>679</v>
      </c>
      <c r="AN42" s="91">
        <f t="shared" si="184"/>
        <v>1</v>
      </c>
      <c r="AO42" s="91">
        <f t="shared" si="184"/>
        <v>42</v>
      </c>
      <c r="AP42" s="91">
        <f t="shared" si="184"/>
        <v>14</v>
      </c>
      <c r="AQ42" s="91">
        <f t="shared" si="184"/>
        <v>15</v>
      </c>
      <c r="AR42" s="91">
        <f t="shared" si="184"/>
        <v>142</v>
      </c>
      <c r="AS42" s="107">
        <f t="shared" si="184"/>
        <v>0</v>
      </c>
      <c r="AT42" s="99" t="s">
        <v>39</v>
      </c>
    </row>
    <row r="43" spans="2:46" s="25" customFormat="1" ht="17.25" customHeight="1">
      <c r="B43" s="95" t="s">
        <v>40</v>
      </c>
      <c r="C43" s="106">
        <f t="shared" ref="C43:M43" si="185">C90</f>
        <v>11400</v>
      </c>
      <c r="D43" s="106">
        <f t="shared" ref="D43:I43" si="186">D90</f>
        <v>0</v>
      </c>
      <c r="E43" s="106">
        <f t="shared" si="186"/>
        <v>5301</v>
      </c>
      <c r="F43" s="106">
        <f t="shared" si="186"/>
        <v>2428</v>
      </c>
      <c r="G43" s="106">
        <f t="shared" si="186"/>
        <v>19129</v>
      </c>
      <c r="H43" s="106">
        <f t="shared" si="186"/>
        <v>1</v>
      </c>
      <c r="I43" s="106">
        <f t="shared" si="186"/>
        <v>80</v>
      </c>
      <c r="J43" s="91">
        <f t="shared" si="185"/>
        <v>131</v>
      </c>
      <c r="K43" s="91">
        <f t="shared" si="185"/>
        <v>192</v>
      </c>
      <c r="L43" s="91">
        <f t="shared" si="185"/>
        <v>2854</v>
      </c>
      <c r="M43" s="107">
        <f t="shared" si="185"/>
        <v>1392</v>
      </c>
      <c r="N43" s="106">
        <f t="shared" ref="N43:P43" si="187">N90</f>
        <v>7</v>
      </c>
      <c r="O43" s="91">
        <f t="shared" si="187"/>
        <v>8</v>
      </c>
      <c r="P43" s="107">
        <f t="shared" si="187"/>
        <v>61</v>
      </c>
      <c r="Q43" s="99" t="s">
        <v>40</v>
      </c>
      <c r="R43" s="95" t="s">
        <v>40</v>
      </c>
      <c r="S43" s="106">
        <f t="shared" ref="S43:AF43" si="188">S90</f>
        <v>4704</v>
      </c>
      <c r="T43" s="91">
        <f t="shared" si="188"/>
        <v>0</v>
      </c>
      <c r="U43" s="91">
        <f t="shared" si="188"/>
        <v>2209</v>
      </c>
      <c r="V43" s="91">
        <f t="shared" si="188"/>
        <v>1020</v>
      </c>
      <c r="W43" s="91">
        <f t="shared" si="188"/>
        <v>7933</v>
      </c>
      <c r="X43" s="91">
        <f t="shared" si="188"/>
        <v>5</v>
      </c>
      <c r="Y43" s="91">
        <f t="shared" si="188"/>
        <v>205</v>
      </c>
      <c r="Z43" s="91">
        <f t="shared" si="188"/>
        <v>131</v>
      </c>
      <c r="AA43" s="91">
        <f t="shared" si="188"/>
        <v>192</v>
      </c>
      <c r="AB43" s="91">
        <f t="shared" si="188"/>
        <v>1189</v>
      </c>
      <c r="AC43" s="107">
        <f t="shared" si="188"/>
        <v>585</v>
      </c>
      <c r="AD43" s="106">
        <f t="shared" si="188"/>
        <v>7</v>
      </c>
      <c r="AE43" s="91">
        <f t="shared" si="188"/>
        <v>8</v>
      </c>
      <c r="AF43" s="107">
        <f t="shared" si="188"/>
        <v>25</v>
      </c>
      <c r="AG43" s="99" t="s">
        <v>40</v>
      </c>
      <c r="AH43" s="95" t="s">
        <v>40</v>
      </c>
      <c r="AI43" s="106">
        <f t="shared" ref="AI43:AS43" si="189">AI90</f>
        <v>1731</v>
      </c>
      <c r="AJ43" s="91">
        <f t="shared" si="189"/>
        <v>0</v>
      </c>
      <c r="AK43" s="91">
        <f t="shared" si="189"/>
        <v>1002</v>
      </c>
      <c r="AL43" s="91">
        <f t="shared" si="189"/>
        <v>0</v>
      </c>
      <c r="AM43" s="91">
        <f t="shared" si="189"/>
        <v>2733</v>
      </c>
      <c r="AN43" s="91">
        <f t="shared" si="189"/>
        <v>2</v>
      </c>
      <c r="AO43" s="91">
        <f t="shared" si="189"/>
        <v>117</v>
      </c>
      <c r="AP43" s="91">
        <f t="shared" si="189"/>
        <v>49</v>
      </c>
      <c r="AQ43" s="91">
        <f t="shared" si="189"/>
        <v>57</v>
      </c>
      <c r="AR43" s="91">
        <f t="shared" si="189"/>
        <v>570</v>
      </c>
      <c r="AS43" s="107">
        <f t="shared" si="189"/>
        <v>0</v>
      </c>
      <c r="AT43" s="99" t="s">
        <v>40</v>
      </c>
    </row>
    <row r="44" spans="2:46" s="25" customFormat="1" ht="17.25" customHeight="1" thickBot="1">
      <c r="B44" s="96" t="s">
        <v>41</v>
      </c>
      <c r="C44" s="104">
        <f t="shared" ref="C44:M44" si="190">C91</f>
        <v>12452</v>
      </c>
      <c r="D44" s="104">
        <f t="shared" ref="D44:I44" si="191">D91</f>
        <v>0</v>
      </c>
      <c r="E44" s="104">
        <f t="shared" si="191"/>
        <v>6572</v>
      </c>
      <c r="F44" s="104">
        <f t="shared" si="191"/>
        <v>3167</v>
      </c>
      <c r="G44" s="104">
        <f t="shared" si="191"/>
        <v>22191</v>
      </c>
      <c r="H44" s="104">
        <f t="shared" si="191"/>
        <v>0</v>
      </c>
      <c r="I44" s="104">
        <f t="shared" si="191"/>
        <v>0</v>
      </c>
      <c r="J44" s="89">
        <f t="shared" si="190"/>
        <v>175</v>
      </c>
      <c r="K44" s="89">
        <f t="shared" si="190"/>
        <v>217</v>
      </c>
      <c r="L44" s="88">
        <f t="shared" si="190"/>
        <v>3423</v>
      </c>
      <c r="M44" s="105">
        <f t="shared" si="190"/>
        <v>1869</v>
      </c>
      <c r="N44" s="104">
        <f t="shared" ref="N44:P44" si="192">N91</f>
        <v>2</v>
      </c>
      <c r="O44" s="89">
        <f t="shared" si="192"/>
        <v>4</v>
      </c>
      <c r="P44" s="156">
        <f t="shared" si="192"/>
        <v>25</v>
      </c>
      <c r="Q44" s="100" t="s">
        <v>41</v>
      </c>
      <c r="R44" s="96" t="s">
        <v>41</v>
      </c>
      <c r="S44" s="104">
        <f t="shared" ref="S44:AF44" si="193">S91</f>
        <v>5329</v>
      </c>
      <c r="T44" s="89">
        <f t="shared" si="193"/>
        <v>0</v>
      </c>
      <c r="U44" s="89">
        <f t="shared" si="193"/>
        <v>2738</v>
      </c>
      <c r="V44" s="89">
        <f t="shared" si="193"/>
        <v>1330</v>
      </c>
      <c r="W44" s="90">
        <f t="shared" si="193"/>
        <v>9397</v>
      </c>
      <c r="X44" s="89">
        <f t="shared" si="193"/>
        <v>0</v>
      </c>
      <c r="Y44" s="89">
        <f t="shared" si="193"/>
        <v>0</v>
      </c>
      <c r="Z44" s="89">
        <f t="shared" si="193"/>
        <v>175</v>
      </c>
      <c r="AA44" s="89">
        <f t="shared" si="193"/>
        <v>217</v>
      </c>
      <c r="AB44" s="88">
        <f t="shared" si="193"/>
        <v>1426</v>
      </c>
      <c r="AC44" s="105">
        <f t="shared" si="193"/>
        <v>784</v>
      </c>
      <c r="AD44" s="104">
        <f t="shared" si="193"/>
        <v>2</v>
      </c>
      <c r="AE44" s="89">
        <f t="shared" si="193"/>
        <v>4</v>
      </c>
      <c r="AF44" s="156">
        <f t="shared" si="193"/>
        <v>11</v>
      </c>
      <c r="AG44" s="100" t="s">
        <v>41</v>
      </c>
      <c r="AH44" s="96" t="s">
        <v>41</v>
      </c>
      <c r="AI44" s="104">
        <f t="shared" ref="AI44:AS44" si="194">AI91</f>
        <v>1600</v>
      </c>
      <c r="AJ44" s="89">
        <f t="shared" si="194"/>
        <v>0</v>
      </c>
      <c r="AK44" s="89">
        <f t="shared" si="194"/>
        <v>1333</v>
      </c>
      <c r="AL44" s="89">
        <f t="shared" si="194"/>
        <v>0</v>
      </c>
      <c r="AM44" s="90">
        <f t="shared" si="194"/>
        <v>2933</v>
      </c>
      <c r="AN44" s="89">
        <f t="shared" si="194"/>
        <v>1</v>
      </c>
      <c r="AO44" s="89">
        <f t="shared" si="194"/>
        <v>17</v>
      </c>
      <c r="AP44" s="89">
        <f t="shared" si="194"/>
        <v>51</v>
      </c>
      <c r="AQ44" s="89">
        <f t="shared" si="194"/>
        <v>59</v>
      </c>
      <c r="AR44" s="88">
        <f t="shared" si="194"/>
        <v>559</v>
      </c>
      <c r="AS44" s="105">
        <f t="shared" si="194"/>
        <v>0</v>
      </c>
      <c r="AT44" s="100" t="s">
        <v>41</v>
      </c>
    </row>
    <row r="45" spans="2:46" s="83" customFormat="1" ht="17.25" customHeight="1" thickBot="1">
      <c r="B45" s="115" t="s">
        <v>2</v>
      </c>
      <c r="C45" s="116">
        <f t="shared" ref="C45:I45" si="195">SUM(C6:C17)</f>
        <v>7897327</v>
      </c>
      <c r="D45" s="116">
        <f t="shared" si="195"/>
        <v>0</v>
      </c>
      <c r="E45" s="116">
        <f t="shared" si="195"/>
        <v>3749520</v>
      </c>
      <c r="F45" s="116">
        <f t="shared" si="195"/>
        <v>1708049</v>
      </c>
      <c r="G45" s="116">
        <f>SUM(G6:G17)</f>
        <v>13354896</v>
      </c>
      <c r="H45" s="116">
        <f t="shared" si="195"/>
        <v>1896</v>
      </c>
      <c r="I45" s="116">
        <f t="shared" si="195"/>
        <v>1494980</v>
      </c>
      <c r="J45" s="117">
        <f t="shared" ref="J45:M45" si="196">SUM(J6:J17)</f>
        <v>76126</v>
      </c>
      <c r="K45" s="117">
        <f t="shared" si="196"/>
        <v>114064</v>
      </c>
      <c r="L45" s="118">
        <f t="shared" si="196"/>
        <v>1683502</v>
      </c>
      <c r="M45" s="119">
        <f t="shared" si="196"/>
        <v>807561</v>
      </c>
      <c r="N45" s="116">
        <f t="shared" ref="N45:P45" si="197">SUM(N6:N17)</f>
        <v>3197</v>
      </c>
      <c r="O45" s="117">
        <f t="shared" si="197"/>
        <v>4311</v>
      </c>
      <c r="P45" s="157">
        <f t="shared" si="197"/>
        <v>36429</v>
      </c>
      <c r="Q45" s="120" t="s">
        <v>2</v>
      </c>
      <c r="R45" s="115" t="s">
        <v>2</v>
      </c>
      <c r="S45" s="116">
        <f>SUM(S6:S17)</f>
        <v>3252507</v>
      </c>
      <c r="T45" s="117">
        <f t="shared" ref="T45:AF45" si="198">SUM(T6:T17)</f>
        <v>0</v>
      </c>
      <c r="U45" s="117">
        <f t="shared" si="198"/>
        <v>1562310</v>
      </c>
      <c r="V45" s="117">
        <f t="shared" si="198"/>
        <v>717379</v>
      </c>
      <c r="W45" s="123">
        <f t="shared" si="198"/>
        <v>5532196</v>
      </c>
      <c r="X45" s="117">
        <f t="shared" si="198"/>
        <v>2887</v>
      </c>
      <c r="Y45" s="117">
        <f t="shared" si="198"/>
        <v>773523</v>
      </c>
      <c r="Z45" s="117">
        <f t="shared" si="198"/>
        <v>76126</v>
      </c>
      <c r="AA45" s="117">
        <f t="shared" si="198"/>
        <v>114064</v>
      </c>
      <c r="AB45" s="118">
        <f t="shared" si="198"/>
        <v>701458</v>
      </c>
      <c r="AC45" s="119">
        <f t="shared" si="198"/>
        <v>339171</v>
      </c>
      <c r="AD45" s="116">
        <f t="shared" si="198"/>
        <v>3197</v>
      </c>
      <c r="AE45" s="117">
        <f t="shared" si="198"/>
        <v>4311</v>
      </c>
      <c r="AF45" s="157">
        <f t="shared" si="198"/>
        <v>15181</v>
      </c>
      <c r="AG45" s="120" t="s">
        <v>2</v>
      </c>
      <c r="AH45" s="115" t="s">
        <v>2</v>
      </c>
      <c r="AI45" s="116">
        <f>SUM(AI6:AI17)</f>
        <v>1087890</v>
      </c>
      <c r="AJ45" s="117">
        <f t="shared" ref="AJ45:AS45" si="199">SUM(AJ6:AJ17)</f>
        <v>0</v>
      </c>
      <c r="AK45" s="117">
        <f t="shared" si="199"/>
        <v>755254</v>
      </c>
      <c r="AL45" s="117">
        <f t="shared" si="199"/>
        <v>0</v>
      </c>
      <c r="AM45" s="123">
        <f t="shared" si="199"/>
        <v>1843144</v>
      </c>
      <c r="AN45" s="117">
        <f t="shared" si="199"/>
        <v>1826</v>
      </c>
      <c r="AO45" s="117">
        <f t="shared" si="199"/>
        <v>389928</v>
      </c>
      <c r="AP45" s="117">
        <f t="shared" si="199"/>
        <v>33276</v>
      </c>
      <c r="AQ45" s="117">
        <f t="shared" si="199"/>
        <v>38427</v>
      </c>
      <c r="AR45" s="118">
        <f t="shared" si="199"/>
        <v>368036</v>
      </c>
      <c r="AS45" s="119">
        <f t="shared" si="199"/>
        <v>0</v>
      </c>
      <c r="AT45" s="120" t="s">
        <v>2</v>
      </c>
    </row>
    <row r="46" spans="2:46" s="83" customFormat="1" ht="17.25" customHeight="1" thickBot="1">
      <c r="B46" s="121" t="s">
        <v>1</v>
      </c>
      <c r="C46" s="116">
        <f t="shared" ref="C46:I46" si="200">SUM(C18:C44)</f>
        <v>2204211</v>
      </c>
      <c r="D46" s="116">
        <f t="shared" si="200"/>
        <v>0</v>
      </c>
      <c r="E46" s="116">
        <f t="shared" si="200"/>
        <v>996021</v>
      </c>
      <c r="F46" s="116">
        <f t="shared" si="200"/>
        <v>443138</v>
      </c>
      <c r="G46" s="116">
        <f>SUM(G18:G44)</f>
        <v>3643370</v>
      </c>
      <c r="H46" s="116">
        <f t="shared" si="200"/>
        <v>454</v>
      </c>
      <c r="I46" s="116">
        <f t="shared" si="200"/>
        <v>313673</v>
      </c>
      <c r="J46" s="117">
        <f t="shared" ref="J46:M46" si="201">SUM(J18:J44)</f>
        <v>20849</v>
      </c>
      <c r="K46" s="117">
        <f t="shared" si="201"/>
        <v>31753</v>
      </c>
      <c r="L46" s="118">
        <f t="shared" si="201"/>
        <v>456970</v>
      </c>
      <c r="M46" s="119">
        <f t="shared" si="201"/>
        <v>215015</v>
      </c>
      <c r="N46" s="116">
        <f t="shared" ref="N46:P46" si="202">SUM(N18:N44)</f>
        <v>868</v>
      </c>
      <c r="O46" s="117">
        <f t="shared" si="202"/>
        <v>1212</v>
      </c>
      <c r="P46" s="157">
        <f t="shared" si="202"/>
        <v>11230</v>
      </c>
      <c r="Q46" s="122" t="s">
        <v>1</v>
      </c>
      <c r="R46" s="121" t="s">
        <v>1</v>
      </c>
      <c r="S46" s="116">
        <f>SUM(S18:S44)</f>
        <v>912102</v>
      </c>
      <c r="T46" s="117">
        <f t="shared" ref="T46:AF46" si="203">SUM(T18:T44)</f>
        <v>0</v>
      </c>
      <c r="U46" s="117">
        <f t="shared" si="203"/>
        <v>415007</v>
      </c>
      <c r="V46" s="117">
        <f t="shared" si="203"/>
        <v>186114</v>
      </c>
      <c r="W46" s="123">
        <f t="shared" si="203"/>
        <v>1513223</v>
      </c>
      <c r="X46" s="117">
        <f t="shared" si="203"/>
        <v>688</v>
      </c>
      <c r="Y46" s="117">
        <f t="shared" si="203"/>
        <v>165313</v>
      </c>
      <c r="Z46" s="117">
        <f t="shared" si="203"/>
        <v>20849</v>
      </c>
      <c r="AA46" s="117">
        <f t="shared" si="203"/>
        <v>31753</v>
      </c>
      <c r="AB46" s="118">
        <f t="shared" si="203"/>
        <v>190402</v>
      </c>
      <c r="AC46" s="119">
        <f t="shared" si="203"/>
        <v>90302</v>
      </c>
      <c r="AD46" s="116">
        <f t="shared" si="203"/>
        <v>868</v>
      </c>
      <c r="AE46" s="117">
        <f t="shared" si="203"/>
        <v>1212</v>
      </c>
      <c r="AF46" s="157">
        <f t="shared" si="203"/>
        <v>4673</v>
      </c>
      <c r="AG46" s="122" t="s">
        <v>1</v>
      </c>
      <c r="AH46" s="121" t="s">
        <v>1</v>
      </c>
      <c r="AI46" s="116">
        <f>SUM(AI18:AI44)</f>
        <v>291251</v>
      </c>
      <c r="AJ46" s="117">
        <f t="shared" ref="AJ46:AS46" si="204">SUM(AJ18:AJ44)</f>
        <v>0</v>
      </c>
      <c r="AK46" s="117">
        <f t="shared" si="204"/>
        <v>189672</v>
      </c>
      <c r="AL46" s="117">
        <f t="shared" si="204"/>
        <v>0</v>
      </c>
      <c r="AM46" s="123">
        <f t="shared" si="204"/>
        <v>480923</v>
      </c>
      <c r="AN46" s="117">
        <f t="shared" si="204"/>
        <v>444</v>
      </c>
      <c r="AO46" s="117">
        <f t="shared" si="204"/>
        <v>81002</v>
      </c>
      <c r="AP46" s="117">
        <f t="shared" si="204"/>
        <v>8780</v>
      </c>
      <c r="AQ46" s="117">
        <f t="shared" si="204"/>
        <v>10239</v>
      </c>
      <c r="AR46" s="118">
        <f t="shared" si="204"/>
        <v>96581</v>
      </c>
      <c r="AS46" s="119">
        <f t="shared" si="204"/>
        <v>0</v>
      </c>
      <c r="AT46" s="122" t="s">
        <v>1</v>
      </c>
    </row>
    <row r="47" spans="2:46" s="83" customFormat="1" ht="17.25" customHeight="1" thickBot="1">
      <c r="B47" s="121" t="s">
        <v>0</v>
      </c>
      <c r="C47" s="116">
        <f t="shared" ref="C47:M47" si="205">SUM(C45:C46)</f>
        <v>10101538</v>
      </c>
      <c r="D47" s="116">
        <f t="shared" ref="D47:I47" si="206">SUM(D45:D46)</f>
        <v>0</v>
      </c>
      <c r="E47" s="116">
        <f t="shared" si="206"/>
        <v>4745541</v>
      </c>
      <c r="F47" s="116">
        <f t="shared" si="206"/>
        <v>2151187</v>
      </c>
      <c r="G47" s="116">
        <f>SUM(G45:G46)</f>
        <v>16998266</v>
      </c>
      <c r="H47" s="116">
        <f t="shared" si="206"/>
        <v>2350</v>
      </c>
      <c r="I47" s="116">
        <f t="shared" si="206"/>
        <v>1808653</v>
      </c>
      <c r="J47" s="117">
        <f t="shared" si="205"/>
        <v>96975</v>
      </c>
      <c r="K47" s="117">
        <f t="shared" si="205"/>
        <v>145817</v>
      </c>
      <c r="L47" s="118">
        <f t="shared" si="205"/>
        <v>2140472</v>
      </c>
      <c r="M47" s="119">
        <f t="shared" si="205"/>
        <v>1022576</v>
      </c>
      <c r="N47" s="116">
        <f t="shared" ref="N47:P47" si="207">SUM(N45:N46)</f>
        <v>4065</v>
      </c>
      <c r="O47" s="117">
        <f t="shared" si="207"/>
        <v>5523</v>
      </c>
      <c r="P47" s="157">
        <f t="shared" si="207"/>
        <v>47659</v>
      </c>
      <c r="Q47" s="122" t="s">
        <v>0</v>
      </c>
      <c r="R47" s="121" t="s">
        <v>0</v>
      </c>
      <c r="S47" s="116">
        <f t="shared" ref="S47:AF47" si="208">SUM(S45:S46)</f>
        <v>4164609</v>
      </c>
      <c r="T47" s="117">
        <f t="shared" si="208"/>
        <v>0</v>
      </c>
      <c r="U47" s="117">
        <f t="shared" si="208"/>
        <v>1977317</v>
      </c>
      <c r="V47" s="117">
        <f t="shared" si="208"/>
        <v>903493</v>
      </c>
      <c r="W47" s="123">
        <f t="shared" si="208"/>
        <v>7045419</v>
      </c>
      <c r="X47" s="117">
        <f t="shared" si="208"/>
        <v>3575</v>
      </c>
      <c r="Y47" s="117">
        <f t="shared" si="208"/>
        <v>938836</v>
      </c>
      <c r="Z47" s="117">
        <f t="shared" si="208"/>
        <v>96975</v>
      </c>
      <c r="AA47" s="117">
        <f t="shared" si="208"/>
        <v>145817</v>
      </c>
      <c r="AB47" s="118">
        <f t="shared" si="208"/>
        <v>891860</v>
      </c>
      <c r="AC47" s="119">
        <f t="shared" si="208"/>
        <v>429473</v>
      </c>
      <c r="AD47" s="116">
        <f t="shared" si="208"/>
        <v>4065</v>
      </c>
      <c r="AE47" s="117">
        <f t="shared" si="208"/>
        <v>5523</v>
      </c>
      <c r="AF47" s="157">
        <f t="shared" si="208"/>
        <v>19854</v>
      </c>
      <c r="AG47" s="122" t="s">
        <v>0</v>
      </c>
      <c r="AH47" s="121" t="s">
        <v>0</v>
      </c>
      <c r="AI47" s="116">
        <f t="shared" ref="AI47:AS47" si="209">SUM(AI45:AI46)</f>
        <v>1379141</v>
      </c>
      <c r="AJ47" s="117">
        <f t="shared" si="209"/>
        <v>0</v>
      </c>
      <c r="AK47" s="117">
        <f t="shared" si="209"/>
        <v>944926</v>
      </c>
      <c r="AL47" s="117">
        <f t="shared" si="209"/>
        <v>0</v>
      </c>
      <c r="AM47" s="123">
        <f t="shared" si="209"/>
        <v>2324067</v>
      </c>
      <c r="AN47" s="117">
        <f t="shared" si="209"/>
        <v>2270</v>
      </c>
      <c r="AO47" s="117">
        <f t="shared" si="209"/>
        <v>470930</v>
      </c>
      <c r="AP47" s="117">
        <f t="shared" si="209"/>
        <v>42056</v>
      </c>
      <c r="AQ47" s="117">
        <f t="shared" si="209"/>
        <v>48666</v>
      </c>
      <c r="AR47" s="118">
        <f t="shared" si="209"/>
        <v>464617</v>
      </c>
      <c r="AS47" s="119">
        <f t="shared" si="209"/>
        <v>0</v>
      </c>
      <c r="AT47" s="122" t="s">
        <v>0</v>
      </c>
    </row>
    <row r="48" spans="2:46" s="57" customFormat="1" ht="17.25" customHeight="1">
      <c r="B48" s="84" t="s">
        <v>153</v>
      </c>
      <c r="Q48" s="77" t="s">
        <v>377</v>
      </c>
      <c r="R48" s="84" t="s">
        <v>153</v>
      </c>
      <c r="AG48" s="77" t="str">
        <f>Q48</f>
        <v>【出典：令和７年度課税状況等調（令和７年３月３１日現在）】</v>
      </c>
      <c r="AH48" s="84" t="s">
        <v>153</v>
      </c>
      <c r="AT48" s="77" t="str">
        <f>Q48</f>
        <v>【出典：令和７年度課税状況等調（令和７年３月３１日現在）】</v>
      </c>
    </row>
    <row r="49" spans="2:46" s="57" customFormat="1" ht="17.25" hidden="1" customHeight="1">
      <c r="B49" s="84"/>
      <c r="Q49" s="77"/>
      <c r="R49" s="84"/>
      <c r="AG49" s="77"/>
      <c r="AH49" s="84"/>
      <c r="AT49" s="77"/>
    </row>
    <row r="50" spans="2:46" s="57" customFormat="1" ht="17.25" hidden="1" customHeight="1">
      <c r="B50" s="84"/>
      <c r="C50" s="166" t="s">
        <v>254</v>
      </c>
      <c r="D50" s="533" t="s">
        <v>267</v>
      </c>
      <c r="E50" s="533"/>
      <c r="F50" s="533"/>
      <c r="G50" s="533"/>
      <c r="H50" s="533"/>
      <c r="Q50" s="77"/>
      <c r="R50" s="84"/>
      <c r="S50" s="166" t="s">
        <v>254</v>
      </c>
      <c r="AG50" s="77"/>
      <c r="AH50" s="84"/>
      <c r="AI50" s="166" t="s">
        <v>254</v>
      </c>
      <c r="AT50" s="77"/>
    </row>
    <row r="51" spans="2:46" s="1" customFormat="1" ht="16.8" hidden="1" customHeight="1">
      <c r="C51" s="165" t="s">
        <v>265</v>
      </c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S51" s="165" t="s">
        <v>266</v>
      </c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I51" s="165" t="s">
        <v>262</v>
      </c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</row>
    <row r="52" spans="2:46" s="1" customFormat="1" ht="68.400000000000006" hidden="1" customHeight="1">
      <c r="C52" s="168" t="s">
        <v>256</v>
      </c>
      <c r="D52" s="168" t="s">
        <v>257</v>
      </c>
      <c r="E52" s="168" t="s">
        <v>258</v>
      </c>
      <c r="F52" s="168" t="s">
        <v>255</v>
      </c>
      <c r="G52" s="168" t="s">
        <v>170</v>
      </c>
      <c r="H52" s="168" t="s">
        <v>171</v>
      </c>
      <c r="I52" s="168" t="s">
        <v>172</v>
      </c>
      <c r="J52" s="168" t="s">
        <v>173</v>
      </c>
      <c r="K52" s="168" t="s">
        <v>174</v>
      </c>
      <c r="L52" s="168" t="s">
        <v>259</v>
      </c>
      <c r="M52" s="168" t="s">
        <v>260</v>
      </c>
      <c r="N52" s="168" t="s">
        <v>234</v>
      </c>
      <c r="O52" s="168" t="s">
        <v>235</v>
      </c>
      <c r="P52" s="168" t="s">
        <v>261</v>
      </c>
      <c r="S52" s="168" t="s">
        <v>166</v>
      </c>
      <c r="T52" s="168" t="s">
        <v>167</v>
      </c>
      <c r="U52" s="168" t="s">
        <v>168</v>
      </c>
      <c r="V52" s="168" t="s">
        <v>169</v>
      </c>
      <c r="W52" s="168" t="s">
        <v>170</v>
      </c>
      <c r="X52" s="168" t="s">
        <v>171</v>
      </c>
      <c r="Y52" s="168" t="s">
        <v>172</v>
      </c>
      <c r="Z52" s="168" t="s">
        <v>173</v>
      </c>
      <c r="AA52" s="168" t="s">
        <v>174</v>
      </c>
      <c r="AB52" s="168" t="s">
        <v>259</v>
      </c>
      <c r="AC52" s="168" t="s">
        <v>260</v>
      </c>
      <c r="AD52" s="168" t="s">
        <v>234</v>
      </c>
      <c r="AE52" s="168" t="s">
        <v>235</v>
      </c>
      <c r="AF52" s="168" t="s">
        <v>261</v>
      </c>
      <c r="AI52" s="168" t="s">
        <v>166</v>
      </c>
      <c r="AJ52" s="168" t="s">
        <v>167</v>
      </c>
      <c r="AK52" s="168" t="s">
        <v>168</v>
      </c>
      <c r="AL52" s="168" t="s">
        <v>169</v>
      </c>
      <c r="AM52" s="168" t="s">
        <v>170</v>
      </c>
      <c r="AN52" s="168" t="s">
        <v>171</v>
      </c>
      <c r="AO52" s="168" t="s">
        <v>172</v>
      </c>
      <c r="AP52" s="168" t="s">
        <v>173</v>
      </c>
      <c r="AQ52" s="168" t="s">
        <v>174</v>
      </c>
      <c r="AR52" s="168" t="s">
        <v>259</v>
      </c>
      <c r="AS52" s="168" t="s">
        <v>260</v>
      </c>
    </row>
    <row r="53" spans="2:46" s="1" customFormat="1" ht="17.25" hidden="1" customHeight="1">
      <c r="B53" s="1" t="s">
        <v>4</v>
      </c>
      <c r="C53" s="136">
        <v>2646036</v>
      </c>
      <c r="D53" s="136">
        <v>0</v>
      </c>
      <c r="E53" s="136">
        <v>1161778</v>
      </c>
      <c r="F53" s="136">
        <v>539582</v>
      </c>
      <c r="G53" s="136">
        <v>4347396</v>
      </c>
      <c r="H53" s="137">
        <v>741</v>
      </c>
      <c r="I53" s="137">
        <v>626064</v>
      </c>
      <c r="J53" s="136">
        <v>23922</v>
      </c>
      <c r="K53" s="136">
        <v>34597</v>
      </c>
      <c r="L53" s="136">
        <v>510960</v>
      </c>
      <c r="M53" s="136">
        <v>253857</v>
      </c>
      <c r="N53" s="136">
        <v>917</v>
      </c>
      <c r="O53" s="136">
        <v>1198</v>
      </c>
      <c r="P53" s="136">
        <v>10594</v>
      </c>
      <c r="Q53" s="1" t="s">
        <v>4</v>
      </c>
      <c r="R53" s="1" t="s">
        <v>4</v>
      </c>
      <c r="S53" s="136">
        <v>1081393</v>
      </c>
      <c r="T53" s="136">
        <v>0</v>
      </c>
      <c r="U53" s="136">
        <v>484078</v>
      </c>
      <c r="V53" s="136">
        <v>226624</v>
      </c>
      <c r="W53" s="136">
        <v>1792095</v>
      </c>
      <c r="X53" s="136">
        <v>1069</v>
      </c>
      <c r="Y53" s="136">
        <v>319089</v>
      </c>
      <c r="Z53" s="136">
        <v>23922</v>
      </c>
      <c r="AA53" s="136">
        <v>34597</v>
      </c>
      <c r="AB53" s="136">
        <v>212900</v>
      </c>
      <c r="AC53" s="136">
        <v>106619</v>
      </c>
      <c r="AD53" s="136">
        <v>917</v>
      </c>
      <c r="AE53" s="136">
        <v>1198</v>
      </c>
      <c r="AF53" s="136">
        <v>4414</v>
      </c>
      <c r="AG53" s="1" t="s">
        <v>4</v>
      </c>
      <c r="AH53" s="1" t="s">
        <v>4</v>
      </c>
      <c r="AI53" s="136">
        <v>339626</v>
      </c>
      <c r="AJ53" s="136">
        <v>0</v>
      </c>
      <c r="AK53" s="136">
        <v>229598</v>
      </c>
      <c r="AL53" s="136">
        <v>0</v>
      </c>
      <c r="AM53" s="136">
        <v>569224</v>
      </c>
      <c r="AN53" s="136">
        <v>641</v>
      </c>
      <c r="AO53" s="136">
        <v>143364</v>
      </c>
      <c r="AP53" s="136">
        <v>10299</v>
      </c>
      <c r="AQ53" s="136">
        <v>11752</v>
      </c>
      <c r="AR53" s="136">
        <v>113157</v>
      </c>
      <c r="AS53" s="136">
        <v>0</v>
      </c>
    </row>
    <row r="54" spans="2:46" s="1" customFormat="1" ht="17.25" hidden="1" customHeight="1">
      <c r="B54" s="1" t="s">
        <v>5</v>
      </c>
      <c r="C54" s="136">
        <v>595036</v>
      </c>
      <c r="D54" s="136">
        <v>0</v>
      </c>
      <c r="E54" s="136">
        <v>427138</v>
      </c>
      <c r="F54" s="136">
        <v>200970</v>
      </c>
      <c r="G54" s="136">
        <v>1223144</v>
      </c>
      <c r="H54" s="138">
        <v>86</v>
      </c>
      <c r="I54" s="138">
        <v>44140</v>
      </c>
      <c r="J54" s="136">
        <v>5739</v>
      </c>
      <c r="K54" s="136">
        <v>8648</v>
      </c>
      <c r="L54" s="136">
        <v>130117</v>
      </c>
      <c r="M54" s="136">
        <v>62023</v>
      </c>
      <c r="N54" s="136">
        <v>238</v>
      </c>
      <c r="O54" s="136">
        <v>329</v>
      </c>
      <c r="P54" s="136">
        <v>2586</v>
      </c>
      <c r="Q54" s="1" t="s">
        <v>5</v>
      </c>
      <c r="R54" s="1" t="s">
        <v>5</v>
      </c>
      <c r="S54" s="136">
        <v>254680</v>
      </c>
      <c r="T54" s="136">
        <v>0</v>
      </c>
      <c r="U54" s="136">
        <v>177974</v>
      </c>
      <c r="V54" s="136">
        <v>84407</v>
      </c>
      <c r="W54" s="136">
        <v>517061</v>
      </c>
      <c r="X54" s="136">
        <v>141</v>
      </c>
      <c r="Y54" s="136">
        <v>25239</v>
      </c>
      <c r="Z54" s="136">
        <v>5739</v>
      </c>
      <c r="AA54" s="136">
        <v>8648</v>
      </c>
      <c r="AB54" s="136">
        <v>54216</v>
      </c>
      <c r="AC54" s="136">
        <v>26050</v>
      </c>
      <c r="AD54" s="136">
        <v>238</v>
      </c>
      <c r="AE54" s="136">
        <v>329</v>
      </c>
      <c r="AF54" s="136">
        <v>1078</v>
      </c>
      <c r="AG54" s="1" t="s">
        <v>5</v>
      </c>
      <c r="AH54" s="1" t="s">
        <v>5</v>
      </c>
      <c r="AI54" s="136">
        <v>97407</v>
      </c>
      <c r="AJ54" s="136">
        <v>0</v>
      </c>
      <c r="AK54" s="136">
        <v>93609</v>
      </c>
      <c r="AL54" s="136">
        <v>0</v>
      </c>
      <c r="AM54" s="136">
        <v>191016</v>
      </c>
      <c r="AN54" s="136">
        <v>87</v>
      </c>
      <c r="AO54" s="136">
        <v>16088</v>
      </c>
      <c r="AP54" s="136">
        <v>2652</v>
      </c>
      <c r="AQ54" s="136">
        <v>3072</v>
      </c>
      <c r="AR54" s="136">
        <v>29717</v>
      </c>
      <c r="AS54" s="136">
        <v>0</v>
      </c>
    </row>
    <row r="55" spans="2:46" s="1" customFormat="1" ht="17.25" hidden="1" customHeight="1">
      <c r="B55" s="1" t="s">
        <v>6</v>
      </c>
      <c r="C55" s="136">
        <v>602560</v>
      </c>
      <c r="D55" s="136">
        <v>0</v>
      </c>
      <c r="E55" s="136">
        <v>286536</v>
      </c>
      <c r="F55" s="136">
        <v>129761</v>
      </c>
      <c r="G55" s="136">
        <v>1018857</v>
      </c>
      <c r="H55" s="138">
        <v>118</v>
      </c>
      <c r="I55" s="138">
        <v>66543</v>
      </c>
      <c r="J55" s="136">
        <v>6396</v>
      </c>
      <c r="K55" s="136">
        <v>9572</v>
      </c>
      <c r="L55" s="136">
        <v>138278</v>
      </c>
      <c r="M55" s="136">
        <v>65728</v>
      </c>
      <c r="N55" s="136">
        <v>230</v>
      </c>
      <c r="O55" s="136">
        <v>303</v>
      </c>
      <c r="P55" s="136">
        <v>2533</v>
      </c>
      <c r="Q55" s="1" t="s">
        <v>6</v>
      </c>
      <c r="R55" s="1" t="s">
        <v>6</v>
      </c>
      <c r="S55" s="136">
        <v>249376</v>
      </c>
      <c r="T55" s="136">
        <v>0</v>
      </c>
      <c r="U55" s="136">
        <v>119390</v>
      </c>
      <c r="V55" s="136">
        <v>54499</v>
      </c>
      <c r="W55" s="136">
        <v>423265</v>
      </c>
      <c r="X55" s="136">
        <v>191</v>
      </c>
      <c r="Y55" s="136">
        <v>37005</v>
      </c>
      <c r="Z55" s="136">
        <v>6396</v>
      </c>
      <c r="AA55" s="136">
        <v>9572</v>
      </c>
      <c r="AB55" s="136">
        <v>57615</v>
      </c>
      <c r="AC55" s="136">
        <v>27605</v>
      </c>
      <c r="AD55" s="136">
        <v>230</v>
      </c>
      <c r="AE55" s="136">
        <v>303</v>
      </c>
      <c r="AF55" s="136">
        <v>1056</v>
      </c>
      <c r="AG55" s="1" t="s">
        <v>6</v>
      </c>
      <c r="AH55" s="1" t="s">
        <v>6</v>
      </c>
      <c r="AI55" s="136">
        <v>81572</v>
      </c>
      <c r="AJ55" s="136">
        <v>0</v>
      </c>
      <c r="AK55" s="136">
        <v>56561</v>
      </c>
      <c r="AL55" s="136">
        <v>0</v>
      </c>
      <c r="AM55" s="136">
        <v>138133</v>
      </c>
      <c r="AN55" s="136">
        <v>128</v>
      </c>
      <c r="AO55" s="136">
        <v>22817</v>
      </c>
      <c r="AP55" s="136">
        <v>2808</v>
      </c>
      <c r="AQ55" s="136">
        <v>3229</v>
      </c>
      <c r="AR55" s="136">
        <v>30890</v>
      </c>
      <c r="AS55" s="136">
        <v>0</v>
      </c>
    </row>
    <row r="56" spans="2:46" s="1" customFormat="1" ht="17.25" hidden="1" customHeight="1">
      <c r="B56" s="1" t="s">
        <v>7</v>
      </c>
      <c r="C56" s="136">
        <v>416542</v>
      </c>
      <c r="D56" s="136">
        <v>0</v>
      </c>
      <c r="E56" s="136">
        <v>211851</v>
      </c>
      <c r="F56" s="136">
        <v>94960</v>
      </c>
      <c r="G56" s="136">
        <v>723353</v>
      </c>
      <c r="H56" s="138">
        <v>82</v>
      </c>
      <c r="I56" s="138">
        <v>55848</v>
      </c>
      <c r="J56" s="136">
        <v>4942</v>
      </c>
      <c r="K56" s="136">
        <v>7836</v>
      </c>
      <c r="L56" s="136">
        <v>115782</v>
      </c>
      <c r="M56" s="136">
        <v>53484</v>
      </c>
      <c r="N56" s="136">
        <v>270</v>
      </c>
      <c r="O56" s="136">
        <v>393</v>
      </c>
      <c r="P56" s="136">
        <v>3005</v>
      </c>
      <c r="Q56" s="1" t="s">
        <v>7</v>
      </c>
      <c r="R56" s="1" t="s">
        <v>7</v>
      </c>
      <c r="S56" s="136">
        <v>172342</v>
      </c>
      <c r="T56" s="136">
        <v>0</v>
      </c>
      <c r="U56" s="136">
        <v>88271</v>
      </c>
      <c r="V56" s="136">
        <v>39883</v>
      </c>
      <c r="W56" s="136">
        <v>300496</v>
      </c>
      <c r="X56" s="136">
        <v>130</v>
      </c>
      <c r="Y56" s="136">
        <v>29845</v>
      </c>
      <c r="Z56" s="136">
        <v>4942</v>
      </c>
      <c r="AA56" s="136">
        <v>7836</v>
      </c>
      <c r="AB56" s="136">
        <v>48243</v>
      </c>
      <c r="AC56" s="136">
        <v>22463</v>
      </c>
      <c r="AD56" s="136">
        <v>270</v>
      </c>
      <c r="AE56" s="136">
        <v>393</v>
      </c>
      <c r="AF56" s="136">
        <v>1253</v>
      </c>
      <c r="AG56" s="1" t="s">
        <v>7</v>
      </c>
      <c r="AH56" s="1" t="s">
        <v>7</v>
      </c>
      <c r="AI56" s="136">
        <v>59748</v>
      </c>
      <c r="AJ56" s="136">
        <v>0</v>
      </c>
      <c r="AK56" s="136">
        <v>42906</v>
      </c>
      <c r="AL56" s="136">
        <v>0</v>
      </c>
      <c r="AM56" s="136">
        <v>102654</v>
      </c>
      <c r="AN56" s="136">
        <v>74</v>
      </c>
      <c r="AO56" s="136">
        <v>9398</v>
      </c>
      <c r="AP56" s="136">
        <v>2132</v>
      </c>
      <c r="AQ56" s="136">
        <v>2551</v>
      </c>
      <c r="AR56" s="136">
        <v>23976</v>
      </c>
      <c r="AS56" s="136">
        <v>0</v>
      </c>
    </row>
    <row r="57" spans="2:46" s="1" customFormat="1" ht="17.25" hidden="1" customHeight="1">
      <c r="B57" s="1" t="s">
        <v>8</v>
      </c>
      <c r="C57" s="136">
        <v>856642</v>
      </c>
      <c r="D57" s="136">
        <v>0</v>
      </c>
      <c r="E57" s="136">
        <v>405872</v>
      </c>
      <c r="F57" s="136">
        <v>186173</v>
      </c>
      <c r="G57" s="136">
        <v>1448687</v>
      </c>
      <c r="H57" s="138">
        <v>182</v>
      </c>
      <c r="I57" s="138">
        <v>113598</v>
      </c>
      <c r="J57" s="136">
        <v>9114</v>
      </c>
      <c r="K57" s="136">
        <v>13517</v>
      </c>
      <c r="L57" s="136">
        <v>200156</v>
      </c>
      <c r="M57" s="136">
        <v>97102</v>
      </c>
      <c r="N57" s="136">
        <v>387</v>
      </c>
      <c r="O57" s="136">
        <v>506</v>
      </c>
      <c r="P57" s="136">
        <v>4311</v>
      </c>
      <c r="Q57" s="1" t="s">
        <v>8</v>
      </c>
      <c r="R57" s="1" t="s">
        <v>8</v>
      </c>
      <c r="S57" s="136">
        <v>353757</v>
      </c>
      <c r="T57" s="136">
        <v>0</v>
      </c>
      <c r="U57" s="136">
        <v>169122</v>
      </c>
      <c r="V57" s="136">
        <v>78192</v>
      </c>
      <c r="W57" s="136">
        <v>601071</v>
      </c>
      <c r="X57" s="136">
        <v>291</v>
      </c>
      <c r="Y57" s="136">
        <v>61510</v>
      </c>
      <c r="Z57" s="136">
        <v>9114</v>
      </c>
      <c r="AA57" s="136">
        <v>13517</v>
      </c>
      <c r="AB57" s="136">
        <v>83398</v>
      </c>
      <c r="AC57" s="136">
        <v>40781</v>
      </c>
      <c r="AD57" s="136">
        <v>387</v>
      </c>
      <c r="AE57" s="136">
        <v>506</v>
      </c>
      <c r="AF57" s="136">
        <v>1795</v>
      </c>
      <c r="AG57" s="1" t="s">
        <v>8</v>
      </c>
      <c r="AH57" s="1" t="s">
        <v>8</v>
      </c>
      <c r="AI57" s="136">
        <v>119717</v>
      </c>
      <c r="AJ57" s="136">
        <v>0</v>
      </c>
      <c r="AK57" s="136">
        <v>82203</v>
      </c>
      <c r="AL57" s="136">
        <v>0</v>
      </c>
      <c r="AM57" s="136">
        <v>201920</v>
      </c>
      <c r="AN57" s="136">
        <v>185</v>
      </c>
      <c r="AO57" s="136">
        <v>27846</v>
      </c>
      <c r="AP57" s="136">
        <v>4010</v>
      </c>
      <c r="AQ57" s="136">
        <v>4577</v>
      </c>
      <c r="AR57" s="136">
        <v>43724</v>
      </c>
      <c r="AS57" s="136">
        <v>0</v>
      </c>
    </row>
    <row r="58" spans="2:46" s="1" customFormat="1" ht="17.25" hidden="1" customHeight="1">
      <c r="B58" s="1" t="s">
        <v>9</v>
      </c>
      <c r="C58" s="136">
        <v>437430</v>
      </c>
      <c r="D58" s="136">
        <v>0</v>
      </c>
      <c r="E58" s="136">
        <v>211764</v>
      </c>
      <c r="F58" s="136">
        <v>94340</v>
      </c>
      <c r="G58" s="136">
        <v>743534</v>
      </c>
      <c r="H58" s="138">
        <v>89</v>
      </c>
      <c r="I58" s="138">
        <v>72083</v>
      </c>
      <c r="J58" s="136">
        <v>4560</v>
      </c>
      <c r="K58" s="136">
        <v>7102</v>
      </c>
      <c r="L58" s="136">
        <v>105517</v>
      </c>
      <c r="M58" s="136">
        <v>48941</v>
      </c>
      <c r="N58" s="136">
        <v>231</v>
      </c>
      <c r="O58" s="136">
        <v>315</v>
      </c>
      <c r="P58" s="136">
        <v>2693</v>
      </c>
      <c r="Q58" s="1" t="s">
        <v>9</v>
      </c>
      <c r="R58" s="1" t="s">
        <v>9</v>
      </c>
      <c r="S58" s="136">
        <v>180951</v>
      </c>
      <c r="T58" s="136">
        <v>0</v>
      </c>
      <c r="U58" s="136">
        <v>88235</v>
      </c>
      <c r="V58" s="136">
        <v>39623</v>
      </c>
      <c r="W58" s="136">
        <v>308809</v>
      </c>
      <c r="X58" s="136">
        <v>145</v>
      </c>
      <c r="Y58" s="136">
        <v>37124</v>
      </c>
      <c r="Z58" s="136">
        <v>4560</v>
      </c>
      <c r="AA58" s="136">
        <v>7102</v>
      </c>
      <c r="AB58" s="136">
        <v>43966</v>
      </c>
      <c r="AC58" s="136">
        <v>20555</v>
      </c>
      <c r="AD58" s="136">
        <v>231</v>
      </c>
      <c r="AE58" s="136">
        <v>315</v>
      </c>
      <c r="AF58" s="136">
        <v>1122</v>
      </c>
      <c r="AG58" s="1" t="s">
        <v>9</v>
      </c>
      <c r="AH58" s="1" t="s">
        <v>9</v>
      </c>
      <c r="AI58" s="136">
        <v>58027</v>
      </c>
      <c r="AJ58" s="136">
        <v>0</v>
      </c>
      <c r="AK58" s="136">
        <v>42059</v>
      </c>
      <c r="AL58" s="136">
        <v>0</v>
      </c>
      <c r="AM58" s="136">
        <v>100086</v>
      </c>
      <c r="AN58" s="136">
        <v>81</v>
      </c>
      <c r="AO58" s="136">
        <v>19124</v>
      </c>
      <c r="AP58" s="136">
        <v>2058</v>
      </c>
      <c r="AQ58" s="136">
        <v>2367</v>
      </c>
      <c r="AR58" s="136">
        <v>22607</v>
      </c>
      <c r="AS58" s="136">
        <v>0</v>
      </c>
    </row>
    <row r="59" spans="2:46" s="1" customFormat="1" ht="17.25" hidden="1" customHeight="1">
      <c r="B59" s="1" t="s">
        <v>10</v>
      </c>
      <c r="C59" s="136">
        <v>277296</v>
      </c>
      <c r="D59" s="136">
        <v>0</v>
      </c>
      <c r="E59" s="136">
        <v>124665</v>
      </c>
      <c r="F59" s="136">
        <v>52098</v>
      </c>
      <c r="G59" s="136">
        <v>454059</v>
      </c>
      <c r="H59" s="138">
        <v>97</v>
      </c>
      <c r="I59" s="138">
        <v>39274</v>
      </c>
      <c r="J59" s="136">
        <v>2683</v>
      </c>
      <c r="K59" s="136">
        <v>4048</v>
      </c>
      <c r="L59" s="136">
        <v>60416</v>
      </c>
      <c r="M59" s="136">
        <v>28553</v>
      </c>
      <c r="N59" s="136">
        <v>84</v>
      </c>
      <c r="O59" s="136">
        <v>113</v>
      </c>
      <c r="P59" s="136">
        <v>1122</v>
      </c>
      <c r="Q59" s="1" t="s">
        <v>10</v>
      </c>
      <c r="R59" s="1" t="s">
        <v>10</v>
      </c>
      <c r="S59" s="136">
        <v>112160</v>
      </c>
      <c r="T59" s="136">
        <v>0</v>
      </c>
      <c r="U59" s="136">
        <v>51944</v>
      </c>
      <c r="V59" s="136">
        <v>21881</v>
      </c>
      <c r="W59" s="136">
        <v>185985</v>
      </c>
      <c r="X59" s="136">
        <v>142</v>
      </c>
      <c r="Y59" s="136">
        <v>23335</v>
      </c>
      <c r="Z59" s="136">
        <v>2683</v>
      </c>
      <c r="AA59" s="136">
        <v>4048</v>
      </c>
      <c r="AB59" s="136">
        <v>25174</v>
      </c>
      <c r="AC59" s="136">
        <v>11993</v>
      </c>
      <c r="AD59" s="136">
        <v>84</v>
      </c>
      <c r="AE59" s="136">
        <v>113</v>
      </c>
      <c r="AF59" s="136">
        <v>468</v>
      </c>
      <c r="AG59" s="1" t="s">
        <v>10</v>
      </c>
      <c r="AH59" s="1" t="s">
        <v>10</v>
      </c>
      <c r="AI59" s="136">
        <v>44113</v>
      </c>
      <c r="AJ59" s="136">
        <v>0</v>
      </c>
      <c r="AK59" s="136">
        <v>26521</v>
      </c>
      <c r="AL59" s="136">
        <v>0</v>
      </c>
      <c r="AM59" s="136">
        <v>70634</v>
      </c>
      <c r="AN59" s="136">
        <v>115</v>
      </c>
      <c r="AO59" s="136">
        <v>15162</v>
      </c>
      <c r="AP59" s="136">
        <v>1151</v>
      </c>
      <c r="AQ59" s="136">
        <v>1372</v>
      </c>
      <c r="AR59" s="136">
        <v>13053</v>
      </c>
      <c r="AS59" s="136">
        <v>0</v>
      </c>
    </row>
    <row r="60" spans="2:46" s="1" customFormat="1" ht="17.25" hidden="1" customHeight="1">
      <c r="B60" s="1" t="s">
        <v>11</v>
      </c>
      <c r="C60" s="136">
        <v>168253</v>
      </c>
      <c r="D60" s="136">
        <v>0</v>
      </c>
      <c r="E60" s="136">
        <v>91527</v>
      </c>
      <c r="F60" s="136">
        <v>41815</v>
      </c>
      <c r="G60" s="136">
        <v>301595</v>
      </c>
      <c r="H60" s="138">
        <v>25</v>
      </c>
      <c r="I60" s="138">
        <v>13696</v>
      </c>
      <c r="J60" s="136">
        <v>2425</v>
      </c>
      <c r="K60" s="136">
        <v>3643</v>
      </c>
      <c r="L60" s="136">
        <v>55937</v>
      </c>
      <c r="M60" s="136">
        <v>26658</v>
      </c>
      <c r="N60" s="136">
        <v>82</v>
      </c>
      <c r="O60" s="136">
        <v>116</v>
      </c>
      <c r="P60" s="136">
        <v>824</v>
      </c>
      <c r="Q60" s="1" t="s">
        <v>11</v>
      </c>
      <c r="R60" s="1" t="s">
        <v>11</v>
      </c>
      <c r="S60" s="136">
        <v>70243</v>
      </c>
      <c r="T60" s="136">
        <v>0</v>
      </c>
      <c r="U60" s="136">
        <v>38136</v>
      </c>
      <c r="V60" s="136">
        <v>17563</v>
      </c>
      <c r="W60" s="136">
        <v>125942</v>
      </c>
      <c r="X60" s="136">
        <v>38</v>
      </c>
      <c r="Y60" s="136">
        <v>7633</v>
      </c>
      <c r="Z60" s="136">
        <v>2425</v>
      </c>
      <c r="AA60" s="136">
        <v>3643</v>
      </c>
      <c r="AB60" s="136">
        <v>23307</v>
      </c>
      <c r="AC60" s="136">
        <v>11196</v>
      </c>
      <c r="AD60" s="136">
        <v>82</v>
      </c>
      <c r="AE60" s="136">
        <v>116</v>
      </c>
      <c r="AF60" s="136">
        <v>345</v>
      </c>
      <c r="AG60" s="1" t="s">
        <v>11</v>
      </c>
      <c r="AH60" s="1" t="s">
        <v>11</v>
      </c>
      <c r="AI60" s="136">
        <v>22417</v>
      </c>
      <c r="AJ60" s="136">
        <v>0</v>
      </c>
      <c r="AK60" s="136">
        <v>18386</v>
      </c>
      <c r="AL60" s="136">
        <v>0</v>
      </c>
      <c r="AM60" s="136">
        <v>40803</v>
      </c>
      <c r="AN60" s="136">
        <v>28</v>
      </c>
      <c r="AO60" s="136">
        <v>3159</v>
      </c>
      <c r="AP60" s="136">
        <v>1057</v>
      </c>
      <c r="AQ60" s="136">
        <v>1235</v>
      </c>
      <c r="AR60" s="136">
        <v>12151</v>
      </c>
      <c r="AS60" s="136">
        <v>0</v>
      </c>
    </row>
    <row r="61" spans="2:46" s="1" customFormat="1" ht="17.25" hidden="1" customHeight="1">
      <c r="B61" s="1" t="s">
        <v>12</v>
      </c>
      <c r="C61" s="136">
        <v>876094</v>
      </c>
      <c r="D61" s="136">
        <v>0</v>
      </c>
      <c r="E61" s="136">
        <v>354253</v>
      </c>
      <c r="F61" s="136">
        <v>164169</v>
      </c>
      <c r="G61" s="136">
        <v>1394516</v>
      </c>
      <c r="H61" s="138">
        <v>262</v>
      </c>
      <c r="I61" s="138">
        <v>286287</v>
      </c>
      <c r="J61" s="136">
        <v>6587</v>
      </c>
      <c r="K61" s="136">
        <v>9540</v>
      </c>
      <c r="L61" s="136">
        <v>140698</v>
      </c>
      <c r="M61" s="136">
        <v>70433</v>
      </c>
      <c r="N61" s="136">
        <v>294</v>
      </c>
      <c r="O61" s="136">
        <v>392</v>
      </c>
      <c r="P61" s="136">
        <v>3494</v>
      </c>
      <c r="Q61" s="1" t="s">
        <v>12</v>
      </c>
      <c r="R61" s="1" t="s">
        <v>12</v>
      </c>
      <c r="S61" s="136">
        <v>356581</v>
      </c>
      <c r="T61" s="136">
        <v>0</v>
      </c>
      <c r="U61" s="136">
        <v>147605</v>
      </c>
      <c r="V61" s="136">
        <v>68951</v>
      </c>
      <c r="W61" s="136">
        <v>573137</v>
      </c>
      <c r="X61" s="136">
        <v>397</v>
      </c>
      <c r="Y61" s="136">
        <v>140928</v>
      </c>
      <c r="Z61" s="136">
        <v>6587</v>
      </c>
      <c r="AA61" s="136">
        <v>9540</v>
      </c>
      <c r="AB61" s="136">
        <v>58623</v>
      </c>
      <c r="AC61" s="136">
        <v>29581</v>
      </c>
      <c r="AD61" s="136">
        <v>294</v>
      </c>
      <c r="AE61" s="136">
        <v>392</v>
      </c>
      <c r="AF61" s="136">
        <v>1455</v>
      </c>
      <c r="AG61" s="1" t="s">
        <v>12</v>
      </c>
      <c r="AH61" s="1" t="s">
        <v>12</v>
      </c>
      <c r="AI61" s="136">
        <v>116416</v>
      </c>
      <c r="AJ61" s="136">
        <v>0</v>
      </c>
      <c r="AK61" s="136">
        <v>69522</v>
      </c>
      <c r="AL61" s="136">
        <v>0</v>
      </c>
      <c r="AM61" s="136">
        <v>185938</v>
      </c>
      <c r="AN61" s="136">
        <v>244</v>
      </c>
      <c r="AO61" s="136">
        <v>81966</v>
      </c>
      <c r="AP61" s="136">
        <v>2761</v>
      </c>
      <c r="AQ61" s="136">
        <v>3156</v>
      </c>
      <c r="AR61" s="136">
        <v>30658</v>
      </c>
      <c r="AS61" s="136">
        <v>0</v>
      </c>
    </row>
    <row r="62" spans="2:46" s="1" customFormat="1" ht="17.25" hidden="1" customHeight="1">
      <c r="B62" s="1" t="s">
        <v>13</v>
      </c>
      <c r="C62" s="136">
        <v>532990</v>
      </c>
      <c r="D62" s="136">
        <v>0</v>
      </c>
      <c r="E62" s="136">
        <v>228925</v>
      </c>
      <c r="F62" s="136">
        <v>100252</v>
      </c>
      <c r="G62" s="136">
        <v>862167</v>
      </c>
      <c r="H62" s="138">
        <v>140</v>
      </c>
      <c r="I62" s="138">
        <v>127070</v>
      </c>
      <c r="J62" s="136">
        <v>4540</v>
      </c>
      <c r="K62" s="136">
        <v>7124</v>
      </c>
      <c r="L62" s="136">
        <v>103442</v>
      </c>
      <c r="M62" s="136">
        <v>47134</v>
      </c>
      <c r="N62" s="136">
        <v>238</v>
      </c>
      <c r="O62" s="136">
        <v>319</v>
      </c>
      <c r="P62" s="136">
        <v>2633</v>
      </c>
      <c r="Q62" s="1" t="s">
        <v>13</v>
      </c>
      <c r="R62" s="1" t="s">
        <v>13</v>
      </c>
      <c r="S62" s="136">
        <v>217791</v>
      </c>
      <c r="T62" s="136">
        <v>0</v>
      </c>
      <c r="U62" s="136">
        <v>95385</v>
      </c>
      <c r="V62" s="136">
        <v>42106</v>
      </c>
      <c r="W62" s="136">
        <v>355282</v>
      </c>
      <c r="X62" s="136">
        <v>218</v>
      </c>
      <c r="Y62" s="136">
        <v>64530</v>
      </c>
      <c r="Z62" s="136">
        <v>4540</v>
      </c>
      <c r="AA62" s="136">
        <v>7124</v>
      </c>
      <c r="AB62" s="136">
        <v>43101</v>
      </c>
      <c r="AC62" s="136">
        <v>19796</v>
      </c>
      <c r="AD62" s="136">
        <v>238</v>
      </c>
      <c r="AE62" s="136">
        <v>319</v>
      </c>
      <c r="AF62" s="136">
        <v>1097</v>
      </c>
      <c r="AG62" s="1" t="s">
        <v>13</v>
      </c>
      <c r="AH62" s="1" t="s">
        <v>13</v>
      </c>
      <c r="AI62" s="136">
        <v>80577</v>
      </c>
      <c r="AJ62" s="136">
        <v>0</v>
      </c>
      <c r="AK62" s="136">
        <v>47991</v>
      </c>
      <c r="AL62" s="136">
        <v>0</v>
      </c>
      <c r="AM62" s="136">
        <v>128568</v>
      </c>
      <c r="AN62" s="136">
        <v>162</v>
      </c>
      <c r="AO62" s="136">
        <v>37379</v>
      </c>
      <c r="AP62" s="136">
        <v>2109</v>
      </c>
      <c r="AQ62" s="136">
        <v>2482</v>
      </c>
      <c r="AR62" s="136">
        <v>23359</v>
      </c>
      <c r="AS62" s="136">
        <v>0</v>
      </c>
    </row>
    <row r="63" spans="2:46" s="1" customFormat="1" ht="17.25" hidden="1" customHeight="1">
      <c r="B63" s="1" t="s">
        <v>190</v>
      </c>
      <c r="C63" s="136">
        <v>274656</v>
      </c>
      <c r="D63" s="136">
        <v>0</v>
      </c>
      <c r="E63" s="136">
        <v>127192</v>
      </c>
      <c r="F63" s="136">
        <v>53258</v>
      </c>
      <c r="G63" s="136">
        <v>455106</v>
      </c>
      <c r="H63" s="138">
        <v>44</v>
      </c>
      <c r="I63" s="138">
        <v>40628</v>
      </c>
      <c r="J63" s="136">
        <v>2554</v>
      </c>
      <c r="K63" s="136">
        <v>4220</v>
      </c>
      <c r="L63" s="136">
        <v>60452</v>
      </c>
      <c r="M63" s="136">
        <v>26033</v>
      </c>
      <c r="N63" s="136">
        <v>132</v>
      </c>
      <c r="O63" s="136">
        <v>189</v>
      </c>
      <c r="P63" s="136">
        <v>1587</v>
      </c>
      <c r="Q63" s="1" t="s">
        <v>190</v>
      </c>
      <c r="R63" s="1" t="s">
        <v>190</v>
      </c>
      <c r="S63" s="136">
        <v>113965</v>
      </c>
      <c r="T63" s="136">
        <v>0</v>
      </c>
      <c r="U63" s="136">
        <v>52996</v>
      </c>
      <c r="V63" s="136">
        <v>22368</v>
      </c>
      <c r="W63" s="136">
        <v>189329</v>
      </c>
      <c r="X63" s="136">
        <v>78</v>
      </c>
      <c r="Y63" s="136">
        <v>20876</v>
      </c>
      <c r="Z63" s="136">
        <v>2554</v>
      </c>
      <c r="AA63" s="136">
        <v>4220</v>
      </c>
      <c r="AB63" s="136">
        <v>25188</v>
      </c>
      <c r="AC63" s="136">
        <v>10934</v>
      </c>
      <c r="AD63" s="136">
        <v>132</v>
      </c>
      <c r="AE63" s="136">
        <v>189</v>
      </c>
      <c r="AF63" s="136">
        <v>661</v>
      </c>
      <c r="AG63" s="1" t="s">
        <v>190</v>
      </c>
      <c r="AH63" s="1" t="s">
        <v>190</v>
      </c>
      <c r="AI63" s="136">
        <v>43859</v>
      </c>
      <c r="AJ63" s="136">
        <v>0</v>
      </c>
      <c r="AK63" s="136">
        <v>25176</v>
      </c>
      <c r="AL63" s="136">
        <v>0</v>
      </c>
      <c r="AM63" s="136">
        <v>69035</v>
      </c>
      <c r="AN63" s="136">
        <v>55</v>
      </c>
      <c r="AO63" s="136">
        <v>11582</v>
      </c>
      <c r="AP63" s="136">
        <v>1140</v>
      </c>
      <c r="AQ63" s="136">
        <v>1338</v>
      </c>
      <c r="AR63" s="136">
        <v>12378</v>
      </c>
      <c r="AS63" s="136">
        <v>0</v>
      </c>
    </row>
    <row r="64" spans="2:46" s="1" customFormat="1" ht="17.25" hidden="1" customHeight="1">
      <c r="B64" s="1" t="s">
        <v>14</v>
      </c>
      <c r="C64" s="136">
        <v>213792</v>
      </c>
      <c r="D64" s="136">
        <v>0</v>
      </c>
      <c r="E64" s="136">
        <v>118019</v>
      </c>
      <c r="F64" s="136">
        <v>50671</v>
      </c>
      <c r="G64" s="136">
        <v>382482</v>
      </c>
      <c r="H64" s="138">
        <v>30</v>
      </c>
      <c r="I64" s="138">
        <v>9749</v>
      </c>
      <c r="J64" s="136">
        <v>2664</v>
      </c>
      <c r="K64" s="136">
        <v>4217</v>
      </c>
      <c r="L64" s="136">
        <v>61747</v>
      </c>
      <c r="M64" s="136">
        <v>27615</v>
      </c>
      <c r="N64" s="136">
        <v>94</v>
      </c>
      <c r="O64" s="136">
        <v>138</v>
      </c>
      <c r="P64" s="136">
        <v>1047</v>
      </c>
      <c r="Q64" s="1" t="s">
        <v>14</v>
      </c>
      <c r="R64" s="1" t="s">
        <v>14</v>
      </c>
      <c r="S64" s="136">
        <v>89268</v>
      </c>
      <c r="T64" s="136">
        <v>0</v>
      </c>
      <c r="U64" s="136">
        <v>49174</v>
      </c>
      <c r="V64" s="136">
        <v>21282</v>
      </c>
      <c r="W64" s="136">
        <v>159724</v>
      </c>
      <c r="X64" s="136">
        <v>47</v>
      </c>
      <c r="Y64" s="136">
        <v>6409</v>
      </c>
      <c r="Z64" s="136">
        <v>2664</v>
      </c>
      <c r="AA64" s="136">
        <v>4217</v>
      </c>
      <c r="AB64" s="136">
        <v>25727</v>
      </c>
      <c r="AC64" s="136">
        <v>11598</v>
      </c>
      <c r="AD64" s="136">
        <v>94</v>
      </c>
      <c r="AE64" s="136">
        <v>138</v>
      </c>
      <c r="AF64" s="136">
        <v>437</v>
      </c>
      <c r="AG64" s="1" t="s">
        <v>14</v>
      </c>
      <c r="AH64" s="1" t="s">
        <v>14</v>
      </c>
      <c r="AI64" s="136">
        <v>24411</v>
      </c>
      <c r="AJ64" s="136">
        <v>0</v>
      </c>
      <c r="AK64" s="136">
        <v>20722</v>
      </c>
      <c r="AL64" s="136">
        <v>0</v>
      </c>
      <c r="AM64" s="136">
        <v>45133</v>
      </c>
      <c r="AN64" s="136">
        <v>26</v>
      </c>
      <c r="AO64" s="136">
        <v>2043</v>
      </c>
      <c r="AP64" s="136">
        <v>1099</v>
      </c>
      <c r="AQ64" s="136">
        <v>1296</v>
      </c>
      <c r="AR64" s="136">
        <v>12366</v>
      </c>
      <c r="AS64" s="136">
        <v>0</v>
      </c>
    </row>
    <row r="65" spans="2:45" s="1" customFormat="1" ht="17.25" hidden="1" customHeight="1">
      <c r="B65" s="1" t="s">
        <v>15</v>
      </c>
      <c r="C65" s="136">
        <v>27674</v>
      </c>
      <c r="D65" s="136">
        <v>0</v>
      </c>
      <c r="E65" s="136">
        <v>14375</v>
      </c>
      <c r="F65" s="136">
        <v>6049</v>
      </c>
      <c r="G65" s="136">
        <v>48098</v>
      </c>
      <c r="H65" s="138">
        <v>5</v>
      </c>
      <c r="I65" s="138">
        <v>1286</v>
      </c>
      <c r="J65" s="136">
        <v>256</v>
      </c>
      <c r="K65" s="136">
        <v>440</v>
      </c>
      <c r="L65" s="136">
        <v>5961</v>
      </c>
      <c r="M65" s="136">
        <v>2478</v>
      </c>
      <c r="N65" s="136">
        <v>9</v>
      </c>
      <c r="O65" s="136">
        <v>15</v>
      </c>
      <c r="P65" s="136">
        <v>121</v>
      </c>
      <c r="Q65" s="1" t="s">
        <v>15</v>
      </c>
      <c r="R65" s="1" t="s">
        <v>15</v>
      </c>
      <c r="S65" s="136">
        <v>11541</v>
      </c>
      <c r="T65" s="136">
        <v>0</v>
      </c>
      <c r="U65" s="136">
        <v>5990</v>
      </c>
      <c r="V65" s="136">
        <v>2541</v>
      </c>
      <c r="W65" s="136">
        <v>20072</v>
      </c>
      <c r="X65" s="136">
        <v>6</v>
      </c>
      <c r="Y65" s="136">
        <v>854</v>
      </c>
      <c r="Z65" s="136">
        <v>256</v>
      </c>
      <c r="AA65" s="136">
        <v>440</v>
      </c>
      <c r="AB65" s="136">
        <v>2484</v>
      </c>
      <c r="AC65" s="136">
        <v>1041</v>
      </c>
      <c r="AD65" s="136">
        <v>9</v>
      </c>
      <c r="AE65" s="136">
        <v>15</v>
      </c>
      <c r="AF65" s="136">
        <v>50</v>
      </c>
      <c r="AG65" s="1" t="s">
        <v>15</v>
      </c>
      <c r="AH65" s="1" t="s">
        <v>15</v>
      </c>
      <c r="AI65" s="136">
        <v>2974</v>
      </c>
      <c r="AJ65" s="136">
        <v>0</v>
      </c>
      <c r="AK65" s="136">
        <v>2226</v>
      </c>
      <c r="AL65" s="136">
        <v>0</v>
      </c>
      <c r="AM65" s="136">
        <v>5200</v>
      </c>
      <c r="AN65" s="136">
        <v>6</v>
      </c>
      <c r="AO65" s="136">
        <v>638</v>
      </c>
      <c r="AP65" s="136">
        <v>58</v>
      </c>
      <c r="AQ65" s="136">
        <v>102</v>
      </c>
      <c r="AR65" s="136">
        <v>867</v>
      </c>
      <c r="AS65" s="136">
        <v>0</v>
      </c>
    </row>
    <row r="66" spans="2:45" s="1" customFormat="1" ht="17.25" hidden="1" customHeight="1">
      <c r="B66" s="1" t="s">
        <v>16</v>
      </c>
      <c r="C66" s="136">
        <v>194928</v>
      </c>
      <c r="D66" s="136">
        <v>0</v>
      </c>
      <c r="E66" s="136">
        <v>90431</v>
      </c>
      <c r="F66" s="136">
        <v>37816</v>
      </c>
      <c r="G66" s="136">
        <v>323175</v>
      </c>
      <c r="H66" s="138">
        <v>55</v>
      </c>
      <c r="I66" s="138">
        <v>29898</v>
      </c>
      <c r="J66" s="136">
        <v>1496</v>
      </c>
      <c r="K66" s="136">
        <v>2330</v>
      </c>
      <c r="L66" s="136">
        <v>33128</v>
      </c>
      <c r="M66" s="136">
        <v>15992</v>
      </c>
      <c r="N66" s="136">
        <v>73</v>
      </c>
      <c r="O66" s="136">
        <v>105</v>
      </c>
      <c r="P66" s="136">
        <v>1925</v>
      </c>
      <c r="Q66" s="1" t="s">
        <v>16</v>
      </c>
      <c r="R66" s="1" t="s">
        <v>16</v>
      </c>
      <c r="S66" s="136">
        <v>80205</v>
      </c>
      <c r="T66" s="136">
        <v>0</v>
      </c>
      <c r="U66" s="136">
        <v>37680</v>
      </c>
      <c r="V66" s="136">
        <v>15883</v>
      </c>
      <c r="W66" s="136">
        <v>133768</v>
      </c>
      <c r="X66" s="136">
        <v>74</v>
      </c>
      <c r="Y66" s="136">
        <v>16022</v>
      </c>
      <c r="Z66" s="136">
        <v>1496</v>
      </c>
      <c r="AA66" s="136">
        <v>2330</v>
      </c>
      <c r="AB66" s="136">
        <v>13804</v>
      </c>
      <c r="AC66" s="136">
        <v>6717</v>
      </c>
      <c r="AD66" s="136">
        <v>73</v>
      </c>
      <c r="AE66" s="136">
        <v>105</v>
      </c>
      <c r="AF66" s="136">
        <v>802</v>
      </c>
      <c r="AG66" s="1" t="s">
        <v>16</v>
      </c>
      <c r="AH66" s="1" t="s">
        <v>16</v>
      </c>
      <c r="AI66" s="136">
        <v>27433</v>
      </c>
      <c r="AJ66" s="136">
        <v>0</v>
      </c>
      <c r="AK66" s="136">
        <v>17705</v>
      </c>
      <c r="AL66" s="136">
        <v>0</v>
      </c>
      <c r="AM66" s="136">
        <v>45138</v>
      </c>
      <c r="AN66" s="136">
        <v>51</v>
      </c>
      <c r="AO66" s="136">
        <v>6015</v>
      </c>
      <c r="AP66" s="136">
        <v>657</v>
      </c>
      <c r="AQ66" s="136">
        <v>769</v>
      </c>
      <c r="AR66" s="136">
        <v>7405</v>
      </c>
      <c r="AS66" s="136">
        <v>0</v>
      </c>
    </row>
    <row r="67" spans="2:45" s="1" customFormat="1" ht="17.25" hidden="1" customHeight="1">
      <c r="B67" s="1" t="s">
        <v>17</v>
      </c>
      <c r="C67" s="136">
        <v>157909</v>
      </c>
      <c r="D67" s="136">
        <v>0</v>
      </c>
      <c r="E67" s="136">
        <v>73733</v>
      </c>
      <c r="F67" s="136">
        <v>33886</v>
      </c>
      <c r="G67" s="136">
        <v>265528</v>
      </c>
      <c r="H67" s="138">
        <v>27</v>
      </c>
      <c r="I67" s="138">
        <v>15086</v>
      </c>
      <c r="J67" s="136">
        <v>1657</v>
      </c>
      <c r="K67" s="136">
        <v>2465</v>
      </c>
      <c r="L67" s="136">
        <v>36274</v>
      </c>
      <c r="M67" s="136">
        <v>17525</v>
      </c>
      <c r="N67" s="136">
        <v>73</v>
      </c>
      <c r="O67" s="136">
        <v>113</v>
      </c>
      <c r="P67" s="136">
        <v>872</v>
      </c>
      <c r="Q67" s="1" t="s">
        <v>17</v>
      </c>
      <c r="R67" s="1" t="s">
        <v>17</v>
      </c>
      <c r="S67" s="136">
        <v>65466</v>
      </c>
      <c r="T67" s="136">
        <v>0</v>
      </c>
      <c r="U67" s="136">
        <v>30722</v>
      </c>
      <c r="V67" s="136">
        <v>14232</v>
      </c>
      <c r="W67" s="136">
        <v>110420</v>
      </c>
      <c r="X67" s="136">
        <v>51</v>
      </c>
      <c r="Y67" s="136">
        <v>8577</v>
      </c>
      <c r="Z67" s="136">
        <v>1657</v>
      </c>
      <c r="AA67" s="136">
        <v>2465</v>
      </c>
      <c r="AB67" s="136">
        <v>15115</v>
      </c>
      <c r="AC67" s="136">
        <v>7360</v>
      </c>
      <c r="AD67" s="136">
        <v>73</v>
      </c>
      <c r="AE67" s="136">
        <v>113</v>
      </c>
      <c r="AF67" s="136">
        <v>364</v>
      </c>
      <c r="AG67" s="1" t="s">
        <v>17</v>
      </c>
      <c r="AH67" s="1" t="s">
        <v>17</v>
      </c>
      <c r="AI67" s="136">
        <v>20778</v>
      </c>
      <c r="AJ67" s="136">
        <v>0</v>
      </c>
      <c r="AK67" s="136">
        <v>13985</v>
      </c>
      <c r="AL67" s="136">
        <v>0</v>
      </c>
      <c r="AM67" s="136">
        <v>34763</v>
      </c>
      <c r="AN67" s="136">
        <v>37</v>
      </c>
      <c r="AO67" s="136">
        <v>3625</v>
      </c>
      <c r="AP67" s="136">
        <v>680</v>
      </c>
      <c r="AQ67" s="136">
        <v>780</v>
      </c>
      <c r="AR67" s="136">
        <v>7428</v>
      </c>
      <c r="AS67" s="136">
        <v>0</v>
      </c>
    </row>
    <row r="68" spans="2:45" s="1" customFormat="1" ht="17.25" hidden="1" customHeight="1">
      <c r="B68" s="1" t="s">
        <v>18</v>
      </c>
      <c r="C68" s="136">
        <v>187091</v>
      </c>
      <c r="D68" s="136">
        <v>0</v>
      </c>
      <c r="E68" s="136">
        <v>87219</v>
      </c>
      <c r="F68" s="136">
        <v>39480</v>
      </c>
      <c r="G68" s="136">
        <v>313790</v>
      </c>
      <c r="H68" s="138">
        <v>41</v>
      </c>
      <c r="I68" s="138">
        <v>28500</v>
      </c>
      <c r="J68" s="136">
        <v>1771</v>
      </c>
      <c r="K68" s="136">
        <v>2714</v>
      </c>
      <c r="L68" s="136">
        <v>38698</v>
      </c>
      <c r="M68" s="136">
        <v>18098</v>
      </c>
      <c r="N68" s="136">
        <v>77</v>
      </c>
      <c r="O68" s="136">
        <v>110</v>
      </c>
      <c r="P68" s="136">
        <v>891</v>
      </c>
      <c r="Q68" s="1" t="s">
        <v>18</v>
      </c>
      <c r="R68" s="1" t="s">
        <v>18</v>
      </c>
      <c r="S68" s="136">
        <v>77242</v>
      </c>
      <c r="T68" s="136">
        <v>0</v>
      </c>
      <c r="U68" s="136">
        <v>36341</v>
      </c>
      <c r="V68" s="136">
        <v>16581</v>
      </c>
      <c r="W68" s="136">
        <v>130164</v>
      </c>
      <c r="X68" s="136">
        <v>60</v>
      </c>
      <c r="Y68" s="136">
        <v>15032</v>
      </c>
      <c r="Z68" s="136">
        <v>1771</v>
      </c>
      <c r="AA68" s="136">
        <v>2714</v>
      </c>
      <c r="AB68" s="136">
        <v>16124</v>
      </c>
      <c r="AC68" s="136">
        <v>7600</v>
      </c>
      <c r="AD68" s="136">
        <v>77</v>
      </c>
      <c r="AE68" s="136">
        <v>110</v>
      </c>
      <c r="AF68" s="136">
        <v>371</v>
      </c>
      <c r="AG68" s="1" t="s">
        <v>18</v>
      </c>
      <c r="AH68" s="1" t="s">
        <v>18</v>
      </c>
      <c r="AI68" s="136">
        <v>24545</v>
      </c>
      <c r="AJ68" s="136">
        <v>0</v>
      </c>
      <c r="AK68" s="136">
        <v>16946</v>
      </c>
      <c r="AL68" s="136">
        <v>0</v>
      </c>
      <c r="AM68" s="136">
        <v>41491</v>
      </c>
      <c r="AN68" s="136">
        <v>29</v>
      </c>
      <c r="AO68" s="136">
        <v>5268</v>
      </c>
      <c r="AP68" s="136">
        <v>813</v>
      </c>
      <c r="AQ68" s="136">
        <v>947</v>
      </c>
      <c r="AR68" s="136">
        <v>8799</v>
      </c>
      <c r="AS68" s="136">
        <v>0</v>
      </c>
    </row>
    <row r="69" spans="2:45" s="1" customFormat="1" ht="17.25" hidden="1" customHeight="1">
      <c r="B69" s="1" t="s">
        <v>19</v>
      </c>
      <c r="C69" s="136">
        <v>53773</v>
      </c>
      <c r="D69" s="136">
        <v>0</v>
      </c>
      <c r="E69" s="136">
        <v>27612</v>
      </c>
      <c r="F69" s="136">
        <v>12929</v>
      </c>
      <c r="G69" s="136">
        <v>94314</v>
      </c>
      <c r="H69" s="138">
        <v>7</v>
      </c>
      <c r="I69" s="138">
        <v>5516</v>
      </c>
      <c r="J69" s="136">
        <v>671</v>
      </c>
      <c r="K69" s="136">
        <v>964</v>
      </c>
      <c r="L69" s="136">
        <v>14214</v>
      </c>
      <c r="M69" s="136">
        <v>6956</v>
      </c>
      <c r="N69" s="136">
        <v>21</v>
      </c>
      <c r="O69" s="136">
        <v>29</v>
      </c>
      <c r="P69" s="136">
        <v>200</v>
      </c>
      <c r="Q69" s="1" t="s">
        <v>19</v>
      </c>
      <c r="R69" s="1" t="s">
        <v>19</v>
      </c>
      <c r="S69" s="136">
        <v>22437</v>
      </c>
      <c r="T69" s="136">
        <v>0</v>
      </c>
      <c r="U69" s="136">
        <v>11505</v>
      </c>
      <c r="V69" s="136">
        <v>5430</v>
      </c>
      <c r="W69" s="136">
        <v>39372</v>
      </c>
      <c r="X69" s="136">
        <v>12</v>
      </c>
      <c r="Y69" s="136">
        <v>2939</v>
      </c>
      <c r="Z69" s="136">
        <v>671</v>
      </c>
      <c r="AA69" s="136">
        <v>964</v>
      </c>
      <c r="AB69" s="136">
        <v>5923</v>
      </c>
      <c r="AC69" s="136">
        <v>2922</v>
      </c>
      <c r="AD69" s="136">
        <v>21</v>
      </c>
      <c r="AE69" s="136">
        <v>29</v>
      </c>
      <c r="AF69" s="136">
        <v>83</v>
      </c>
      <c r="AG69" s="1" t="s">
        <v>19</v>
      </c>
      <c r="AH69" s="1" t="s">
        <v>19</v>
      </c>
      <c r="AI69" s="136">
        <v>6608</v>
      </c>
      <c r="AJ69" s="136">
        <v>0</v>
      </c>
      <c r="AK69" s="136">
        <v>5388</v>
      </c>
      <c r="AL69" s="136">
        <v>0</v>
      </c>
      <c r="AM69" s="136">
        <v>11996</v>
      </c>
      <c r="AN69" s="136">
        <v>10</v>
      </c>
      <c r="AO69" s="136">
        <v>883</v>
      </c>
      <c r="AP69" s="136">
        <v>283</v>
      </c>
      <c r="AQ69" s="136">
        <v>318</v>
      </c>
      <c r="AR69" s="136">
        <v>3044</v>
      </c>
      <c r="AS69" s="136">
        <v>0</v>
      </c>
    </row>
    <row r="70" spans="2:45" s="1" customFormat="1" ht="17.25" hidden="1" customHeight="1">
      <c r="B70" s="1" t="s">
        <v>20</v>
      </c>
      <c r="C70" s="136">
        <v>65224</v>
      </c>
      <c r="D70" s="136">
        <v>0</v>
      </c>
      <c r="E70" s="136">
        <v>31289</v>
      </c>
      <c r="F70" s="136">
        <v>13310</v>
      </c>
      <c r="G70" s="136">
        <v>109823</v>
      </c>
      <c r="H70" s="138">
        <v>15</v>
      </c>
      <c r="I70" s="138">
        <v>7622</v>
      </c>
      <c r="J70" s="136">
        <v>603</v>
      </c>
      <c r="K70" s="136">
        <v>927</v>
      </c>
      <c r="L70" s="136">
        <v>13251</v>
      </c>
      <c r="M70" s="136">
        <v>6080</v>
      </c>
      <c r="N70" s="136">
        <v>25</v>
      </c>
      <c r="O70" s="136">
        <v>37</v>
      </c>
      <c r="P70" s="136">
        <v>326</v>
      </c>
      <c r="Q70" s="1" t="s">
        <v>20</v>
      </c>
      <c r="R70" s="1" t="s">
        <v>20</v>
      </c>
      <c r="S70" s="136">
        <v>26939</v>
      </c>
      <c r="T70" s="136">
        <v>0</v>
      </c>
      <c r="U70" s="136">
        <v>13037</v>
      </c>
      <c r="V70" s="136">
        <v>5590</v>
      </c>
      <c r="W70" s="136">
        <v>45566</v>
      </c>
      <c r="X70" s="136">
        <v>19</v>
      </c>
      <c r="Y70" s="136">
        <v>4213</v>
      </c>
      <c r="Z70" s="136">
        <v>603</v>
      </c>
      <c r="AA70" s="136">
        <v>927</v>
      </c>
      <c r="AB70" s="136">
        <v>5521</v>
      </c>
      <c r="AC70" s="136">
        <v>2554</v>
      </c>
      <c r="AD70" s="136">
        <v>25</v>
      </c>
      <c r="AE70" s="136">
        <v>37</v>
      </c>
      <c r="AF70" s="136">
        <v>136</v>
      </c>
      <c r="AG70" s="1" t="s">
        <v>20</v>
      </c>
      <c r="AH70" s="1" t="s">
        <v>20</v>
      </c>
      <c r="AI70" s="136">
        <v>9770</v>
      </c>
      <c r="AJ70" s="136">
        <v>0</v>
      </c>
      <c r="AK70" s="136">
        <v>6422</v>
      </c>
      <c r="AL70" s="136">
        <v>0</v>
      </c>
      <c r="AM70" s="136">
        <v>16192</v>
      </c>
      <c r="AN70" s="136">
        <v>17</v>
      </c>
      <c r="AO70" s="136">
        <v>2970</v>
      </c>
      <c r="AP70" s="136">
        <v>248</v>
      </c>
      <c r="AQ70" s="136">
        <v>289</v>
      </c>
      <c r="AR70" s="136">
        <v>2755</v>
      </c>
      <c r="AS70" s="136">
        <v>0</v>
      </c>
    </row>
    <row r="71" spans="2:45" s="1" customFormat="1" ht="17.25" hidden="1" customHeight="1">
      <c r="B71" s="1" t="s">
        <v>21</v>
      </c>
      <c r="C71" s="136">
        <v>48304</v>
      </c>
      <c r="D71" s="136">
        <v>0</v>
      </c>
      <c r="E71" s="136">
        <v>24260</v>
      </c>
      <c r="F71" s="136">
        <v>10715</v>
      </c>
      <c r="G71" s="136">
        <v>83279</v>
      </c>
      <c r="H71" s="138">
        <v>10</v>
      </c>
      <c r="I71" s="138">
        <v>15214</v>
      </c>
      <c r="J71" s="136">
        <v>531</v>
      </c>
      <c r="K71" s="136">
        <v>837</v>
      </c>
      <c r="L71" s="136">
        <v>12431</v>
      </c>
      <c r="M71" s="136">
        <v>5616</v>
      </c>
      <c r="N71" s="136">
        <v>30</v>
      </c>
      <c r="O71" s="136">
        <v>39</v>
      </c>
      <c r="P71" s="136">
        <v>284</v>
      </c>
      <c r="Q71" s="1" t="s">
        <v>21</v>
      </c>
      <c r="R71" s="1" t="s">
        <v>21</v>
      </c>
      <c r="S71" s="136">
        <v>20039</v>
      </c>
      <c r="T71" s="136">
        <v>0</v>
      </c>
      <c r="U71" s="136">
        <v>10108</v>
      </c>
      <c r="V71" s="136">
        <v>4500</v>
      </c>
      <c r="W71" s="136">
        <v>34647</v>
      </c>
      <c r="X71" s="136">
        <v>14</v>
      </c>
      <c r="Y71" s="136">
        <v>7147</v>
      </c>
      <c r="Z71" s="136">
        <v>531</v>
      </c>
      <c r="AA71" s="136">
        <v>837</v>
      </c>
      <c r="AB71" s="136">
        <v>5180</v>
      </c>
      <c r="AC71" s="136">
        <v>2359</v>
      </c>
      <c r="AD71" s="136">
        <v>30</v>
      </c>
      <c r="AE71" s="136">
        <v>39</v>
      </c>
      <c r="AF71" s="136">
        <v>119</v>
      </c>
      <c r="AG71" s="1" t="s">
        <v>21</v>
      </c>
      <c r="AH71" s="1" t="s">
        <v>21</v>
      </c>
      <c r="AI71" s="136">
        <v>6532</v>
      </c>
      <c r="AJ71" s="136">
        <v>0</v>
      </c>
      <c r="AK71" s="136">
        <v>5055</v>
      </c>
      <c r="AL71" s="136">
        <v>0</v>
      </c>
      <c r="AM71" s="136">
        <v>11587</v>
      </c>
      <c r="AN71" s="136">
        <v>8</v>
      </c>
      <c r="AO71" s="136">
        <v>1296</v>
      </c>
      <c r="AP71" s="136">
        <v>244</v>
      </c>
      <c r="AQ71" s="136">
        <v>282</v>
      </c>
      <c r="AR71" s="136">
        <v>2736</v>
      </c>
      <c r="AS71" s="136">
        <v>0</v>
      </c>
    </row>
    <row r="72" spans="2:45" s="1" customFormat="1" ht="17.25" hidden="1" customHeight="1">
      <c r="B72" s="1" t="s">
        <v>22</v>
      </c>
      <c r="C72" s="136">
        <v>273971</v>
      </c>
      <c r="D72" s="136">
        <v>0</v>
      </c>
      <c r="E72" s="136">
        <v>100492</v>
      </c>
      <c r="F72" s="136">
        <v>47581</v>
      </c>
      <c r="G72" s="136">
        <v>422044</v>
      </c>
      <c r="H72" s="138">
        <v>56</v>
      </c>
      <c r="I72" s="138">
        <v>30460</v>
      </c>
      <c r="J72" s="136">
        <v>2669</v>
      </c>
      <c r="K72" s="136">
        <v>4240</v>
      </c>
      <c r="L72" s="136">
        <v>59795</v>
      </c>
      <c r="M72" s="136">
        <v>26920</v>
      </c>
      <c r="N72" s="136">
        <v>119</v>
      </c>
      <c r="O72" s="136">
        <v>163</v>
      </c>
      <c r="P72" s="136">
        <v>1393</v>
      </c>
      <c r="Q72" s="1" t="s">
        <v>22</v>
      </c>
      <c r="R72" s="1" t="s">
        <v>22</v>
      </c>
      <c r="S72" s="136">
        <v>113359</v>
      </c>
      <c r="T72" s="136">
        <v>0</v>
      </c>
      <c r="U72" s="136">
        <v>41872</v>
      </c>
      <c r="V72" s="136">
        <v>19984</v>
      </c>
      <c r="W72" s="136">
        <v>175215</v>
      </c>
      <c r="X72" s="136">
        <v>83</v>
      </c>
      <c r="Y72" s="136">
        <v>16940</v>
      </c>
      <c r="Z72" s="136">
        <v>2669</v>
      </c>
      <c r="AA72" s="136">
        <v>4240</v>
      </c>
      <c r="AB72" s="136">
        <v>24915</v>
      </c>
      <c r="AC72" s="136">
        <v>11306</v>
      </c>
      <c r="AD72" s="136">
        <v>119</v>
      </c>
      <c r="AE72" s="136">
        <v>163</v>
      </c>
      <c r="AF72" s="136">
        <v>579</v>
      </c>
      <c r="AG72" s="1" t="s">
        <v>22</v>
      </c>
      <c r="AH72" s="1" t="s">
        <v>22</v>
      </c>
      <c r="AI72" s="136">
        <v>36439</v>
      </c>
      <c r="AJ72" s="136">
        <v>0</v>
      </c>
      <c r="AK72" s="136">
        <v>18811</v>
      </c>
      <c r="AL72" s="136">
        <v>0</v>
      </c>
      <c r="AM72" s="136">
        <v>55250</v>
      </c>
      <c r="AN72" s="136">
        <v>45</v>
      </c>
      <c r="AO72" s="136">
        <v>7570</v>
      </c>
      <c r="AP72" s="136">
        <v>1185</v>
      </c>
      <c r="AQ72" s="136">
        <v>1398</v>
      </c>
      <c r="AR72" s="136">
        <v>12876</v>
      </c>
      <c r="AS72" s="136">
        <v>0</v>
      </c>
    </row>
    <row r="73" spans="2:45" s="1" customFormat="1" ht="17.25" hidden="1" customHeight="1">
      <c r="B73" s="1" t="s">
        <v>23</v>
      </c>
      <c r="C73" s="136">
        <v>12259</v>
      </c>
      <c r="D73" s="136">
        <v>0</v>
      </c>
      <c r="E73" s="136">
        <v>6172</v>
      </c>
      <c r="F73" s="136">
        <v>3028</v>
      </c>
      <c r="G73" s="136">
        <v>21459</v>
      </c>
      <c r="H73" s="138">
        <v>0</v>
      </c>
      <c r="I73" s="138">
        <v>0</v>
      </c>
      <c r="J73" s="136">
        <v>153</v>
      </c>
      <c r="K73" s="136">
        <v>224</v>
      </c>
      <c r="L73" s="136">
        <v>3342</v>
      </c>
      <c r="M73" s="136">
        <v>1587</v>
      </c>
      <c r="N73" s="136">
        <v>5</v>
      </c>
      <c r="O73" s="136">
        <v>7</v>
      </c>
      <c r="P73" s="136">
        <v>54</v>
      </c>
      <c r="Q73" s="1" t="s">
        <v>23</v>
      </c>
      <c r="R73" s="1" t="s">
        <v>23</v>
      </c>
      <c r="S73" s="136">
        <v>5116</v>
      </c>
      <c r="T73" s="136">
        <v>0</v>
      </c>
      <c r="U73" s="136">
        <v>2572</v>
      </c>
      <c r="V73" s="136">
        <v>1272</v>
      </c>
      <c r="W73" s="136">
        <v>8960</v>
      </c>
      <c r="X73" s="136">
        <v>3</v>
      </c>
      <c r="Y73" s="136">
        <v>131</v>
      </c>
      <c r="Z73" s="136">
        <v>153</v>
      </c>
      <c r="AA73" s="136">
        <v>224</v>
      </c>
      <c r="AB73" s="136">
        <v>1393</v>
      </c>
      <c r="AC73" s="136">
        <v>666</v>
      </c>
      <c r="AD73" s="136">
        <v>5</v>
      </c>
      <c r="AE73" s="136">
        <v>7</v>
      </c>
      <c r="AF73" s="136">
        <v>23</v>
      </c>
      <c r="AG73" s="1" t="s">
        <v>23</v>
      </c>
      <c r="AH73" s="1" t="s">
        <v>23</v>
      </c>
      <c r="AI73" s="136">
        <v>1701</v>
      </c>
      <c r="AJ73" s="136">
        <v>0</v>
      </c>
      <c r="AK73" s="136">
        <v>1212</v>
      </c>
      <c r="AL73" s="136">
        <v>0</v>
      </c>
      <c r="AM73" s="136">
        <v>2913</v>
      </c>
      <c r="AN73" s="136">
        <v>1</v>
      </c>
      <c r="AO73" s="136">
        <v>69</v>
      </c>
      <c r="AP73" s="136">
        <v>55</v>
      </c>
      <c r="AQ73" s="136">
        <v>62</v>
      </c>
      <c r="AR73" s="136">
        <v>631</v>
      </c>
      <c r="AS73" s="136">
        <v>0</v>
      </c>
    </row>
    <row r="74" spans="2:45" s="1" customFormat="1" ht="17.25" hidden="1" customHeight="1">
      <c r="B74" s="1" t="s">
        <v>24</v>
      </c>
      <c r="C74" s="136">
        <v>11990</v>
      </c>
      <c r="D74" s="136">
        <v>0</v>
      </c>
      <c r="E74" s="136">
        <v>6132</v>
      </c>
      <c r="F74" s="136">
        <v>2946</v>
      </c>
      <c r="G74" s="136">
        <v>21068</v>
      </c>
      <c r="H74" s="138">
        <v>1</v>
      </c>
      <c r="I74" s="138">
        <v>151</v>
      </c>
      <c r="J74" s="136">
        <v>152</v>
      </c>
      <c r="K74" s="136">
        <v>192</v>
      </c>
      <c r="L74" s="136">
        <v>2899</v>
      </c>
      <c r="M74" s="136">
        <v>1608</v>
      </c>
      <c r="N74" s="136">
        <v>1</v>
      </c>
      <c r="O74" s="136">
        <v>1</v>
      </c>
      <c r="P74" s="136">
        <v>14</v>
      </c>
      <c r="Q74" s="1" t="s">
        <v>24</v>
      </c>
      <c r="R74" s="1" t="s">
        <v>24</v>
      </c>
      <c r="S74" s="136">
        <v>5036</v>
      </c>
      <c r="T74" s="136">
        <v>0</v>
      </c>
      <c r="U74" s="136">
        <v>2555</v>
      </c>
      <c r="V74" s="136">
        <v>1237</v>
      </c>
      <c r="W74" s="136">
        <v>8828</v>
      </c>
      <c r="X74" s="136">
        <v>3</v>
      </c>
      <c r="Y74" s="136">
        <v>160</v>
      </c>
      <c r="Z74" s="136">
        <v>152</v>
      </c>
      <c r="AA74" s="136">
        <v>192</v>
      </c>
      <c r="AB74" s="136">
        <v>1207</v>
      </c>
      <c r="AC74" s="136">
        <v>676</v>
      </c>
      <c r="AD74" s="136">
        <v>1</v>
      </c>
      <c r="AE74" s="136">
        <v>1</v>
      </c>
      <c r="AF74" s="136">
        <v>6</v>
      </c>
      <c r="AG74" s="1" t="s">
        <v>24</v>
      </c>
      <c r="AH74" s="1" t="s">
        <v>24</v>
      </c>
      <c r="AI74" s="136">
        <v>1199</v>
      </c>
      <c r="AJ74" s="136">
        <v>0</v>
      </c>
      <c r="AK74" s="136">
        <v>943</v>
      </c>
      <c r="AL74" s="136">
        <v>0</v>
      </c>
      <c r="AM74" s="136">
        <v>2142</v>
      </c>
      <c r="AN74" s="136">
        <v>1</v>
      </c>
      <c r="AO74" s="136">
        <v>30</v>
      </c>
      <c r="AP74" s="136">
        <v>41</v>
      </c>
      <c r="AQ74" s="136">
        <v>47</v>
      </c>
      <c r="AR74" s="136">
        <v>460</v>
      </c>
      <c r="AS74" s="136">
        <v>0</v>
      </c>
    </row>
    <row r="75" spans="2:45" s="1" customFormat="1" ht="17.25" hidden="1" customHeight="1">
      <c r="B75" s="1" t="s">
        <v>25</v>
      </c>
      <c r="C75" s="136">
        <v>51644</v>
      </c>
      <c r="D75" s="136">
        <v>0</v>
      </c>
      <c r="E75" s="136">
        <v>24635</v>
      </c>
      <c r="F75" s="136">
        <v>10910</v>
      </c>
      <c r="G75" s="136">
        <v>87189</v>
      </c>
      <c r="H75" s="138">
        <v>6</v>
      </c>
      <c r="I75" s="138">
        <v>6605</v>
      </c>
      <c r="J75" s="136">
        <v>525</v>
      </c>
      <c r="K75" s="136">
        <v>809</v>
      </c>
      <c r="L75" s="136">
        <v>11777</v>
      </c>
      <c r="M75" s="136">
        <v>5468</v>
      </c>
      <c r="N75" s="136">
        <v>16</v>
      </c>
      <c r="O75" s="136">
        <v>21</v>
      </c>
      <c r="P75" s="136">
        <v>175</v>
      </c>
      <c r="Q75" s="1" t="s">
        <v>25</v>
      </c>
      <c r="R75" s="1" t="s">
        <v>25</v>
      </c>
      <c r="S75" s="136">
        <v>21662</v>
      </c>
      <c r="T75" s="136">
        <v>0</v>
      </c>
      <c r="U75" s="136">
        <v>10264</v>
      </c>
      <c r="V75" s="136">
        <v>4582</v>
      </c>
      <c r="W75" s="136">
        <v>36508</v>
      </c>
      <c r="X75" s="136">
        <v>11</v>
      </c>
      <c r="Y75" s="136">
        <v>3268</v>
      </c>
      <c r="Z75" s="136">
        <v>525</v>
      </c>
      <c r="AA75" s="136">
        <v>809</v>
      </c>
      <c r="AB75" s="136">
        <v>4906</v>
      </c>
      <c r="AC75" s="136">
        <v>2297</v>
      </c>
      <c r="AD75" s="136">
        <v>16</v>
      </c>
      <c r="AE75" s="136">
        <v>21</v>
      </c>
      <c r="AF75" s="136">
        <v>74</v>
      </c>
      <c r="AG75" s="1" t="s">
        <v>25</v>
      </c>
      <c r="AH75" s="1" t="s">
        <v>25</v>
      </c>
      <c r="AI75" s="136">
        <v>6219</v>
      </c>
      <c r="AJ75" s="136">
        <v>0</v>
      </c>
      <c r="AK75" s="136">
        <v>4688</v>
      </c>
      <c r="AL75" s="136">
        <v>0</v>
      </c>
      <c r="AM75" s="136">
        <v>10907</v>
      </c>
      <c r="AN75" s="136">
        <v>8</v>
      </c>
      <c r="AO75" s="136">
        <v>470</v>
      </c>
      <c r="AP75" s="136">
        <v>209</v>
      </c>
      <c r="AQ75" s="136">
        <v>247</v>
      </c>
      <c r="AR75" s="136">
        <v>2326</v>
      </c>
      <c r="AS75" s="136">
        <v>0</v>
      </c>
    </row>
    <row r="76" spans="2:45" s="1" customFormat="1" ht="17.25" hidden="1" customHeight="1">
      <c r="B76" s="1" t="s">
        <v>26</v>
      </c>
      <c r="C76" s="136">
        <v>54119</v>
      </c>
      <c r="D76" s="136">
        <v>0</v>
      </c>
      <c r="E76" s="136">
        <v>24230</v>
      </c>
      <c r="F76" s="136">
        <v>10282</v>
      </c>
      <c r="G76" s="136">
        <v>88631</v>
      </c>
      <c r="H76" s="138">
        <v>13</v>
      </c>
      <c r="I76" s="138">
        <v>4102</v>
      </c>
      <c r="J76" s="136">
        <v>413</v>
      </c>
      <c r="K76" s="136">
        <v>663</v>
      </c>
      <c r="L76" s="136">
        <v>9207</v>
      </c>
      <c r="M76" s="136">
        <v>4182</v>
      </c>
      <c r="N76" s="136">
        <v>16</v>
      </c>
      <c r="O76" s="136">
        <v>19</v>
      </c>
      <c r="P76" s="136">
        <v>204</v>
      </c>
      <c r="Q76" s="1" t="s">
        <v>26</v>
      </c>
      <c r="R76" s="1" t="s">
        <v>26</v>
      </c>
      <c r="S76" s="136">
        <v>22319</v>
      </c>
      <c r="T76" s="136">
        <v>0</v>
      </c>
      <c r="U76" s="136">
        <v>10096</v>
      </c>
      <c r="V76" s="136">
        <v>4318</v>
      </c>
      <c r="W76" s="136">
        <v>36733</v>
      </c>
      <c r="X76" s="136">
        <v>17</v>
      </c>
      <c r="Y76" s="136">
        <v>2599</v>
      </c>
      <c r="Z76" s="136">
        <v>413</v>
      </c>
      <c r="AA76" s="136">
        <v>663</v>
      </c>
      <c r="AB76" s="136">
        <v>3835</v>
      </c>
      <c r="AC76" s="136">
        <v>1756</v>
      </c>
      <c r="AD76" s="136">
        <v>16</v>
      </c>
      <c r="AE76" s="136">
        <v>19</v>
      </c>
      <c r="AF76" s="136">
        <v>84</v>
      </c>
      <c r="AG76" s="1" t="s">
        <v>26</v>
      </c>
      <c r="AH76" s="1" t="s">
        <v>26</v>
      </c>
      <c r="AI76" s="136">
        <v>6496</v>
      </c>
      <c r="AJ76" s="136">
        <v>0</v>
      </c>
      <c r="AK76" s="136">
        <v>4546</v>
      </c>
      <c r="AL76" s="136">
        <v>0</v>
      </c>
      <c r="AM76" s="136">
        <v>11042</v>
      </c>
      <c r="AN76" s="136">
        <v>13</v>
      </c>
      <c r="AO76" s="136">
        <v>1727</v>
      </c>
      <c r="AP76" s="136">
        <v>162</v>
      </c>
      <c r="AQ76" s="136">
        <v>207</v>
      </c>
      <c r="AR76" s="136">
        <v>1857</v>
      </c>
      <c r="AS76" s="136">
        <v>0</v>
      </c>
    </row>
    <row r="77" spans="2:45" s="1" customFormat="1" ht="17.25" hidden="1" customHeight="1">
      <c r="B77" s="1" t="s">
        <v>27</v>
      </c>
      <c r="C77" s="136">
        <v>157312</v>
      </c>
      <c r="D77" s="136">
        <v>0</v>
      </c>
      <c r="E77" s="136">
        <v>76177</v>
      </c>
      <c r="F77" s="136">
        <v>34309</v>
      </c>
      <c r="G77" s="136">
        <v>267798</v>
      </c>
      <c r="H77" s="138">
        <v>24</v>
      </c>
      <c r="I77" s="138">
        <v>10164</v>
      </c>
      <c r="J77" s="136">
        <v>1764</v>
      </c>
      <c r="K77" s="136">
        <v>2642</v>
      </c>
      <c r="L77" s="136">
        <v>38957</v>
      </c>
      <c r="M77" s="136">
        <v>18342</v>
      </c>
      <c r="N77" s="136">
        <v>69</v>
      </c>
      <c r="O77" s="136">
        <v>104</v>
      </c>
      <c r="P77" s="136">
        <v>867</v>
      </c>
      <c r="Q77" s="1" t="s">
        <v>27</v>
      </c>
      <c r="R77" s="1" t="s">
        <v>27</v>
      </c>
      <c r="S77" s="136">
        <v>65367</v>
      </c>
      <c r="T77" s="136">
        <v>0</v>
      </c>
      <c r="U77" s="136">
        <v>31740</v>
      </c>
      <c r="V77" s="136">
        <v>14410</v>
      </c>
      <c r="W77" s="136">
        <v>111517</v>
      </c>
      <c r="X77" s="136">
        <v>47</v>
      </c>
      <c r="Y77" s="136">
        <v>6245</v>
      </c>
      <c r="Z77" s="136">
        <v>1764</v>
      </c>
      <c r="AA77" s="136">
        <v>2642</v>
      </c>
      <c r="AB77" s="136">
        <v>16232</v>
      </c>
      <c r="AC77" s="136">
        <v>7703</v>
      </c>
      <c r="AD77" s="136">
        <v>69</v>
      </c>
      <c r="AE77" s="136">
        <v>104</v>
      </c>
      <c r="AF77" s="136">
        <v>361</v>
      </c>
      <c r="AG77" s="1" t="s">
        <v>27</v>
      </c>
      <c r="AH77" s="1" t="s">
        <v>27</v>
      </c>
      <c r="AI77" s="136">
        <v>21881</v>
      </c>
      <c r="AJ77" s="136">
        <v>0</v>
      </c>
      <c r="AK77" s="136">
        <v>14995</v>
      </c>
      <c r="AL77" s="136">
        <v>0</v>
      </c>
      <c r="AM77" s="136">
        <v>36876</v>
      </c>
      <c r="AN77" s="136">
        <v>30</v>
      </c>
      <c r="AO77" s="136">
        <v>1916</v>
      </c>
      <c r="AP77" s="136">
        <v>770</v>
      </c>
      <c r="AQ77" s="136">
        <v>887</v>
      </c>
      <c r="AR77" s="136">
        <v>8715</v>
      </c>
      <c r="AS77" s="136">
        <v>0</v>
      </c>
    </row>
    <row r="78" spans="2:45" s="1" customFormat="1" ht="17.25" hidden="1" customHeight="1">
      <c r="B78" s="1" t="s">
        <v>28</v>
      </c>
      <c r="C78" s="136">
        <v>169930</v>
      </c>
      <c r="D78" s="136">
        <v>0</v>
      </c>
      <c r="E78" s="136">
        <v>74072</v>
      </c>
      <c r="F78" s="136">
        <v>33791</v>
      </c>
      <c r="G78" s="136">
        <v>277793</v>
      </c>
      <c r="H78" s="138">
        <v>39</v>
      </c>
      <c r="I78" s="138">
        <v>33961</v>
      </c>
      <c r="J78" s="136">
        <v>1478</v>
      </c>
      <c r="K78" s="136">
        <v>2179</v>
      </c>
      <c r="L78" s="136">
        <v>31712</v>
      </c>
      <c r="M78" s="136">
        <v>15284</v>
      </c>
      <c r="N78" s="136">
        <v>58</v>
      </c>
      <c r="O78" s="136">
        <v>80</v>
      </c>
      <c r="P78" s="136">
        <v>603</v>
      </c>
      <c r="Q78" s="1" t="s">
        <v>28</v>
      </c>
      <c r="R78" s="1" t="s">
        <v>28</v>
      </c>
      <c r="S78" s="136">
        <v>70252</v>
      </c>
      <c r="T78" s="136">
        <v>0</v>
      </c>
      <c r="U78" s="136">
        <v>30863</v>
      </c>
      <c r="V78" s="136">
        <v>14192</v>
      </c>
      <c r="W78" s="136">
        <v>115307</v>
      </c>
      <c r="X78" s="136">
        <v>49</v>
      </c>
      <c r="Y78" s="136">
        <v>17015</v>
      </c>
      <c r="Z78" s="136">
        <v>1478</v>
      </c>
      <c r="AA78" s="136">
        <v>2179</v>
      </c>
      <c r="AB78" s="136">
        <v>13213</v>
      </c>
      <c r="AC78" s="136">
        <v>6419</v>
      </c>
      <c r="AD78" s="136">
        <v>58</v>
      </c>
      <c r="AE78" s="136">
        <v>80</v>
      </c>
      <c r="AF78" s="136">
        <v>251</v>
      </c>
      <c r="AG78" s="1" t="s">
        <v>28</v>
      </c>
      <c r="AH78" s="1" t="s">
        <v>28</v>
      </c>
      <c r="AI78" s="136">
        <v>19054</v>
      </c>
      <c r="AJ78" s="136">
        <v>0</v>
      </c>
      <c r="AK78" s="136">
        <v>12753</v>
      </c>
      <c r="AL78" s="136">
        <v>0</v>
      </c>
      <c r="AM78" s="136">
        <v>31807</v>
      </c>
      <c r="AN78" s="136">
        <v>30</v>
      </c>
      <c r="AO78" s="136">
        <v>5523</v>
      </c>
      <c r="AP78" s="136">
        <v>605</v>
      </c>
      <c r="AQ78" s="136">
        <v>684</v>
      </c>
      <c r="AR78" s="136">
        <v>6647</v>
      </c>
      <c r="AS78" s="136">
        <v>0</v>
      </c>
    </row>
    <row r="79" spans="2:45" s="1" customFormat="1" ht="17.25" hidden="1" customHeight="1">
      <c r="B79" s="1" t="s">
        <v>29</v>
      </c>
      <c r="C79" s="136">
        <v>277417</v>
      </c>
      <c r="D79" s="136">
        <v>0</v>
      </c>
      <c r="E79" s="136">
        <v>119907</v>
      </c>
      <c r="F79" s="136">
        <v>50834</v>
      </c>
      <c r="G79" s="136">
        <v>448158</v>
      </c>
      <c r="H79" s="138">
        <v>72</v>
      </c>
      <c r="I79" s="138">
        <v>37630</v>
      </c>
      <c r="J79" s="136">
        <v>2070</v>
      </c>
      <c r="K79" s="136">
        <v>3305</v>
      </c>
      <c r="L79" s="136">
        <v>46070</v>
      </c>
      <c r="M79" s="136">
        <v>20716</v>
      </c>
      <c r="N79" s="136">
        <v>123</v>
      </c>
      <c r="O79" s="136">
        <v>165</v>
      </c>
      <c r="P79" s="136">
        <v>1415</v>
      </c>
      <c r="Q79" s="1" t="s">
        <v>29</v>
      </c>
      <c r="R79" s="1" t="s">
        <v>29</v>
      </c>
      <c r="S79" s="136">
        <v>113790</v>
      </c>
      <c r="T79" s="136">
        <v>0</v>
      </c>
      <c r="U79" s="136">
        <v>49961</v>
      </c>
      <c r="V79" s="136">
        <v>21350</v>
      </c>
      <c r="W79" s="136">
        <v>185101</v>
      </c>
      <c r="X79" s="136">
        <v>106</v>
      </c>
      <c r="Y79" s="136">
        <v>20962</v>
      </c>
      <c r="Z79" s="136">
        <v>2070</v>
      </c>
      <c r="AA79" s="136">
        <v>3305</v>
      </c>
      <c r="AB79" s="136">
        <v>19196</v>
      </c>
      <c r="AC79" s="136">
        <v>8701</v>
      </c>
      <c r="AD79" s="136">
        <v>123</v>
      </c>
      <c r="AE79" s="136">
        <v>165</v>
      </c>
      <c r="AF79" s="136">
        <v>589</v>
      </c>
      <c r="AG79" s="1" t="s">
        <v>29</v>
      </c>
      <c r="AH79" s="1" t="s">
        <v>29</v>
      </c>
      <c r="AI79" s="136">
        <v>36879</v>
      </c>
      <c r="AJ79" s="136">
        <v>0</v>
      </c>
      <c r="AK79" s="136">
        <v>22428</v>
      </c>
      <c r="AL79" s="136">
        <v>0</v>
      </c>
      <c r="AM79" s="136">
        <v>59307</v>
      </c>
      <c r="AN79" s="136">
        <v>63</v>
      </c>
      <c r="AO79" s="136">
        <v>10871</v>
      </c>
      <c r="AP79" s="136">
        <v>917</v>
      </c>
      <c r="AQ79" s="136">
        <v>1071</v>
      </c>
      <c r="AR79" s="136">
        <v>9846</v>
      </c>
      <c r="AS79" s="136">
        <v>0</v>
      </c>
    </row>
    <row r="80" spans="2:45" s="1" customFormat="1" ht="17.25" hidden="1" customHeight="1">
      <c r="B80" s="1" t="s">
        <v>30</v>
      </c>
      <c r="C80" s="136">
        <v>130488</v>
      </c>
      <c r="D80" s="136">
        <v>0</v>
      </c>
      <c r="E80" s="136">
        <v>58862</v>
      </c>
      <c r="F80" s="136">
        <v>26269</v>
      </c>
      <c r="G80" s="136">
        <v>215619</v>
      </c>
      <c r="H80" s="138">
        <v>35</v>
      </c>
      <c r="I80" s="138">
        <v>76041</v>
      </c>
      <c r="J80" s="136">
        <v>1254</v>
      </c>
      <c r="K80" s="136">
        <v>1868</v>
      </c>
      <c r="L80" s="136">
        <v>27338</v>
      </c>
      <c r="M80" s="136">
        <v>13026</v>
      </c>
      <c r="N80" s="136">
        <v>43</v>
      </c>
      <c r="O80" s="136">
        <v>59</v>
      </c>
      <c r="P80" s="136">
        <v>520</v>
      </c>
      <c r="Q80" s="1" t="s">
        <v>30</v>
      </c>
      <c r="R80" s="1" t="s">
        <v>30</v>
      </c>
      <c r="S80" s="136">
        <v>53544</v>
      </c>
      <c r="T80" s="136">
        <v>0</v>
      </c>
      <c r="U80" s="136">
        <v>24526</v>
      </c>
      <c r="V80" s="136">
        <v>11033</v>
      </c>
      <c r="W80" s="136">
        <v>89103</v>
      </c>
      <c r="X80" s="136">
        <v>45</v>
      </c>
      <c r="Y80" s="136">
        <v>34799</v>
      </c>
      <c r="Z80" s="136">
        <v>1254</v>
      </c>
      <c r="AA80" s="136">
        <v>1868</v>
      </c>
      <c r="AB80" s="136">
        <v>11391</v>
      </c>
      <c r="AC80" s="136">
        <v>5471</v>
      </c>
      <c r="AD80" s="136">
        <v>43</v>
      </c>
      <c r="AE80" s="136">
        <v>59</v>
      </c>
      <c r="AF80" s="136">
        <v>217</v>
      </c>
      <c r="AG80" s="1" t="s">
        <v>30</v>
      </c>
      <c r="AH80" s="1" t="s">
        <v>30</v>
      </c>
      <c r="AI80" s="136">
        <v>16439</v>
      </c>
      <c r="AJ80" s="136">
        <v>0</v>
      </c>
      <c r="AK80" s="136">
        <v>11344</v>
      </c>
      <c r="AL80" s="136">
        <v>0</v>
      </c>
      <c r="AM80" s="136">
        <v>27783</v>
      </c>
      <c r="AN80" s="136">
        <v>27</v>
      </c>
      <c r="AO80" s="136">
        <v>27323</v>
      </c>
      <c r="AP80" s="136">
        <v>572</v>
      </c>
      <c r="AQ80" s="136">
        <v>651</v>
      </c>
      <c r="AR80" s="136">
        <v>6299</v>
      </c>
      <c r="AS80" s="136">
        <v>0</v>
      </c>
    </row>
    <row r="81" spans="2:45" s="1" customFormat="1" ht="17.25" hidden="1" customHeight="1">
      <c r="B81" s="1" t="s">
        <v>31</v>
      </c>
      <c r="C81" s="136">
        <v>55631</v>
      </c>
      <c r="D81" s="136">
        <v>0</v>
      </c>
      <c r="E81" s="136">
        <v>28738</v>
      </c>
      <c r="F81" s="136">
        <v>12612</v>
      </c>
      <c r="G81" s="136">
        <v>96981</v>
      </c>
      <c r="H81" s="138">
        <v>6</v>
      </c>
      <c r="I81" s="138">
        <v>1724</v>
      </c>
      <c r="J81" s="136">
        <v>649</v>
      </c>
      <c r="K81" s="136">
        <v>947</v>
      </c>
      <c r="L81" s="136">
        <v>14009</v>
      </c>
      <c r="M81" s="136">
        <v>6870</v>
      </c>
      <c r="N81" s="136">
        <v>17</v>
      </c>
      <c r="O81" s="136">
        <v>21</v>
      </c>
      <c r="P81" s="136">
        <v>180</v>
      </c>
      <c r="Q81" s="1" t="s">
        <v>31</v>
      </c>
      <c r="R81" s="1" t="s">
        <v>31</v>
      </c>
      <c r="S81" s="136">
        <v>23345</v>
      </c>
      <c r="T81" s="136">
        <v>0</v>
      </c>
      <c r="U81" s="136">
        <v>11974</v>
      </c>
      <c r="V81" s="136">
        <v>5297</v>
      </c>
      <c r="W81" s="136">
        <v>40616</v>
      </c>
      <c r="X81" s="136">
        <v>13</v>
      </c>
      <c r="Y81" s="136">
        <v>1202</v>
      </c>
      <c r="Z81" s="136">
        <v>649</v>
      </c>
      <c r="AA81" s="136">
        <v>947</v>
      </c>
      <c r="AB81" s="136">
        <v>5837</v>
      </c>
      <c r="AC81" s="136">
        <v>2885</v>
      </c>
      <c r="AD81" s="136">
        <v>17</v>
      </c>
      <c r="AE81" s="136">
        <v>21</v>
      </c>
      <c r="AF81" s="136">
        <v>75</v>
      </c>
      <c r="AG81" s="1" t="s">
        <v>31</v>
      </c>
      <c r="AH81" s="1" t="s">
        <v>31</v>
      </c>
      <c r="AI81" s="136">
        <v>7112</v>
      </c>
      <c r="AJ81" s="136">
        <v>0</v>
      </c>
      <c r="AK81" s="136">
        <v>5514</v>
      </c>
      <c r="AL81" s="136">
        <v>0</v>
      </c>
      <c r="AM81" s="136">
        <v>12626</v>
      </c>
      <c r="AN81" s="136">
        <v>8</v>
      </c>
      <c r="AO81" s="136">
        <v>687</v>
      </c>
      <c r="AP81" s="136">
        <v>242</v>
      </c>
      <c r="AQ81" s="136">
        <v>291</v>
      </c>
      <c r="AR81" s="136">
        <v>2699</v>
      </c>
      <c r="AS81" s="136">
        <v>0</v>
      </c>
    </row>
    <row r="82" spans="2:45" s="1" customFormat="1" ht="17.25" hidden="1" customHeight="1">
      <c r="B82" s="1" t="s">
        <v>32</v>
      </c>
      <c r="C82" s="136">
        <v>135531</v>
      </c>
      <c r="D82" s="136">
        <v>0</v>
      </c>
      <c r="E82" s="136">
        <v>65357</v>
      </c>
      <c r="F82" s="136">
        <v>28476</v>
      </c>
      <c r="G82" s="136">
        <v>229364</v>
      </c>
      <c r="H82" s="138">
        <v>19</v>
      </c>
      <c r="I82" s="138">
        <v>3129</v>
      </c>
      <c r="J82" s="136">
        <v>1377</v>
      </c>
      <c r="K82" s="136">
        <v>2090</v>
      </c>
      <c r="L82" s="136">
        <v>29547</v>
      </c>
      <c r="M82" s="136">
        <v>14118</v>
      </c>
      <c r="N82" s="136">
        <v>45</v>
      </c>
      <c r="O82" s="136">
        <v>58</v>
      </c>
      <c r="P82" s="136">
        <v>555</v>
      </c>
      <c r="Q82" s="1" t="s">
        <v>32</v>
      </c>
      <c r="R82" s="1" t="s">
        <v>32</v>
      </c>
      <c r="S82" s="136">
        <v>56570</v>
      </c>
      <c r="T82" s="136">
        <v>0</v>
      </c>
      <c r="U82" s="136">
        <v>27232</v>
      </c>
      <c r="V82" s="136">
        <v>11959</v>
      </c>
      <c r="W82" s="136">
        <v>95761</v>
      </c>
      <c r="X82" s="136">
        <v>35</v>
      </c>
      <c r="Y82" s="136">
        <v>2776</v>
      </c>
      <c r="Z82" s="136">
        <v>1377</v>
      </c>
      <c r="AA82" s="136">
        <v>2090</v>
      </c>
      <c r="AB82" s="136">
        <v>12311</v>
      </c>
      <c r="AC82" s="136">
        <v>5929</v>
      </c>
      <c r="AD82" s="136">
        <v>45</v>
      </c>
      <c r="AE82" s="136">
        <v>58</v>
      </c>
      <c r="AF82" s="136">
        <v>230</v>
      </c>
      <c r="AG82" s="1" t="s">
        <v>32</v>
      </c>
      <c r="AH82" s="1" t="s">
        <v>32</v>
      </c>
      <c r="AI82" s="136">
        <v>20053</v>
      </c>
      <c r="AJ82" s="136">
        <v>0</v>
      </c>
      <c r="AK82" s="136">
        <v>12893</v>
      </c>
      <c r="AL82" s="136">
        <v>0</v>
      </c>
      <c r="AM82" s="136">
        <v>32946</v>
      </c>
      <c r="AN82" s="136">
        <v>30</v>
      </c>
      <c r="AO82" s="136">
        <v>1981</v>
      </c>
      <c r="AP82" s="136">
        <v>566</v>
      </c>
      <c r="AQ82" s="136">
        <v>660</v>
      </c>
      <c r="AR82" s="136">
        <v>6100</v>
      </c>
      <c r="AS82" s="136">
        <v>0</v>
      </c>
    </row>
    <row r="83" spans="2:45" s="1" customFormat="1" ht="17.25" hidden="1" customHeight="1">
      <c r="B83" s="1" t="s">
        <v>33</v>
      </c>
      <c r="C83" s="136">
        <v>46684</v>
      </c>
      <c r="D83" s="136">
        <v>0</v>
      </c>
      <c r="E83" s="136">
        <v>20824</v>
      </c>
      <c r="F83" s="136">
        <v>8798</v>
      </c>
      <c r="G83" s="136">
        <v>76306</v>
      </c>
      <c r="H83" s="138">
        <v>12</v>
      </c>
      <c r="I83" s="138">
        <v>2430</v>
      </c>
      <c r="J83" s="136">
        <v>417</v>
      </c>
      <c r="K83" s="136">
        <v>615</v>
      </c>
      <c r="L83" s="136">
        <v>8837</v>
      </c>
      <c r="M83" s="136">
        <v>4133</v>
      </c>
      <c r="N83" s="136">
        <v>10</v>
      </c>
      <c r="O83" s="136">
        <v>13</v>
      </c>
      <c r="P83" s="136">
        <v>146</v>
      </c>
      <c r="Q83" s="1" t="s">
        <v>33</v>
      </c>
      <c r="R83" s="1" t="s">
        <v>33</v>
      </c>
      <c r="S83" s="136">
        <v>19287</v>
      </c>
      <c r="T83" s="136">
        <v>0</v>
      </c>
      <c r="U83" s="136">
        <v>8677</v>
      </c>
      <c r="V83" s="136">
        <v>3695</v>
      </c>
      <c r="W83" s="136">
        <v>31659</v>
      </c>
      <c r="X83" s="136">
        <v>14</v>
      </c>
      <c r="Y83" s="136">
        <v>1734</v>
      </c>
      <c r="Z83" s="136">
        <v>417</v>
      </c>
      <c r="AA83" s="136">
        <v>615</v>
      </c>
      <c r="AB83" s="136">
        <v>3682</v>
      </c>
      <c r="AC83" s="136">
        <v>1736</v>
      </c>
      <c r="AD83" s="136">
        <v>10</v>
      </c>
      <c r="AE83" s="136">
        <v>13</v>
      </c>
      <c r="AF83" s="136">
        <v>61</v>
      </c>
      <c r="AG83" s="1" t="s">
        <v>33</v>
      </c>
      <c r="AH83" s="1" t="s">
        <v>33</v>
      </c>
      <c r="AI83" s="136">
        <v>6567</v>
      </c>
      <c r="AJ83" s="136">
        <v>0</v>
      </c>
      <c r="AK83" s="136">
        <v>3846</v>
      </c>
      <c r="AL83" s="136">
        <v>0</v>
      </c>
      <c r="AM83" s="136">
        <v>10413</v>
      </c>
      <c r="AN83" s="136">
        <v>11</v>
      </c>
      <c r="AO83" s="136">
        <v>946</v>
      </c>
      <c r="AP83" s="136">
        <v>151</v>
      </c>
      <c r="AQ83" s="136">
        <v>174</v>
      </c>
      <c r="AR83" s="136">
        <v>1578</v>
      </c>
      <c r="AS83" s="136">
        <v>0</v>
      </c>
    </row>
    <row r="84" spans="2:45" s="1" customFormat="1" ht="17.25" hidden="1" customHeight="1">
      <c r="B84" s="1" t="s">
        <v>34</v>
      </c>
      <c r="C84" s="136">
        <v>6519</v>
      </c>
      <c r="D84" s="136">
        <v>0</v>
      </c>
      <c r="E84" s="136">
        <v>2954</v>
      </c>
      <c r="F84" s="136">
        <v>1328</v>
      </c>
      <c r="G84" s="136">
        <v>10801</v>
      </c>
      <c r="H84" s="138">
        <v>2</v>
      </c>
      <c r="I84" s="138">
        <v>1623</v>
      </c>
      <c r="J84" s="136">
        <v>62</v>
      </c>
      <c r="K84" s="136">
        <v>89</v>
      </c>
      <c r="L84" s="136">
        <v>1422</v>
      </c>
      <c r="M84" s="136">
        <v>676</v>
      </c>
      <c r="N84" s="136">
        <v>4</v>
      </c>
      <c r="O84" s="136">
        <v>6</v>
      </c>
      <c r="P84" s="136">
        <v>35</v>
      </c>
      <c r="Q84" s="1" t="s">
        <v>34</v>
      </c>
      <c r="R84" s="1" t="s">
        <v>34</v>
      </c>
      <c r="S84" s="136">
        <v>2675</v>
      </c>
      <c r="T84" s="136">
        <v>0</v>
      </c>
      <c r="U84" s="136">
        <v>1231</v>
      </c>
      <c r="V84" s="136">
        <v>557</v>
      </c>
      <c r="W84" s="136">
        <v>4463</v>
      </c>
      <c r="X84" s="136">
        <v>2</v>
      </c>
      <c r="Y84" s="136">
        <v>809</v>
      </c>
      <c r="Z84" s="136">
        <v>62</v>
      </c>
      <c r="AA84" s="136">
        <v>89</v>
      </c>
      <c r="AB84" s="136">
        <v>592</v>
      </c>
      <c r="AC84" s="136">
        <v>283</v>
      </c>
      <c r="AD84" s="136">
        <v>4</v>
      </c>
      <c r="AE84" s="136">
        <v>6</v>
      </c>
      <c r="AF84" s="136">
        <v>13</v>
      </c>
      <c r="AG84" s="1" t="s">
        <v>34</v>
      </c>
      <c r="AH84" s="1" t="s">
        <v>34</v>
      </c>
      <c r="AI84" s="136">
        <v>579</v>
      </c>
      <c r="AJ84" s="136">
        <v>0</v>
      </c>
      <c r="AK84" s="136">
        <v>474</v>
      </c>
      <c r="AL84" s="136">
        <v>0</v>
      </c>
      <c r="AM84" s="136">
        <v>1053</v>
      </c>
      <c r="AN84" s="136">
        <v>1</v>
      </c>
      <c r="AO84" s="136">
        <v>99</v>
      </c>
      <c r="AP84" s="136">
        <v>24</v>
      </c>
      <c r="AQ84" s="136">
        <v>25</v>
      </c>
      <c r="AR84" s="136">
        <v>267</v>
      </c>
      <c r="AS84" s="136">
        <v>0</v>
      </c>
    </row>
    <row r="85" spans="2:45" s="1" customFormat="1" ht="17.25" hidden="1" customHeight="1">
      <c r="B85" s="1" t="s">
        <v>35</v>
      </c>
      <c r="C85" s="136">
        <v>24353</v>
      </c>
      <c r="D85" s="136">
        <v>0</v>
      </c>
      <c r="E85" s="136">
        <v>8332</v>
      </c>
      <c r="F85" s="136">
        <v>3375</v>
      </c>
      <c r="G85" s="136">
        <v>36060</v>
      </c>
      <c r="H85" s="138">
        <v>5</v>
      </c>
      <c r="I85" s="138">
        <v>1267</v>
      </c>
      <c r="J85" s="136">
        <v>128</v>
      </c>
      <c r="K85" s="136">
        <v>203</v>
      </c>
      <c r="L85" s="136">
        <v>3029</v>
      </c>
      <c r="M85" s="136">
        <v>1359</v>
      </c>
      <c r="N85" s="136">
        <v>10</v>
      </c>
      <c r="O85" s="136">
        <v>13</v>
      </c>
      <c r="P85" s="136">
        <v>117</v>
      </c>
      <c r="Q85" s="1" t="s">
        <v>35</v>
      </c>
      <c r="R85" s="1" t="s">
        <v>35</v>
      </c>
      <c r="S85" s="136">
        <v>10066</v>
      </c>
      <c r="T85" s="136">
        <v>0</v>
      </c>
      <c r="U85" s="136">
        <v>3471</v>
      </c>
      <c r="V85" s="136">
        <v>1417</v>
      </c>
      <c r="W85" s="136">
        <v>14954</v>
      </c>
      <c r="X85" s="136">
        <v>11</v>
      </c>
      <c r="Y85" s="136">
        <v>899</v>
      </c>
      <c r="Z85" s="136">
        <v>128</v>
      </c>
      <c r="AA85" s="136">
        <v>203</v>
      </c>
      <c r="AB85" s="136">
        <v>1261</v>
      </c>
      <c r="AC85" s="136">
        <v>570</v>
      </c>
      <c r="AD85" s="136">
        <v>10</v>
      </c>
      <c r="AE85" s="136">
        <v>13</v>
      </c>
      <c r="AF85" s="136">
        <v>47</v>
      </c>
      <c r="AG85" s="1" t="s">
        <v>35</v>
      </c>
      <c r="AH85" s="1" t="s">
        <v>35</v>
      </c>
      <c r="AI85" s="136">
        <v>2964</v>
      </c>
      <c r="AJ85" s="136">
        <v>0</v>
      </c>
      <c r="AK85" s="136">
        <v>1387</v>
      </c>
      <c r="AL85" s="136">
        <v>0</v>
      </c>
      <c r="AM85" s="136">
        <v>4351</v>
      </c>
      <c r="AN85" s="136">
        <v>6</v>
      </c>
      <c r="AO85" s="136">
        <v>166</v>
      </c>
      <c r="AP85" s="136">
        <v>47</v>
      </c>
      <c r="AQ85" s="136">
        <v>54</v>
      </c>
      <c r="AR85" s="136">
        <v>504</v>
      </c>
      <c r="AS85" s="136">
        <v>0</v>
      </c>
    </row>
    <row r="86" spans="2:45" s="1" customFormat="1" ht="17.25" hidden="1" customHeight="1">
      <c r="B86" s="1" t="s">
        <v>36</v>
      </c>
      <c r="C86" s="136">
        <v>2900</v>
      </c>
      <c r="D86" s="136">
        <v>0</v>
      </c>
      <c r="E86" s="136">
        <v>1201</v>
      </c>
      <c r="F86" s="136">
        <v>559</v>
      </c>
      <c r="G86" s="136">
        <v>4660</v>
      </c>
      <c r="H86" s="138">
        <v>0</v>
      </c>
      <c r="I86" s="138">
        <v>0</v>
      </c>
      <c r="J86" s="136">
        <v>27</v>
      </c>
      <c r="K86" s="136">
        <v>37</v>
      </c>
      <c r="L86" s="136">
        <v>580</v>
      </c>
      <c r="M86" s="136">
        <v>306</v>
      </c>
      <c r="N86" s="136">
        <v>1</v>
      </c>
      <c r="O86" s="136">
        <v>1</v>
      </c>
      <c r="P86" s="136">
        <v>14</v>
      </c>
      <c r="Q86" s="1" t="s">
        <v>36</v>
      </c>
      <c r="R86" s="1" t="s">
        <v>36</v>
      </c>
      <c r="S86" s="136">
        <v>1240</v>
      </c>
      <c r="T86" s="136">
        <v>0</v>
      </c>
      <c r="U86" s="136">
        <v>500</v>
      </c>
      <c r="V86" s="136">
        <v>235</v>
      </c>
      <c r="W86" s="136">
        <v>1975</v>
      </c>
      <c r="X86" s="136">
        <v>0</v>
      </c>
      <c r="Y86" s="136">
        <v>0</v>
      </c>
      <c r="Z86" s="136">
        <v>27</v>
      </c>
      <c r="AA86" s="136">
        <v>37</v>
      </c>
      <c r="AB86" s="136">
        <v>242</v>
      </c>
      <c r="AC86" s="136">
        <v>129</v>
      </c>
      <c r="AD86" s="136">
        <v>1</v>
      </c>
      <c r="AE86" s="136">
        <v>1</v>
      </c>
      <c r="AF86" s="136">
        <v>6</v>
      </c>
      <c r="AG86" s="1" t="s">
        <v>36</v>
      </c>
      <c r="AH86" s="1" t="s">
        <v>36</v>
      </c>
      <c r="AI86" s="136">
        <v>423</v>
      </c>
      <c r="AJ86" s="136">
        <v>0</v>
      </c>
      <c r="AK86" s="136">
        <v>242</v>
      </c>
      <c r="AL86" s="136">
        <v>0</v>
      </c>
      <c r="AM86" s="136">
        <v>665</v>
      </c>
      <c r="AN86" s="136">
        <v>1</v>
      </c>
      <c r="AO86" s="136">
        <v>27</v>
      </c>
      <c r="AP86" s="136">
        <v>9</v>
      </c>
      <c r="AQ86" s="136">
        <v>12</v>
      </c>
      <c r="AR86" s="136">
        <v>113</v>
      </c>
      <c r="AS86" s="136">
        <v>0</v>
      </c>
    </row>
    <row r="87" spans="2:45" s="1" customFormat="1" ht="17.25" hidden="1" customHeight="1">
      <c r="B87" s="1" t="s">
        <v>37</v>
      </c>
      <c r="C87" s="136">
        <v>25396</v>
      </c>
      <c r="D87" s="136">
        <v>0</v>
      </c>
      <c r="E87" s="136">
        <v>12626</v>
      </c>
      <c r="F87" s="136">
        <v>5921</v>
      </c>
      <c r="G87" s="136">
        <v>43943</v>
      </c>
      <c r="H87" s="138">
        <v>2</v>
      </c>
      <c r="I87" s="138">
        <v>299</v>
      </c>
      <c r="J87" s="136">
        <v>306</v>
      </c>
      <c r="K87" s="136">
        <v>419</v>
      </c>
      <c r="L87" s="136">
        <v>6097</v>
      </c>
      <c r="M87" s="136">
        <v>3204</v>
      </c>
      <c r="N87" s="136">
        <v>9</v>
      </c>
      <c r="O87" s="136">
        <v>12</v>
      </c>
      <c r="P87" s="136">
        <v>137</v>
      </c>
      <c r="Q87" s="1" t="s">
        <v>37</v>
      </c>
      <c r="R87" s="1" t="s">
        <v>37</v>
      </c>
      <c r="S87" s="136">
        <v>10659</v>
      </c>
      <c r="T87" s="136">
        <v>0</v>
      </c>
      <c r="U87" s="136">
        <v>5261</v>
      </c>
      <c r="V87" s="136">
        <v>2487</v>
      </c>
      <c r="W87" s="136">
        <v>18407</v>
      </c>
      <c r="X87" s="136">
        <v>6</v>
      </c>
      <c r="Y87" s="136">
        <v>339</v>
      </c>
      <c r="Z87" s="136">
        <v>306</v>
      </c>
      <c r="AA87" s="136">
        <v>419</v>
      </c>
      <c r="AB87" s="136">
        <v>2541</v>
      </c>
      <c r="AC87" s="136">
        <v>1346</v>
      </c>
      <c r="AD87" s="136">
        <v>9</v>
      </c>
      <c r="AE87" s="136">
        <v>12</v>
      </c>
      <c r="AF87" s="136">
        <v>57</v>
      </c>
      <c r="AG87" s="1" t="s">
        <v>37</v>
      </c>
      <c r="AH87" s="1" t="s">
        <v>37</v>
      </c>
      <c r="AI87" s="136">
        <v>3738</v>
      </c>
      <c r="AJ87" s="136">
        <v>0</v>
      </c>
      <c r="AK87" s="136">
        <v>2560</v>
      </c>
      <c r="AL87" s="136">
        <v>0</v>
      </c>
      <c r="AM87" s="136">
        <v>6298</v>
      </c>
      <c r="AN87" s="136">
        <v>6</v>
      </c>
      <c r="AO87" s="136">
        <v>283</v>
      </c>
      <c r="AP87" s="136">
        <v>100</v>
      </c>
      <c r="AQ87" s="136">
        <v>118</v>
      </c>
      <c r="AR87" s="136">
        <v>1057</v>
      </c>
      <c r="AS87" s="136">
        <v>0</v>
      </c>
    </row>
    <row r="88" spans="2:45" s="1" customFormat="1" ht="17.25" hidden="1" customHeight="1">
      <c r="B88" s="1" t="s">
        <v>38</v>
      </c>
      <c r="C88" s="136">
        <v>6886</v>
      </c>
      <c r="D88" s="136">
        <v>0</v>
      </c>
      <c r="E88" s="136">
        <v>3098</v>
      </c>
      <c r="F88" s="136">
        <v>1596</v>
      </c>
      <c r="G88" s="136">
        <v>11580</v>
      </c>
      <c r="H88" s="138">
        <v>1</v>
      </c>
      <c r="I88" s="138">
        <v>885</v>
      </c>
      <c r="J88" s="136">
        <v>82</v>
      </c>
      <c r="K88" s="136">
        <v>106</v>
      </c>
      <c r="L88" s="136">
        <v>1515</v>
      </c>
      <c r="M88" s="136">
        <v>839</v>
      </c>
      <c r="N88" s="136">
        <v>3</v>
      </c>
      <c r="O88" s="136">
        <v>7</v>
      </c>
      <c r="P88" s="136">
        <v>79</v>
      </c>
      <c r="Q88" s="1" t="s">
        <v>38</v>
      </c>
      <c r="R88" s="1" t="s">
        <v>38</v>
      </c>
      <c r="S88" s="136">
        <v>2886</v>
      </c>
      <c r="T88" s="136">
        <v>0</v>
      </c>
      <c r="U88" s="136">
        <v>1291</v>
      </c>
      <c r="V88" s="136">
        <v>670</v>
      </c>
      <c r="W88" s="136">
        <v>4847</v>
      </c>
      <c r="X88" s="136">
        <v>1</v>
      </c>
      <c r="Y88" s="136">
        <v>436</v>
      </c>
      <c r="Z88" s="136">
        <v>82</v>
      </c>
      <c r="AA88" s="136">
        <v>106</v>
      </c>
      <c r="AB88" s="136">
        <v>631</v>
      </c>
      <c r="AC88" s="136">
        <v>352</v>
      </c>
      <c r="AD88" s="136">
        <v>3</v>
      </c>
      <c r="AE88" s="136">
        <v>7</v>
      </c>
      <c r="AF88" s="136">
        <v>33</v>
      </c>
      <c r="AG88" s="1" t="s">
        <v>38</v>
      </c>
      <c r="AH88" s="1" t="s">
        <v>38</v>
      </c>
      <c r="AI88" s="136">
        <v>1170</v>
      </c>
      <c r="AJ88" s="136">
        <v>0</v>
      </c>
      <c r="AK88" s="136">
        <v>662</v>
      </c>
      <c r="AL88" s="136">
        <v>0</v>
      </c>
      <c r="AM88" s="136">
        <v>1832</v>
      </c>
      <c r="AN88" s="136">
        <v>1</v>
      </c>
      <c r="AO88" s="136">
        <v>443</v>
      </c>
      <c r="AP88" s="136">
        <v>28</v>
      </c>
      <c r="AQ88" s="136">
        <v>33</v>
      </c>
      <c r="AR88" s="136">
        <v>301</v>
      </c>
      <c r="AS88" s="136">
        <v>0</v>
      </c>
    </row>
    <row r="89" spans="2:45" s="1" customFormat="1" ht="17.25" hidden="1" customHeight="1">
      <c r="B89" s="1" t="s">
        <v>39</v>
      </c>
      <c r="C89" s="136">
        <v>2426</v>
      </c>
      <c r="D89" s="136">
        <v>0</v>
      </c>
      <c r="E89" s="136">
        <v>1420</v>
      </c>
      <c r="F89" s="136">
        <v>743</v>
      </c>
      <c r="G89" s="136">
        <v>4589</v>
      </c>
      <c r="H89" s="138">
        <v>0</v>
      </c>
      <c r="I89" s="138">
        <v>0</v>
      </c>
      <c r="J89" s="136">
        <v>32</v>
      </c>
      <c r="K89" s="136">
        <v>39</v>
      </c>
      <c r="L89" s="136">
        <v>603</v>
      </c>
      <c r="M89" s="136">
        <v>371</v>
      </c>
      <c r="N89" s="136">
        <v>2</v>
      </c>
      <c r="O89" s="136">
        <v>2</v>
      </c>
      <c r="P89" s="136">
        <v>17</v>
      </c>
      <c r="Q89" s="1" t="s">
        <v>39</v>
      </c>
      <c r="R89" s="1" t="s">
        <v>39</v>
      </c>
      <c r="S89" s="136">
        <v>1027</v>
      </c>
      <c r="T89" s="136">
        <v>0</v>
      </c>
      <c r="U89" s="136">
        <v>591</v>
      </c>
      <c r="V89" s="136">
        <v>312</v>
      </c>
      <c r="W89" s="136">
        <v>1930</v>
      </c>
      <c r="X89" s="136">
        <v>1</v>
      </c>
      <c r="Y89" s="136">
        <v>10</v>
      </c>
      <c r="Z89" s="136">
        <v>32</v>
      </c>
      <c r="AA89" s="136">
        <v>39</v>
      </c>
      <c r="AB89" s="136">
        <v>251</v>
      </c>
      <c r="AC89" s="136">
        <v>155</v>
      </c>
      <c r="AD89" s="136">
        <v>2</v>
      </c>
      <c r="AE89" s="136">
        <v>2</v>
      </c>
      <c r="AF89" s="136">
        <v>6</v>
      </c>
      <c r="AG89" s="1" t="s">
        <v>39</v>
      </c>
      <c r="AH89" s="1" t="s">
        <v>39</v>
      </c>
      <c r="AI89" s="136">
        <v>367</v>
      </c>
      <c r="AJ89" s="136">
        <v>0</v>
      </c>
      <c r="AK89" s="136">
        <v>312</v>
      </c>
      <c r="AL89" s="136">
        <v>0</v>
      </c>
      <c r="AM89" s="136">
        <v>679</v>
      </c>
      <c r="AN89" s="136">
        <v>1</v>
      </c>
      <c r="AO89" s="136">
        <v>42</v>
      </c>
      <c r="AP89" s="136">
        <v>14</v>
      </c>
      <c r="AQ89" s="136">
        <v>15</v>
      </c>
      <c r="AR89" s="136">
        <v>142</v>
      </c>
      <c r="AS89" s="136">
        <v>0</v>
      </c>
    </row>
    <row r="90" spans="2:45" s="1" customFormat="1" ht="17.25" hidden="1" customHeight="1">
      <c r="B90" s="1" t="s">
        <v>40</v>
      </c>
      <c r="C90" s="136">
        <v>11400</v>
      </c>
      <c r="D90" s="136">
        <v>0</v>
      </c>
      <c r="E90" s="136">
        <v>5301</v>
      </c>
      <c r="F90" s="136">
        <v>2428</v>
      </c>
      <c r="G90" s="136">
        <v>19129</v>
      </c>
      <c r="H90" s="138">
        <v>1</v>
      </c>
      <c r="I90" s="138">
        <v>80</v>
      </c>
      <c r="J90" s="136">
        <v>131</v>
      </c>
      <c r="K90" s="136">
        <v>192</v>
      </c>
      <c r="L90" s="136">
        <v>2854</v>
      </c>
      <c r="M90" s="136">
        <v>1392</v>
      </c>
      <c r="N90" s="136">
        <v>7</v>
      </c>
      <c r="O90" s="136">
        <v>8</v>
      </c>
      <c r="P90" s="136">
        <v>61</v>
      </c>
      <c r="Q90" s="1" t="s">
        <v>40</v>
      </c>
      <c r="R90" s="1" t="s">
        <v>40</v>
      </c>
      <c r="S90" s="136">
        <v>4704</v>
      </c>
      <c r="T90" s="136">
        <v>0</v>
      </c>
      <c r="U90" s="136">
        <v>2209</v>
      </c>
      <c r="V90" s="136">
        <v>1020</v>
      </c>
      <c r="W90" s="136">
        <v>7933</v>
      </c>
      <c r="X90" s="136">
        <v>5</v>
      </c>
      <c r="Y90" s="136">
        <v>205</v>
      </c>
      <c r="Z90" s="136">
        <v>131</v>
      </c>
      <c r="AA90" s="136">
        <v>192</v>
      </c>
      <c r="AB90" s="136">
        <v>1189</v>
      </c>
      <c r="AC90" s="136">
        <v>585</v>
      </c>
      <c r="AD90" s="136">
        <v>7</v>
      </c>
      <c r="AE90" s="136">
        <v>8</v>
      </c>
      <c r="AF90" s="136">
        <v>25</v>
      </c>
      <c r="AG90" s="1" t="s">
        <v>40</v>
      </c>
      <c r="AH90" s="1" t="s">
        <v>40</v>
      </c>
      <c r="AI90" s="136">
        <v>1731</v>
      </c>
      <c r="AJ90" s="136">
        <v>0</v>
      </c>
      <c r="AK90" s="136">
        <v>1002</v>
      </c>
      <c r="AL90" s="136">
        <v>0</v>
      </c>
      <c r="AM90" s="136">
        <v>2733</v>
      </c>
      <c r="AN90" s="136">
        <v>2</v>
      </c>
      <c r="AO90" s="136">
        <v>117</v>
      </c>
      <c r="AP90" s="136">
        <v>49</v>
      </c>
      <c r="AQ90" s="136">
        <v>57</v>
      </c>
      <c r="AR90" s="136">
        <v>570</v>
      </c>
      <c r="AS90" s="136">
        <v>0</v>
      </c>
    </row>
    <row r="91" spans="2:45" s="1" customFormat="1" ht="17.25" hidden="1" customHeight="1">
      <c r="B91" s="1" t="s">
        <v>41</v>
      </c>
      <c r="C91" s="136">
        <v>12452</v>
      </c>
      <c r="D91" s="136">
        <v>0</v>
      </c>
      <c r="E91" s="136">
        <v>6572</v>
      </c>
      <c r="F91" s="136">
        <v>3167</v>
      </c>
      <c r="G91" s="136">
        <v>22191</v>
      </c>
      <c r="H91" s="138">
        <v>0</v>
      </c>
      <c r="I91" s="138">
        <v>0</v>
      </c>
      <c r="J91" s="136">
        <v>175</v>
      </c>
      <c r="K91" s="136">
        <v>217</v>
      </c>
      <c r="L91" s="136">
        <v>3423</v>
      </c>
      <c r="M91" s="136">
        <v>1869</v>
      </c>
      <c r="N91" s="136">
        <v>2</v>
      </c>
      <c r="O91" s="136">
        <v>4</v>
      </c>
      <c r="P91" s="136">
        <v>25</v>
      </c>
      <c r="Q91" s="1" t="s">
        <v>41</v>
      </c>
      <c r="R91" s="1" t="s">
        <v>41</v>
      </c>
      <c r="S91" s="136">
        <v>5329</v>
      </c>
      <c r="T91" s="136">
        <v>0</v>
      </c>
      <c r="U91" s="136">
        <v>2738</v>
      </c>
      <c r="V91" s="136">
        <v>1330</v>
      </c>
      <c r="W91" s="136">
        <v>9397</v>
      </c>
      <c r="X91" s="136">
        <v>0</v>
      </c>
      <c r="Y91" s="136">
        <v>0</v>
      </c>
      <c r="Z91" s="136">
        <v>175</v>
      </c>
      <c r="AA91" s="136">
        <v>217</v>
      </c>
      <c r="AB91" s="136">
        <v>1426</v>
      </c>
      <c r="AC91" s="136">
        <v>784</v>
      </c>
      <c r="AD91" s="136">
        <v>2</v>
      </c>
      <c r="AE91" s="136">
        <v>4</v>
      </c>
      <c r="AF91" s="136">
        <v>11</v>
      </c>
      <c r="AG91" s="1" t="s">
        <v>41</v>
      </c>
      <c r="AH91" s="1" t="s">
        <v>41</v>
      </c>
      <c r="AI91" s="136">
        <v>1600</v>
      </c>
      <c r="AJ91" s="136">
        <v>0</v>
      </c>
      <c r="AK91" s="136">
        <v>1333</v>
      </c>
      <c r="AL91" s="136">
        <v>0</v>
      </c>
      <c r="AM91" s="136">
        <v>2933</v>
      </c>
      <c r="AN91" s="136">
        <v>1</v>
      </c>
      <c r="AO91" s="136">
        <v>17</v>
      </c>
      <c r="AP91" s="136">
        <v>51</v>
      </c>
      <c r="AQ91" s="136">
        <v>59</v>
      </c>
      <c r="AR91" s="136">
        <v>559</v>
      </c>
      <c r="AS91" s="136">
        <v>0</v>
      </c>
    </row>
    <row r="92" spans="2:45" s="1" customFormat="1" ht="17.25" customHeight="1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</row>
    <row r="93" spans="2:45" s="1" customFormat="1" ht="17.25" customHeight="1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</row>
    <row r="94" spans="2:45" s="1" customFormat="1" ht="17.25" customHeight="1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</row>
    <row r="95" spans="2:45" s="1" customFormat="1" ht="17.25" customHeight="1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</row>
    <row r="96" spans="2:45" s="1" customFormat="1" ht="17.25" customHeight="1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</row>
    <row r="97" spans="3:45" s="1" customFormat="1" ht="17.25" customHeight="1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</row>
    <row r="98" spans="3:45" s="1" customFormat="1" ht="17.25" customHeight="1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</row>
    <row r="99" spans="3:45" s="1" customFormat="1" ht="17.25" customHeight="1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</row>
    <row r="100" spans="3:45" s="1" customFormat="1" ht="17.25" customHeight="1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</row>
    <row r="101" spans="3:45" s="1" customFormat="1" ht="17.25" customHeight="1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</row>
    <row r="102" spans="3:45" s="1" customFormat="1" ht="17.25" customHeight="1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</row>
    <row r="103" spans="3:45" s="1" customFormat="1" ht="17.25" customHeight="1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</row>
    <row r="104" spans="3:45" s="1" customFormat="1" ht="17.25" customHeight="1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</row>
    <row r="105" spans="3:45" s="1" customFormat="1" ht="17.25" customHeight="1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</row>
    <row r="106" spans="3:45" s="1" customFormat="1" ht="17.25" customHeight="1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</row>
    <row r="107" spans="3:45" s="1" customFormat="1" ht="17.25" customHeight="1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</row>
    <row r="108" spans="3:45" s="1" customFormat="1" ht="17.25" customHeight="1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</row>
    <row r="109" spans="3:45" s="1" customFormat="1" ht="17.25" customHeight="1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</row>
    <row r="110" spans="3:45" s="1" customFormat="1" ht="17.25" customHeight="1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</row>
    <row r="111" spans="3:45" s="1" customFormat="1" ht="17.25" customHeight="1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</row>
    <row r="112" spans="3:45" s="1" customFormat="1" ht="17.25" customHeight="1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</row>
    <row r="113" spans="3:45" s="1" customFormat="1" ht="17.25" customHeight="1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</row>
    <row r="114" spans="3:45" s="1" customFormat="1" ht="17.25" customHeight="1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</row>
    <row r="115" spans="3:45" s="1" customFormat="1" ht="17.25" customHeight="1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</row>
    <row r="116" spans="3:45" s="1" customFormat="1" ht="17.25" customHeight="1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</row>
    <row r="117" spans="3:45" s="1" customFormat="1" ht="17.25" customHeight="1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</row>
    <row r="118" spans="3:45" s="1" customFormat="1" ht="17.25" customHeight="1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</row>
    <row r="119" spans="3:45" s="1" customFormat="1" ht="17.25" customHeight="1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</row>
    <row r="120" spans="3:45" s="1" customFormat="1" ht="17.25" customHeight="1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</row>
    <row r="121" spans="3:45" s="1" customFormat="1" ht="17.25" customHeight="1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</row>
    <row r="122" spans="3:45" s="1" customFormat="1" ht="17.25" customHeight="1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</row>
    <row r="123" spans="3:45" s="1" customFormat="1" ht="17.25" customHeight="1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</row>
    <row r="124" spans="3:45" s="1" customFormat="1" ht="17.25" customHeight="1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</row>
    <row r="125" spans="3:45" s="1" customFormat="1" ht="17.25" customHeight="1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</row>
    <row r="126" spans="3:45" s="1" customFormat="1" ht="17.25" customHeight="1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</row>
    <row r="127" spans="3:45" s="1" customFormat="1" ht="17.25" customHeight="1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</row>
    <row r="128" spans="3:45" s="1" customFormat="1" ht="17.25" customHeight="1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</row>
    <row r="129" spans="3:45" s="1" customFormat="1" ht="17.25" customHeight="1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</row>
    <row r="130" spans="3:45" s="1" customFormat="1" ht="17.25" customHeight="1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</row>
    <row r="131" spans="3:45" s="1" customFormat="1" ht="17.25" customHeight="1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</row>
    <row r="132" spans="3:45" s="1" customFormat="1" ht="17.25" customHeight="1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</row>
    <row r="133" spans="3:45" s="1" customFormat="1" ht="17.25" customHeight="1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</row>
  </sheetData>
  <mergeCells count="21">
    <mergeCell ref="D50:H50"/>
    <mergeCell ref="AO3:AO4"/>
    <mergeCell ref="AP3:AS3"/>
    <mergeCell ref="AT3:AT4"/>
    <mergeCell ref="Y3:Y4"/>
    <mergeCell ref="Z3:AC3"/>
    <mergeCell ref="AG3:AG4"/>
    <mergeCell ref="AH3:AH4"/>
    <mergeCell ref="AI3:AM3"/>
    <mergeCell ref="AN3:AN4"/>
    <mergeCell ref="AD3:AF3"/>
    <mergeCell ref="X3:X4"/>
    <mergeCell ref="R3:R4"/>
    <mergeCell ref="S3:W3"/>
    <mergeCell ref="B3:B4"/>
    <mergeCell ref="Q3:Q4"/>
    <mergeCell ref="H3:H4"/>
    <mergeCell ref="I3:I4"/>
    <mergeCell ref="C3:G3"/>
    <mergeCell ref="J3:M3"/>
    <mergeCell ref="N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57" fitToWidth="3" orientation="landscape" r:id="rId1"/>
  <headerFooter alignWithMargins="0"/>
  <colBreaks count="1" manualBreakCount="1">
    <brk id="17" max="4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64F1-63F1-450B-9741-F4FF9BF13F69}">
  <sheetPr>
    <tabColor theme="0"/>
    <pageSetUpPr fitToPage="1"/>
  </sheetPr>
  <dimension ref="B1:AN131"/>
  <sheetViews>
    <sheetView workbookViewId="0"/>
  </sheetViews>
  <sheetFormatPr defaultColWidth="9" defaultRowHeight="17.25" customHeight="1"/>
  <cols>
    <col min="1" max="1" width="1.109375" style="18" customWidth="1"/>
    <col min="2" max="2" width="11.6640625" style="1" customWidth="1"/>
    <col min="3" max="6" width="15.6640625" style="18" customWidth="1"/>
    <col min="7" max="7" width="12.44140625" style="18" bestFit="1" customWidth="1"/>
    <col min="8" max="13" width="15.6640625" style="18" customWidth="1"/>
    <col min="14" max="15" width="11.6640625" style="1" customWidth="1"/>
    <col min="16" max="19" width="15.6640625" style="18" customWidth="1"/>
    <col min="20" max="20" width="12.44140625" style="18" bestFit="1" customWidth="1"/>
    <col min="21" max="21" width="15.6640625" style="18" customWidth="1"/>
    <col min="22" max="22" width="9" style="18" customWidth="1"/>
    <col min="23" max="26" width="15.6640625" style="18" customWidth="1"/>
    <col min="27" max="28" width="11.6640625" style="1" customWidth="1"/>
    <col min="29" max="32" width="15.6640625" style="18" customWidth="1"/>
    <col min="33" max="33" width="8" style="18" customWidth="1"/>
    <col min="34" max="39" width="15.6640625" style="18" customWidth="1"/>
    <col min="40" max="40" width="11.6640625" style="1" customWidth="1"/>
    <col min="41" max="16384" width="9" style="18"/>
  </cols>
  <sheetData>
    <row r="1" spans="2:40" s="14" customFormat="1" ht="17.25" customHeight="1">
      <c r="B1" s="110" t="s">
        <v>253</v>
      </c>
      <c r="C1" s="12"/>
      <c r="D1" s="13"/>
      <c r="E1" s="13"/>
      <c r="F1" s="111" t="s">
        <v>185</v>
      </c>
      <c r="G1" s="12"/>
      <c r="H1" s="13"/>
      <c r="I1" s="13"/>
      <c r="J1" s="13"/>
      <c r="K1" s="13"/>
      <c r="L1" s="13"/>
      <c r="M1" s="13"/>
      <c r="N1" s="5"/>
      <c r="O1" s="110" t="str">
        <f>B1</f>
        <v>令和５年度　国民健康保険税（料）の実績等</v>
      </c>
      <c r="P1" s="12"/>
      <c r="Q1" s="13"/>
      <c r="R1" s="13"/>
      <c r="S1" s="111" t="s">
        <v>186</v>
      </c>
      <c r="T1" s="12"/>
      <c r="U1" s="13"/>
      <c r="V1" s="13"/>
      <c r="W1" s="13"/>
      <c r="X1" s="13"/>
      <c r="Y1" s="13"/>
      <c r="Z1" s="13"/>
      <c r="AA1" s="5"/>
      <c r="AB1" s="110" t="str">
        <f>B1</f>
        <v>令和５年度　国民健康保険税（料）の実績等</v>
      </c>
      <c r="AC1" s="12"/>
      <c r="AD1" s="13"/>
      <c r="AE1" s="13"/>
      <c r="AF1" s="12" t="s">
        <v>177</v>
      </c>
      <c r="AH1" s="13"/>
      <c r="AI1" s="13"/>
      <c r="AJ1" s="13"/>
      <c r="AK1" s="13"/>
      <c r="AL1" s="13"/>
      <c r="AM1" s="13"/>
      <c r="AN1" s="5"/>
    </row>
    <row r="2" spans="2:40" s="14" customFormat="1" ht="17.25" customHeight="1" thickBot="1">
      <c r="B2" s="6"/>
      <c r="C2" s="15"/>
      <c r="D2" s="15"/>
      <c r="E2" s="15"/>
      <c r="F2" s="15"/>
      <c r="G2" s="15"/>
      <c r="H2" s="15"/>
      <c r="I2" s="15"/>
      <c r="J2" s="15"/>
      <c r="K2" s="15"/>
      <c r="L2" s="17"/>
      <c r="M2" s="17"/>
      <c r="N2" s="10"/>
      <c r="O2" s="6"/>
      <c r="P2" s="15"/>
      <c r="Q2" s="15"/>
      <c r="R2" s="15"/>
      <c r="S2" s="15"/>
      <c r="T2" s="15"/>
      <c r="U2" s="15"/>
      <c r="V2" s="15"/>
      <c r="W2" s="15"/>
      <c r="X2" s="15"/>
      <c r="Y2" s="17"/>
      <c r="Z2" s="17"/>
      <c r="AA2" s="10"/>
      <c r="AB2" s="6"/>
      <c r="AC2" s="15"/>
      <c r="AD2" s="15"/>
      <c r="AE2" s="15"/>
      <c r="AF2" s="15"/>
      <c r="AG2" s="15"/>
      <c r="AH2" s="15"/>
      <c r="AI2" s="15"/>
      <c r="AJ2" s="15"/>
      <c r="AK2" s="15"/>
      <c r="AL2" s="17"/>
      <c r="AM2" s="17"/>
      <c r="AN2" s="10"/>
    </row>
    <row r="3" spans="2:40" s="59" customFormat="1" ht="17.25" customHeight="1">
      <c r="B3" s="536" t="s">
        <v>3</v>
      </c>
      <c r="C3" s="538" t="s">
        <v>154</v>
      </c>
      <c r="D3" s="539"/>
      <c r="E3" s="539"/>
      <c r="F3" s="539"/>
      <c r="G3" s="540"/>
      <c r="H3" s="528" t="s">
        <v>160</v>
      </c>
      <c r="I3" s="528" t="s">
        <v>161</v>
      </c>
      <c r="J3" s="543" t="s">
        <v>162</v>
      </c>
      <c r="K3" s="544"/>
      <c r="L3" s="544"/>
      <c r="M3" s="545"/>
      <c r="N3" s="534" t="s">
        <v>3</v>
      </c>
      <c r="O3" s="536" t="s">
        <v>3</v>
      </c>
      <c r="P3" s="538" t="s">
        <v>154</v>
      </c>
      <c r="Q3" s="539"/>
      <c r="R3" s="539"/>
      <c r="S3" s="539"/>
      <c r="T3" s="540"/>
      <c r="U3" s="528" t="s">
        <v>160</v>
      </c>
      <c r="V3" s="528" t="s">
        <v>161</v>
      </c>
      <c r="W3" s="543" t="s">
        <v>162</v>
      </c>
      <c r="X3" s="544"/>
      <c r="Y3" s="544"/>
      <c r="Z3" s="545"/>
      <c r="AA3" s="534" t="s">
        <v>3</v>
      </c>
      <c r="AB3" s="536" t="s">
        <v>3</v>
      </c>
      <c r="AC3" s="538" t="s">
        <v>154</v>
      </c>
      <c r="AD3" s="539"/>
      <c r="AE3" s="539"/>
      <c r="AF3" s="539"/>
      <c r="AG3" s="540"/>
      <c r="AH3" s="528" t="s">
        <v>160</v>
      </c>
      <c r="AI3" s="528" t="s">
        <v>161</v>
      </c>
      <c r="AJ3" s="543" t="s">
        <v>162</v>
      </c>
      <c r="AK3" s="544"/>
      <c r="AL3" s="544"/>
      <c r="AM3" s="545"/>
      <c r="AN3" s="534" t="s">
        <v>3</v>
      </c>
    </row>
    <row r="4" spans="2:40" s="59" customFormat="1" ht="17.25" customHeight="1" thickBot="1">
      <c r="B4" s="537"/>
      <c r="C4" s="80" t="s">
        <v>155</v>
      </c>
      <c r="D4" s="81" t="s">
        <v>156</v>
      </c>
      <c r="E4" s="81" t="s">
        <v>157</v>
      </c>
      <c r="F4" s="81" t="s">
        <v>158</v>
      </c>
      <c r="G4" s="92" t="s">
        <v>159</v>
      </c>
      <c r="H4" s="529"/>
      <c r="I4" s="529"/>
      <c r="J4" s="92" t="s">
        <v>118</v>
      </c>
      <c r="K4" s="81" t="s">
        <v>163</v>
      </c>
      <c r="L4" s="92" t="s">
        <v>164</v>
      </c>
      <c r="M4" s="101" t="s">
        <v>165</v>
      </c>
      <c r="N4" s="535"/>
      <c r="O4" s="537"/>
      <c r="P4" s="80" t="s">
        <v>155</v>
      </c>
      <c r="Q4" s="81" t="s">
        <v>156</v>
      </c>
      <c r="R4" s="81" t="s">
        <v>157</v>
      </c>
      <c r="S4" s="81" t="s">
        <v>158</v>
      </c>
      <c r="T4" s="92" t="s">
        <v>159</v>
      </c>
      <c r="U4" s="529"/>
      <c r="V4" s="529"/>
      <c r="W4" s="92" t="s">
        <v>118</v>
      </c>
      <c r="X4" s="81" t="s">
        <v>163</v>
      </c>
      <c r="Y4" s="92" t="s">
        <v>164</v>
      </c>
      <c r="Z4" s="101" t="s">
        <v>165</v>
      </c>
      <c r="AA4" s="535"/>
      <c r="AB4" s="537"/>
      <c r="AC4" s="80" t="s">
        <v>155</v>
      </c>
      <c r="AD4" s="81" t="s">
        <v>156</v>
      </c>
      <c r="AE4" s="81" t="s">
        <v>157</v>
      </c>
      <c r="AF4" s="81" t="s">
        <v>158</v>
      </c>
      <c r="AG4" s="92" t="s">
        <v>159</v>
      </c>
      <c r="AH4" s="529"/>
      <c r="AI4" s="529"/>
      <c r="AJ4" s="92" t="s">
        <v>118</v>
      </c>
      <c r="AK4" s="81" t="s">
        <v>163</v>
      </c>
      <c r="AL4" s="92" t="s">
        <v>164</v>
      </c>
      <c r="AM4" s="101" t="s">
        <v>165</v>
      </c>
      <c r="AN4" s="535"/>
    </row>
    <row r="5" spans="2:40" s="69" customFormat="1" ht="9.6">
      <c r="B5" s="93"/>
      <c r="C5" s="102" t="s">
        <v>137</v>
      </c>
      <c r="D5" s="66" t="s">
        <v>137</v>
      </c>
      <c r="E5" s="66" t="s">
        <v>137</v>
      </c>
      <c r="F5" s="67" t="s">
        <v>137</v>
      </c>
      <c r="G5" s="67" t="s">
        <v>137</v>
      </c>
      <c r="H5" s="68" t="s">
        <v>131</v>
      </c>
      <c r="I5" s="68" t="s">
        <v>137</v>
      </c>
      <c r="J5" s="66" t="s">
        <v>131</v>
      </c>
      <c r="K5" s="68" t="s">
        <v>132</v>
      </c>
      <c r="L5" s="68" t="s">
        <v>137</v>
      </c>
      <c r="M5" s="103" t="s">
        <v>137</v>
      </c>
      <c r="N5" s="97"/>
      <c r="O5" s="93"/>
      <c r="P5" s="102" t="s">
        <v>137</v>
      </c>
      <c r="Q5" s="66" t="s">
        <v>137</v>
      </c>
      <c r="R5" s="66" t="s">
        <v>137</v>
      </c>
      <c r="S5" s="67" t="s">
        <v>137</v>
      </c>
      <c r="T5" s="67" t="s">
        <v>137</v>
      </c>
      <c r="U5" s="68" t="s">
        <v>131</v>
      </c>
      <c r="V5" s="68" t="s">
        <v>137</v>
      </c>
      <c r="W5" s="66" t="s">
        <v>131</v>
      </c>
      <c r="X5" s="68" t="s">
        <v>132</v>
      </c>
      <c r="Y5" s="68" t="s">
        <v>137</v>
      </c>
      <c r="Z5" s="103" t="s">
        <v>137</v>
      </c>
      <c r="AA5" s="97"/>
      <c r="AB5" s="93"/>
      <c r="AC5" s="102" t="s">
        <v>137</v>
      </c>
      <c r="AD5" s="66" t="s">
        <v>137</v>
      </c>
      <c r="AE5" s="66" t="s">
        <v>137</v>
      </c>
      <c r="AF5" s="67" t="s">
        <v>137</v>
      </c>
      <c r="AG5" s="67" t="s">
        <v>137</v>
      </c>
      <c r="AH5" s="68" t="s">
        <v>131</v>
      </c>
      <c r="AI5" s="68" t="s">
        <v>137</v>
      </c>
      <c r="AJ5" s="66" t="s">
        <v>131</v>
      </c>
      <c r="AK5" s="68" t="s">
        <v>132</v>
      </c>
      <c r="AL5" s="68" t="s">
        <v>137</v>
      </c>
      <c r="AM5" s="103" t="s">
        <v>137</v>
      </c>
      <c r="AN5" s="97"/>
    </row>
    <row r="6" spans="2:40" s="25" customFormat="1" ht="17.25" customHeight="1">
      <c r="B6" s="94" t="s">
        <v>4</v>
      </c>
      <c r="C6" s="104">
        <f t="shared" ref="C6:M21" si="0">C51</f>
        <v>2789494</v>
      </c>
      <c r="D6" s="104">
        <f t="shared" si="0"/>
        <v>0</v>
      </c>
      <c r="E6" s="104">
        <f t="shared" si="0"/>
        <v>1236120</v>
      </c>
      <c r="F6" s="104">
        <f t="shared" si="0"/>
        <v>628466</v>
      </c>
      <c r="G6" s="104">
        <f t="shared" si="0"/>
        <v>4654080</v>
      </c>
      <c r="H6" s="104">
        <f t="shared" si="0"/>
        <v>779</v>
      </c>
      <c r="I6" s="104">
        <f t="shared" si="0"/>
        <v>681274</v>
      </c>
      <c r="J6" s="89">
        <f t="shared" si="0"/>
        <v>0</v>
      </c>
      <c r="K6" s="89">
        <f t="shared" si="0"/>
        <v>0</v>
      </c>
      <c r="L6" s="88">
        <f t="shared" si="0"/>
        <v>0</v>
      </c>
      <c r="M6" s="105">
        <f t="shared" si="0"/>
        <v>0</v>
      </c>
      <c r="N6" s="98" t="s">
        <v>4</v>
      </c>
      <c r="O6" s="94" t="s">
        <v>4</v>
      </c>
      <c r="P6" s="104">
        <f>P51</f>
        <v>982768</v>
      </c>
      <c r="Q6" s="89">
        <f t="shared" ref="Q6:Z6" si="1">Q51</f>
        <v>0</v>
      </c>
      <c r="R6" s="89">
        <f t="shared" si="1"/>
        <v>393311</v>
      </c>
      <c r="S6" s="89">
        <f t="shared" si="1"/>
        <v>209488</v>
      </c>
      <c r="T6" s="90">
        <f t="shared" si="1"/>
        <v>1585567</v>
      </c>
      <c r="U6" s="89">
        <f t="shared" si="1"/>
        <v>1024</v>
      </c>
      <c r="V6" s="89">
        <f t="shared" si="1"/>
        <v>279321</v>
      </c>
      <c r="W6" s="89">
        <f t="shared" si="1"/>
        <v>0</v>
      </c>
      <c r="X6" s="89">
        <f t="shared" si="1"/>
        <v>0</v>
      </c>
      <c r="Y6" s="88">
        <f t="shared" si="1"/>
        <v>0</v>
      </c>
      <c r="Z6" s="105">
        <f t="shared" si="1"/>
        <v>0</v>
      </c>
      <c r="AA6" s="98" t="s">
        <v>4</v>
      </c>
      <c r="AB6" s="94" t="s">
        <v>4</v>
      </c>
      <c r="AC6" s="104">
        <f>AC51</f>
        <v>313322</v>
      </c>
      <c r="AD6" s="89">
        <f t="shared" ref="AD6:AM6" si="2">AD51</f>
        <v>0</v>
      </c>
      <c r="AE6" s="89">
        <f t="shared" si="2"/>
        <v>259506</v>
      </c>
      <c r="AF6" s="89">
        <f t="shared" si="2"/>
        <v>0</v>
      </c>
      <c r="AG6" s="90">
        <f t="shared" si="2"/>
        <v>572828</v>
      </c>
      <c r="AH6" s="89">
        <f t="shared" si="2"/>
        <v>534</v>
      </c>
      <c r="AI6" s="89">
        <f t="shared" si="2"/>
        <v>139937</v>
      </c>
      <c r="AJ6" s="89">
        <f t="shared" si="2"/>
        <v>0</v>
      </c>
      <c r="AK6" s="89">
        <f t="shared" si="2"/>
        <v>0</v>
      </c>
      <c r="AL6" s="88">
        <f t="shared" si="2"/>
        <v>0</v>
      </c>
      <c r="AM6" s="105">
        <f t="shared" si="2"/>
        <v>0</v>
      </c>
      <c r="AN6" s="98" t="s">
        <v>4</v>
      </c>
    </row>
    <row r="7" spans="2:40" s="25" customFormat="1" ht="17.25" customHeight="1">
      <c r="B7" s="95" t="s">
        <v>5</v>
      </c>
      <c r="C7" s="106">
        <f t="shared" si="0"/>
        <v>749384</v>
      </c>
      <c r="D7" s="106">
        <f t="shared" si="0"/>
        <v>0</v>
      </c>
      <c r="E7" s="106">
        <f t="shared" si="0"/>
        <v>440128</v>
      </c>
      <c r="F7" s="106">
        <f t="shared" si="0"/>
        <v>265706</v>
      </c>
      <c r="G7" s="106">
        <f t="shared" si="0"/>
        <v>1455218</v>
      </c>
      <c r="H7" s="106">
        <f t="shared" si="0"/>
        <v>132</v>
      </c>
      <c r="I7" s="106">
        <f t="shared" si="0"/>
        <v>87062</v>
      </c>
      <c r="J7" s="91">
        <f t="shared" si="0"/>
        <v>0</v>
      </c>
      <c r="K7" s="91">
        <f t="shared" si="0"/>
        <v>0</v>
      </c>
      <c r="L7" s="91">
        <f t="shared" si="0"/>
        <v>0</v>
      </c>
      <c r="M7" s="107">
        <f t="shared" si="0"/>
        <v>0</v>
      </c>
      <c r="N7" s="99" t="s">
        <v>5</v>
      </c>
      <c r="O7" s="95" t="s">
        <v>5</v>
      </c>
      <c r="P7" s="106">
        <f t="shared" ref="P7:Z22" si="3">P52</f>
        <v>166528</v>
      </c>
      <c r="Q7" s="91">
        <f t="shared" si="3"/>
        <v>0</v>
      </c>
      <c r="R7" s="91">
        <f t="shared" si="3"/>
        <v>135424</v>
      </c>
      <c r="S7" s="91">
        <f t="shared" si="3"/>
        <v>74398</v>
      </c>
      <c r="T7" s="91">
        <f t="shared" si="3"/>
        <v>376350</v>
      </c>
      <c r="U7" s="91">
        <f t="shared" si="3"/>
        <v>90</v>
      </c>
      <c r="V7" s="91">
        <f t="shared" si="3"/>
        <v>14692</v>
      </c>
      <c r="W7" s="91">
        <f t="shared" si="3"/>
        <v>0</v>
      </c>
      <c r="X7" s="91">
        <f t="shared" si="3"/>
        <v>0</v>
      </c>
      <c r="Y7" s="91">
        <f t="shared" si="3"/>
        <v>0</v>
      </c>
      <c r="Z7" s="107">
        <f t="shared" si="3"/>
        <v>0</v>
      </c>
      <c r="AA7" s="99" t="s">
        <v>5</v>
      </c>
      <c r="AB7" s="95" t="s">
        <v>5</v>
      </c>
      <c r="AC7" s="106">
        <f t="shared" ref="AC7:AM22" si="4">AC52</f>
        <v>71889</v>
      </c>
      <c r="AD7" s="91">
        <f t="shared" si="4"/>
        <v>0</v>
      </c>
      <c r="AE7" s="91">
        <f t="shared" si="4"/>
        <v>53627</v>
      </c>
      <c r="AF7" s="91">
        <f t="shared" si="4"/>
        <v>36135</v>
      </c>
      <c r="AG7" s="91">
        <f t="shared" si="4"/>
        <v>161651</v>
      </c>
      <c r="AH7" s="91">
        <f t="shared" si="4"/>
        <v>53</v>
      </c>
      <c r="AI7" s="91">
        <f t="shared" si="4"/>
        <v>7805</v>
      </c>
      <c r="AJ7" s="91">
        <f t="shared" si="4"/>
        <v>0</v>
      </c>
      <c r="AK7" s="91">
        <f t="shared" si="4"/>
        <v>0</v>
      </c>
      <c r="AL7" s="91">
        <f t="shared" si="4"/>
        <v>0</v>
      </c>
      <c r="AM7" s="107">
        <f t="shared" si="4"/>
        <v>0</v>
      </c>
      <c r="AN7" s="99" t="s">
        <v>5</v>
      </c>
    </row>
    <row r="8" spans="2:40" s="25" customFormat="1" ht="17.25" customHeight="1">
      <c r="B8" s="95" t="s">
        <v>6</v>
      </c>
      <c r="C8" s="106">
        <f t="shared" si="0"/>
        <v>664077</v>
      </c>
      <c r="D8" s="106">
        <f t="shared" si="0"/>
        <v>0</v>
      </c>
      <c r="E8" s="106">
        <f t="shared" si="0"/>
        <v>316423</v>
      </c>
      <c r="F8" s="106">
        <f t="shared" si="0"/>
        <v>139631</v>
      </c>
      <c r="G8" s="106">
        <f t="shared" si="0"/>
        <v>1120131</v>
      </c>
      <c r="H8" s="106">
        <f t="shared" si="0"/>
        <v>155</v>
      </c>
      <c r="I8" s="106">
        <f t="shared" si="0"/>
        <v>110105</v>
      </c>
      <c r="J8" s="91">
        <f t="shared" si="0"/>
        <v>0</v>
      </c>
      <c r="K8" s="91">
        <f t="shared" si="0"/>
        <v>0</v>
      </c>
      <c r="L8" s="91">
        <f t="shared" si="0"/>
        <v>0</v>
      </c>
      <c r="M8" s="107">
        <f t="shared" si="0"/>
        <v>0</v>
      </c>
      <c r="N8" s="99" t="s">
        <v>6</v>
      </c>
      <c r="O8" s="95" t="s">
        <v>6</v>
      </c>
      <c r="P8" s="106">
        <f t="shared" si="3"/>
        <v>222342</v>
      </c>
      <c r="Q8" s="91">
        <f t="shared" si="3"/>
        <v>0</v>
      </c>
      <c r="R8" s="91">
        <f t="shared" si="3"/>
        <v>107025</v>
      </c>
      <c r="S8" s="91">
        <f t="shared" si="3"/>
        <v>58645</v>
      </c>
      <c r="T8" s="91">
        <f t="shared" si="3"/>
        <v>388012</v>
      </c>
      <c r="U8" s="91">
        <f t="shared" si="3"/>
        <v>201</v>
      </c>
      <c r="V8" s="91">
        <f t="shared" si="3"/>
        <v>42250</v>
      </c>
      <c r="W8" s="91">
        <f t="shared" si="3"/>
        <v>0</v>
      </c>
      <c r="X8" s="91">
        <f t="shared" si="3"/>
        <v>0</v>
      </c>
      <c r="Y8" s="91">
        <f t="shared" si="3"/>
        <v>0</v>
      </c>
      <c r="Z8" s="107">
        <f t="shared" si="3"/>
        <v>0</v>
      </c>
      <c r="AA8" s="99" t="s">
        <v>6</v>
      </c>
      <c r="AB8" s="95" t="s">
        <v>6</v>
      </c>
      <c r="AC8" s="106">
        <f t="shared" si="4"/>
        <v>77127</v>
      </c>
      <c r="AD8" s="91">
        <f t="shared" si="4"/>
        <v>0</v>
      </c>
      <c r="AE8" s="91">
        <f t="shared" si="4"/>
        <v>58838</v>
      </c>
      <c r="AF8" s="91">
        <f t="shared" si="4"/>
        <v>0</v>
      </c>
      <c r="AG8" s="91">
        <f t="shared" si="4"/>
        <v>135965</v>
      </c>
      <c r="AH8" s="91">
        <f t="shared" si="4"/>
        <v>120</v>
      </c>
      <c r="AI8" s="91">
        <f t="shared" si="4"/>
        <v>26951</v>
      </c>
      <c r="AJ8" s="91">
        <f t="shared" si="4"/>
        <v>0</v>
      </c>
      <c r="AK8" s="91">
        <f t="shared" si="4"/>
        <v>0</v>
      </c>
      <c r="AL8" s="91">
        <f t="shared" si="4"/>
        <v>0</v>
      </c>
      <c r="AM8" s="107">
        <f t="shared" si="4"/>
        <v>0</v>
      </c>
      <c r="AN8" s="99" t="s">
        <v>6</v>
      </c>
    </row>
    <row r="9" spans="2:40" s="25" customFormat="1" ht="17.25" customHeight="1">
      <c r="B9" s="95" t="s">
        <v>7</v>
      </c>
      <c r="C9" s="106">
        <f t="shared" si="0"/>
        <v>428327</v>
      </c>
      <c r="D9" s="106">
        <f t="shared" si="0"/>
        <v>0</v>
      </c>
      <c r="E9" s="106">
        <f t="shared" si="0"/>
        <v>223456</v>
      </c>
      <c r="F9" s="106">
        <f t="shared" si="0"/>
        <v>100388</v>
      </c>
      <c r="G9" s="106">
        <f t="shared" si="0"/>
        <v>752171</v>
      </c>
      <c r="H9" s="106">
        <f t="shared" si="0"/>
        <v>91</v>
      </c>
      <c r="I9" s="106">
        <f t="shared" si="0"/>
        <v>49109</v>
      </c>
      <c r="J9" s="91">
        <f t="shared" si="0"/>
        <v>0</v>
      </c>
      <c r="K9" s="91">
        <f t="shared" si="0"/>
        <v>0</v>
      </c>
      <c r="L9" s="91">
        <f t="shared" si="0"/>
        <v>0</v>
      </c>
      <c r="M9" s="107">
        <f t="shared" si="0"/>
        <v>0</v>
      </c>
      <c r="N9" s="99" t="s">
        <v>7</v>
      </c>
      <c r="O9" s="95" t="s">
        <v>7</v>
      </c>
      <c r="P9" s="106">
        <f t="shared" si="3"/>
        <v>174636</v>
      </c>
      <c r="Q9" s="91">
        <f t="shared" si="3"/>
        <v>0</v>
      </c>
      <c r="R9" s="91">
        <f t="shared" si="3"/>
        <v>76178</v>
      </c>
      <c r="S9" s="91">
        <f t="shared" si="3"/>
        <v>42163</v>
      </c>
      <c r="T9" s="91">
        <f t="shared" si="3"/>
        <v>292977</v>
      </c>
      <c r="U9" s="91">
        <f t="shared" si="3"/>
        <v>166</v>
      </c>
      <c r="V9" s="91">
        <f t="shared" si="3"/>
        <v>29978</v>
      </c>
      <c r="W9" s="91">
        <f t="shared" si="3"/>
        <v>0</v>
      </c>
      <c r="X9" s="91">
        <f t="shared" si="3"/>
        <v>0</v>
      </c>
      <c r="Y9" s="91">
        <f t="shared" si="3"/>
        <v>0</v>
      </c>
      <c r="Z9" s="107">
        <f t="shared" si="3"/>
        <v>0</v>
      </c>
      <c r="AA9" s="99" t="s">
        <v>7</v>
      </c>
      <c r="AB9" s="95" t="s">
        <v>7</v>
      </c>
      <c r="AC9" s="106">
        <f t="shared" si="4"/>
        <v>59724</v>
      </c>
      <c r="AD9" s="91">
        <f t="shared" si="4"/>
        <v>0</v>
      </c>
      <c r="AE9" s="91">
        <f t="shared" si="4"/>
        <v>46435</v>
      </c>
      <c r="AF9" s="91">
        <f t="shared" si="4"/>
        <v>0</v>
      </c>
      <c r="AG9" s="91">
        <f t="shared" si="4"/>
        <v>106159</v>
      </c>
      <c r="AH9" s="91">
        <f t="shared" si="4"/>
        <v>89</v>
      </c>
      <c r="AI9" s="91">
        <f t="shared" si="4"/>
        <v>13310</v>
      </c>
      <c r="AJ9" s="91">
        <f t="shared" si="4"/>
        <v>0</v>
      </c>
      <c r="AK9" s="91">
        <f t="shared" si="4"/>
        <v>0</v>
      </c>
      <c r="AL9" s="91">
        <f t="shared" si="4"/>
        <v>0</v>
      </c>
      <c r="AM9" s="107">
        <f t="shared" si="4"/>
        <v>0</v>
      </c>
      <c r="AN9" s="99" t="s">
        <v>7</v>
      </c>
    </row>
    <row r="10" spans="2:40" s="25" customFormat="1" ht="17.25" customHeight="1">
      <c r="B10" s="95" t="s">
        <v>8</v>
      </c>
      <c r="C10" s="106">
        <f t="shared" si="0"/>
        <v>917006</v>
      </c>
      <c r="D10" s="106">
        <f t="shared" si="0"/>
        <v>0</v>
      </c>
      <c r="E10" s="106">
        <f t="shared" si="0"/>
        <v>390337</v>
      </c>
      <c r="F10" s="106">
        <f t="shared" si="0"/>
        <v>206854</v>
      </c>
      <c r="G10" s="106">
        <f t="shared" si="0"/>
        <v>1514197</v>
      </c>
      <c r="H10" s="106">
        <f t="shared" si="0"/>
        <v>177</v>
      </c>
      <c r="I10" s="106">
        <f t="shared" si="0"/>
        <v>102076</v>
      </c>
      <c r="J10" s="91">
        <f t="shared" si="0"/>
        <v>0</v>
      </c>
      <c r="K10" s="91">
        <f t="shared" si="0"/>
        <v>0</v>
      </c>
      <c r="L10" s="91">
        <f t="shared" si="0"/>
        <v>0</v>
      </c>
      <c r="M10" s="107">
        <f t="shared" si="0"/>
        <v>0</v>
      </c>
      <c r="N10" s="99" t="s">
        <v>8</v>
      </c>
      <c r="O10" s="95" t="s">
        <v>8</v>
      </c>
      <c r="P10" s="106">
        <f t="shared" si="3"/>
        <v>330142</v>
      </c>
      <c r="Q10" s="91">
        <f t="shared" si="3"/>
        <v>0</v>
      </c>
      <c r="R10" s="91">
        <f t="shared" si="3"/>
        <v>158421</v>
      </c>
      <c r="S10" s="91">
        <f t="shared" si="3"/>
        <v>72597</v>
      </c>
      <c r="T10" s="91">
        <f t="shared" si="3"/>
        <v>561160</v>
      </c>
      <c r="U10" s="91">
        <f t="shared" si="3"/>
        <v>257</v>
      </c>
      <c r="V10" s="91">
        <f t="shared" si="3"/>
        <v>47293</v>
      </c>
      <c r="W10" s="91">
        <f t="shared" si="3"/>
        <v>0</v>
      </c>
      <c r="X10" s="91">
        <f t="shared" si="3"/>
        <v>0</v>
      </c>
      <c r="Y10" s="91">
        <f t="shared" si="3"/>
        <v>0</v>
      </c>
      <c r="Z10" s="107">
        <f t="shared" si="3"/>
        <v>0</v>
      </c>
      <c r="AA10" s="99" t="s">
        <v>8</v>
      </c>
      <c r="AB10" s="95" t="s">
        <v>8</v>
      </c>
      <c r="AC10" s="106">
        <f t="shared" si="4"/>
        <v>118170</v>
      </c>
      <c r="AD10" s="91">
        <f t="shared" si="4"/>
        <v>0</v>
      </c>
      <c r="AE10" s="91">
        <f t="shared" si="4"/>
        <v>89306</v>
      </c>
      <c r="AF10" s="91">
        <f t="shared" si="4"/>
        <v>0</v>
      </c>
      <c r="AG10" s="91">
        <f t="shared" si="4"/>
        <v>207476</v>
      </c>
      <c r="AH10" s="91">
        <f t="shared" si="4"/>
        <v>160</v>
      </c>
      <c r="AI10" s="91">
        <f t="shared" si="4"/>
        <v>24405</v>
      </c>
      <c r="AJ10" s="91">
        <f t="shared" si="4"/>
        <v>0</v>
      </c>
      <c r="AK10" s="91">
        <f t="shared" si="4"/>
        <v>0</v>
      </c>
      <c r="AL10" s="91">
        <f t="shared" si="4"/>
        <v>0</v>
      </c>
      <c r="AM10" s="107">
        <f t="shared" si="4"/>
        <v>0</v>
      </c>
      <c r="AN10" s="99" t="s">
        <v>8</v>
      </c>
    </row>
    <row r="11" spans="2:40" s="25" customFormat="1" ht="17.25" customHeight="1">
      <c r="B11" s="95" t="s">
        <v>9</v>
      </c>
      <c r="C11" s="106">
        <f t="shared" si="0"/>
        <v>448054</v>
      </c>
      <c r="D11" s="106">
        <f t="shared" si="0"/>
        <v>0</v>
      </c>
      <c r="E11" s="106">
        <f t="shared" si="0"/>
        <v>219804</v>
      </c>
      <c r="F11" s="106">
        <f t="shared" si="0"/>
        <v>101474</v>
      </c>
      <c r="G11" s="106">
        <f t="shared" si="0"/>
        <v>769332</v>
      </c>
      <c r="H11" s="106">
        <f t="shared" si="0"/>
        <v>78</v>
      </c>
      <c r="I11" s="106">
        <f t="shared" si="0"/>
        <v>45688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107">
        <f t="shared" si="0"/>
        <v>0</v>
      </c>
      <c r="N11" s="99" t="s">
        <v>9</v>
      </c>
      <c r="O11" s="95" t="s">
        <v>9</v>
      </c>
      <c r="P11" s="106">
        <f t="shared" si="3"/>
        <v>158720</v>
      </c>
      <c r="Q11" s="91">
        <f t="shared" si="3"/>
        <v>0</v>
      </c>
      <c r="R11" s="91">
        <f t="shared" si="3"/>
        <v>83404</v>
      </c>
      <c r="S11" s="91">
        <f t="shared" si="3"/>
        <v>42619</v>
      </c>
      <c r="T11" s="91">
        <f t="shared" si="3"/>
        <v>284743</v>
      </c>
      <c r="U11" s="91">
        <f t="shared" si="3"/>
        <v>118</v>
      </c>
      <c r="V11" s="91">
        <f t="shared" si="3"/>
        <v>20218</v>
      </c>
      <c r="W11" s="91">
        <f t="shared" si="3"/>
        <v>0</v>
      </c>
      <c r="X11" s="91">
        <f t="shared" si="3"/>
        <v>0</v>
      </c>
      <c r="Y11" s="91">
        <f t="shared" si="3"/>
        <v>0</v>
      </c>
      <c r="Z11" s="107">
        <f t="shared" si="3"/>
        <v>0</v>
      </c>
      <c r="AA11" s="99" t="s">
        <v>9</v>
      </c>
      <c r="AB11" s="95" t="s">
        <v>9</v>
      </c>
      <c r="AC11" s="106">
        <f t="shared" si="4"/>
        <v>55129</v>
      </c>
      <c r="AD11" s="91">
        <f t="shared" si="4"/>
        <v>0</v>
      </c>
      <c r="AE11" s="91">
        <f t="shared" si="4"/>
        <v>49211</v>
      </c>
      <c r="AF11" s="91">
        <f t="shared" si="4"/>
        <v>0</v>
      </c>
      <c r="AG11" s="91">
        <f t="shared" si="4"/>
        <v>104340</v>
      </c>
      <c r="AH11" s="91">
        <f t="shared" si="4"/>
        <v>72</v>
      </c>
      <c r="AI11" s="91">
        <f t="shared" si="4"/>
        <v>7671</v>
      </c>
      <c r="AJ11" s="91">
        <f t="shared" si="4"/>
        <v>0</v>
      </c>
      <c r="AK11" s="91">
        <f t="shared" si="4"/>
        <v>0</v>
      </c>
      <c r="AL11" s="91">
        <f t="shared" si="4"/>
        <v>0</v>
      </c>
      <c r="AM11" s="107">
        <f t="shared" si="4"/>
        <v>0</v>
      </c>
      <c r="AN11" s="99" t="s">
        <v>9</v>
      </c>
    </row>
    <row r="12" spans="2:40" s="25" customFormat="1" ht="17.25" customHeight="1">
      <c r="B12" s="95" t="s">
        <v>10</v>
      </c>
      <c r="C12" s="106">
        <f t="shared" si="0"/>
        <v>317598</v>
      </c>
      <c r="D12" s="106">
        <f t="shared" si="0"/>
        <v>0</v>
      </c>
      <c r="E12" s="106">
        <f t="shared" si="0"/>
        <v>130549</v>
      </c>
      <c r="F12" s="106">
        <f t="shared" si="0"/>
        <v>57107</v>
      </c>
      <c r="G12" s="106">
        <f t="shared" si="0"/>
        <v>505254</v>
      </c>
      <c r="H12" s="106">
        <f t="shared" si="0"/>
        <v>106</v>
      </c>
      <c r="I12" s="106">
        <f t="shared" si="0"/>
        <v>31678</v>
      </c>
      <c r="J12" s="91">
        <f t="shared" si="0"/>
        <v>0</v>
      </c>
      <c r="K12" s="91">
        <f t="shared" si="0"/>
        <v>0</v>
      </c>
      <c r="L12" s="91">
        <f t="shared" si="0"/>
        <v>0</v>
      </c>
      <c r="M12" s="107">
        <f t="shared" si="0"/>
        <v>0</v>
      </c>
      <c r="N12" s="99" t="s">
        <v>10</v>
      </c>
      <c r="O12" s="95" t="s">
        <v>10</v>
      </c>
      <c r="P12" s="106">
        <f t="shared" si="3"/>
        <v>119039</v>
      </c>
      <c r="Q12" s="91">
        <f t="shared" si="3"/>
        <v>0</v>
      </c>
      <c r="R12" s="91">
        <f t="shared" si="3"/>
        <v>56315</v>
      </c>
      <c r="S12" s="91">
        <f t="shared" si="3"/>
        <v>22843</v>
      </c>
      <c r="T12" s="91">
        <f t="shared" si="3"/>
        <v>198197</v>
      </c>
      <c r="U12" s="91">
        <f t="shared" si="3"/>
        <v>173</v>
      </c>
      <c r="V12" s="91">
        <f t="shared" si="3"/>
        <v>21577</v>
      </c>
      <c r="W12" s="91">
        <f t="shared" si="3"/>
        <v>0</v>
      </c>
      <c r="X12" s="91">
        <f t="shared" si="3"/>
        <v>0</v>
      </c>
      <c r="Y12" s="91">
        <f t="shared" si="3"/>
        <v>0</v>
      </c>
      <c r="Z12" s="107">
        <f t="shared" si="3"/>
        <v>0</v>
      </c>
      <c r="AA12" s="99" t="s">
        <v>10</v>
      </c>
      <c r="AB12" s="95" t="s">
        <v>10</v>
      </c>
      <c r="AC12" s="106">
        <f t="shared" si="4"/>
        <v>48489</v>
      </c>
      <c r="AD12" s="91">
        <f t="shared" si="4"/>
        <v>0</v>
      </c>
      <c r="AE12" s="91">
        <f t="shared" si="4"/>
        <v>31030</v>
      </c>
      <c r="AF12" s="91">
        <f t="shared" si="4"/>
        <v>0</v>
      </c>
      <c r="AG12" s="91">
        <f t="shared" si="4"/>
        <v>79519</v>
      </c>
      <c r="AH12" s="91">
        <f t="shared" si="4"/>
        <v>124</v>
      </c>
      <c r="AI12" s="91">
        <f t="shared" si="4"/>
        <v>15062</v>
      </c>
      <c r="AJ12" s="91">
        <f t="shared" si="4"/>
        <v>0</v>
      </c>
      <c r="AK12" s="91">
        <f t="shared" si="4"/>
        <v>0</v>
      </c>
      <c r="AL12" s="91">
        <f t="shared" si="4"/>
        <v>0</v>
      </c>
      <c r="AM12" s="107">
        <f t="shared" si="4"/>
        <v>0</v>
      </c>
      <c r="AN12" s="99" t="s">
        <v>10</v>
      </c>
    </row>
    <row r="13" spans="2:40" s="25" customFormat="1" ht="17.25" customHeight="1">
      <c r="B13" s="95" t="s">
        <v>11</v>
      </c>
      <c r="C13" s="106">
        <f t="shared" si="0"/>
        <v>184781</v>
      </c>
      <c r="D13" s="106">
        <f t="shared" si="0"/>
        <v>0</v>
      </c>
      <c r="E13" s="106">
        <f t="shared" si="0"/>
        <v>99443</v>
      </c>
      <c r="F13" s="106">
        <f t="shared" si="0"/>
        <v>46053</v>
      </c>
      <c r="G13" s="106">
        <f t="shared" si="0"/>
        <v>330277</v>
      </c>
      <c r="H13" s="106">
        <f t="shared" si="0"/>
        <v>35</v>
      </c>
      <c r="I13" s="106">
        <f t="shared" si="0"/>
        <v>21661</v>
      </c>
      <c r="J13" s="91">
        <f t="shared" si="0"/>
        <v>0</v>
      </c>
      <c r="K13" s="91">
        <f t="shared" si="0"/>
        <v>0</v>
      </c>
      <c r="L13" s="91">
        <f t="shared" si="0"/>
        <v>0</v>
      </c>
      <c r="M13" s="107">
        <f t="shared" si="0"/>
        <v>0</v>
      </c>
      <c r="N13" s="99" t="s">
        <v>11</v>
      </c>
      <c r="O13" s="95" t="s">
        <v>11</v>
      </c>
      <c r="P13" s="106">
        <f t="shared" si="3"/>
        <v>77533</v>
      </c>
      <c r="Q13" s="91">
        <f t="shared" si="3"/>
        <v>0</v>
      </c>
      <c r="R13" s="91">
        <f t="shared" si="3"/>
        <v>42086</v>
      </c>
      <c r="S13" s="91">
        <f t="shared" si="3"/>
        <v>19342</v>
      </c>
      <c r="T13" s="91">
        <f t="shared" si="3"/>
        <v>138961</v>
      </c>
      <c r="U13" s="91">
        <f t="shared" si="3"/>
        <v>68</v>
      </c>
      <c r="V13" s="91">
        <f t="shared" si="3"/>
        <v>13623</v>
      </c>
      <c r="W13" s="91">
        <f t="shared" si="3"/>
        <v>0</v>
      </c>
      <c r="X13" s="91">
        <f t="shared" si="3"/>
        <v>0</v>
      </c>
      <c r="Y13" s="91">
        <f t="shared" si="3"/>
        <v>0</v>
      </c>
      <c r="Z13" s="107">
        <f t="shared" si="3"/>
        <v>0</v>
      </c>
      <c r="AA13" s="99" t="s">
        <v>11</v>
      </c>
      <c r="AB13" s="95" t="s">
        <v>11</v>
      </c>
      <c r="AC13" s="106">
        <f t="shared" si="4"/>
        <v>25465</v>
      </c>
      <c r="AD13" s="91">
        <f t="shared" si="4"/>
        <v>0</v>
      </c>
      <c r="AE13" s="91">
        <f t="shared" si="4"/>
        <v>22766</v>
      </c>
      <c r="AF13" s="91">
        <f t="shared" si="4"/>
        <v>0</v>
      </c>
      <c r="AG13" s="91">
        <f t="shared" si="4"/>
        <v>48231</v>
      </c>
      <c r="AH13" s="91">
        <f t="shared" si="4"/>
        <v>36</v>
      </c>
      <c r="AI13" s="91">
        <f t="shared" si="4"/>
        <v>3889</v>
      </c>
      <c r="AJ13" s="91">
        <f t="shared" si="4"/>
        <v>0</v>
      </c>
      <c r="AK13" s="91">
        <f t="shared" si="4"/>
        <v>0</v>
      </c>
      <c r="AL13" s="91">
        <f t="shared" si="4"/>
        <v>0</v>
      </c>
      <c r="AM13" s="107">
        <f t="shared" si="4"/>
        <v>0</v>
      </c>
      <c r="AN13" s="99" t="s">
        <v>11</v>
      </c>
    </row>
    <row r="14" spans="2:40" s="25" customFormat="1" ht="17.25" customHeight="1">
      <c r="B14" s="95" t="s">
        <v>12</v>
      </c>
      <c r="C14" s="106">
        <f t="shared" si="0"/>
        <v>901813</v>
      </c>
      <c r="D14" s="106">
        <f t="shared" si="0"/>
        <v>0</v>
      </c>
      <c r="E14" s="106">
        <f t="shared" si="0"/>
        <v>380078</v>
      </c>
      <c r="F14" s="106">
        <f t="shared" si="0"/>
        <v>216589</v>
      </c>
      <c r="G14" s="106">
        <f t="shared" si="0"/>
        <v>1498480</v>
      </c>
      <c r="H14" s="106">
        <f t="shared" si="0"/>
        <v>286</v>
      </c>
      <c r="I14" s="106">
        <f t="shared" si="0"/>
        <v>291522</v>
      </c>
      <c r="J14" s="91">
        <f t="shared" si="0"/>
        <v>0</v>
      </c>
      <c r="K14" s="91">
        <f t="shared" si="0"/>
        <v>0</v>
      </c>
      <c r="L14" s="91">
        <f t="shared" si="0"/>
        <v>0</v>
      </c>
      <c r="M14" s="107">
        <f t="shared" si="0"/>
        <v>0</v>
      </c>
      <c r="N14" s="99" t="s">
        <v>12</v>
      </c>
      <c r="O14" s="95" t="s">
        <v>12</v>
      </c>
      <c r="P14" s="106">
        <f t="shared" si="3"/>
        <v>343438</v>
      </c>
      <c r="Q14" s="91">
        <f t="shared" si="3"/>
        <v>0</v>
      </c>
      <c r="R14" s="91">
        <f t="shared" si="3"/>
        <v>145744</v>
      </c>
      <c r="S14" s="91">
        <f t="shared" si="3"/>
        <v>72490</v>
      </c>
      <c r="T14" s="91">
        <f t="shared" si="3"/>
        <v>561672</v>
      </c>
      <c r="U14" s="91">
        <f t="shared" si="3"/>
        <v>462</v>
      </c>
      <c r="V14" s="91">
        <f t="shared" si="3"/>
        <v>140345</v>
      </c>
      <c r="W14" s="91">
        <f t="shared" si="3"/>
        <v>0</v>
      </c>
      <c r="X14" s="91">
        <f t="shared" si="3"/>
        <v>0</v>
      </c>
      <c r="Y14" s="91">
        <f t="shared" si="3"/>
        <v>0</v>
      </c>
      <c r="Z14" s="107">
        <f t="shared" si="3"/>
        <v>0</v>
      </c>
      <c r="AA14" s="99" t="s">
        <v>12</v>
      </c>
      <c r="AB14" s="95" t="s">
        <v>12</v>
      </c>
      <c r="AC14" s="106">
        <f t="shared" si="4"/>
        <v>117117</v>
      </c>
      <c r="AD14" s="91">
        <f t="shared" si="4"/>
        <v>0</v>
      </c>
      <c r="AE14" s="91">
        <f t="shared" si="4"/>
        <v>75815</v>
      </c>
      <c r="AF14" s="91">
        <f t="shared" si="4"/>
        <v>0</v>
      </c>
      <c r="AG14" s="91">
        <f t="shared" si="4"/>
        <v>192932</v>
      </c>
      <c r="AH14" s="91">
        <f t="shared" si="4"/>
        <v>247</v>
      </c>
      <c r="AI14" s="91">
        <f t="shared" si="4"/>
        <v>91462</v>
      </c>
      <c r="AJ14" s="91">
        <f t="shared" si="4"/>
        <v>0</v>
      </c>
      <c r="AK14" s="91">
        <f t="shared" si="4"/>
        <v>0</v>
      </c>
      <c r="AL14" s="91">
        <f t="shared" si="4"/>
        <v>0</v>
      </c>
      <c r="AM14" s="107">
        <f t="shared" si="4"/>
        <v>0</v>
      </c>
      <c r="AN14" s="99" t="s">
        <v>12</v>
      </c>
    </row>
    <row r="15" spans="2:40" s="25" customFormat="1" ht="17.25" customHeight="1">
      <c r="B15" s="95" t="s">
        <v>13</v>
      </c>
      <c r="C15" s="106">
        <f t="shared" si="0"/>
        <v>522747</v>
      </c>
      <c r="D15" s="106">
        <f t="shared" si="0"/>
        <v>0</v>
      </c>
      <c r="E15" s="106">
        <f t="shared" si="0"/>
        <v>239460</v>
      </c>
      <c r="F15" s="106">
        <f t="shared" si="0"/>
        <v>102799</v>
      </c>
      <c r="G15" s="106">
        <f t="shared" si="0"/>
        <v>865006</v>
      </c>
      <c r="H15" s="106">
        <f t="shared" si="0"/>
        <v>132</v>
      </c>
      <c r="I15" s="106">
        <f t="shared" si="0"/>
        <v>142127</v>
      </c>
      <c r="J15" s="91">
        <f t="shared" si="0"/>
        <v>0</v>
      </c>
      <c r="K15" s="91">
        <f t="shared" si="0"/>
        <v>0</v>
      </c>
      <c r="L15" s="91">
        <f t="shared" si="0"/>
        <v>0</v>
      </c>
      <c r="M15" s="107">
        <f t="shared" si="0"/>
        <v>0</v>
      </c>
      <c r="N15" s="99" t="s">
        <v>13</v>
      </c>
      <c r="O15" s="95" t="s">
        <v>13</v>
      </c>
      <c r="P15" s="106">
        <f t="shared" si="3"/>
        <v>180743</v>
      </c>
      <c r="Q15" s="91">
        <f t="shared" si="3"/>
        <v>0</v>
      </c>
      <c r="R15" s="91">
        <f t="shared" si="3"/>
        <v>84037</v>
      </c>
      <c r="S15" s="91">
        <f t="shared" si="3"/>
        <v>36219</v>
      </c>
      <c r="T15" s="91">
        <f t="shared" si="3"/>
        <v>300999</v>
      </c>
      <c r="U15" s="91">
        <f t="shared" si="3"/>
        <v>186</v>
      </c>
      <c r="V15" s="91">
        <f t="shared" si="3"/>
        <v>55908</v>
      </c>
      <c r="W15" s="91">
        <f t="shared" si="3"/>
        <v>0</v>
      </c>
      <c r="X15" s="91">
        <f t="shared" si="3"/>
        <v>0</v>
      </c>
      <c r="Y15" s="91">
        <f t="shared" si="3"/>
        <v>0</v>
      </c>
      <c r="Z15" s="107">
        <f t="shared" si="3"/>
        <v>0</v>
      </c>
      <c r="AA15" s="99" t="s">
        <v>13</v>
      </c>
      <c r="AB15" s="95" t="s">
        <v>13</v>
      </c>
      <c r="AC15" s="106">
        <f t="shared" si="4"/>
        <v>76158</v>
      </c>
      <c r="AD15" s="91">
        <f t="shared" si="4"/>
        <v>0</v>
      </c>
      <c r="AE15" s="91">
        <f t="shared" si="4"/>
        <v>47080</v>
      </c>
      <c r="AF15" s="91">
        <f t="shared" si="4"/>
        <v>0</v>
      </c>
      <c r="AG15" s="91">
        <f t="shared" si="4"/>
        <v>123238</v>
      </c>
      <c r="AH15" s="91">
        <f t="shared" si="4"/>
        <v>130</v>
      </c>
      <c r="AI15" s="91">
        <f t="shared" si="4"/>
        <v>31781</v>
      </c>
      <c r="AJ15" s="91">
        <f t="shared" si="4"/>
        <v>0</v>
      </c>
      <c r="AK15" s="91">
        <f t="shared" si="4"/>
        <v>0</v>
      </c>
      <c r="AL15" s="91">
        <f t="shared" si="4"/>
        <v>0</v>
      </c>
      <c r="AM15" s="107">
        <f t="shared" si="4"/>
        <v>0</v>
      </c>
      <c r="AN15" s="99" t="s">
        <v>13</v>
      </c>
    </row>
    <row r="16" spans="2:40" s="25" customFormat="1" ht="17.25" customHeight="1">
      <c r="B16" s="95" t="s">
        <v>190</v>
      </c>
      <c r="C16" s="106">
        <f t="shared" si="0"/>
        <v>273822</v>
      </c>
      <c r="D16" s="106">
        <f t="shared" si="0"/>
        <v>0</v>
      </c>
      <c r="E16" s="106">
        <f t="shared" si="0"/>
        <v>130631</v>
      </c>
      <c r="F16" s="106">
        <f t="shared" si="0"/>
        <v>59202</v>
      </c>
      <c r="G16" s="106">
        <f t="shared" si="0"/>
        <v>463655</v>
      </c>
      <c r="H16" s="106">
        <f t="shared" si="0"/>
        <v>58</v>
      </c>
      <c r="I16" s="106">
        <f t="shared" si="0"/>
        <v>39187</v>
      </c>
      <c r="J16" s="91">
        <f t="shared" si="0"/>
        <v>0</v>
      </c>
      <c r="K16" s="91">
        <f t="shared" si="0"/>
        <v>0</v>
      </c>
      <c r="L16" s="91">
        <f t="shared" si="0"/>
        <v>0</v>
      </c>
      <c r="M16" s="107">
        <f t="shared" si="0"/>
        <v>0</v>
      </c>
      <c r="N16" s="99" t="str">
        <f>B16</f>
        <v>城市</v>
      </c>
      <c r="O16" s="95" t="str">
        <f>B16</f>
        <v>城市</v>
      </c>
      <c r="P16" s="106">
        <f t="shared" si="3"/>
        <v>98761</v>
      </c>
      <c r="Q16" s="91">
        <f t="shared" si="3"/>
        <v>0</v>
      </c>
      <c r="R16" s="91">
        <f t="shared" si="3"/>
        <v>48595</v>
      </c>
      <c r="S16" s="91">
        <f t="shared" si="3"/>
        <v>21980</v>
      </c>
      <c r="T16" s="91">
        <f t="shared" si="3"/>
        <v>169336</v>
      </c>
      <c r="U16" s="91">
        <f t="shared" si="3"/>
        <v>77</v>
      </c>
      <c r="V16" s="91">
        <f t="shared" si="3"/>
        <v>17390</v>
      </c>
      <c r="W16" s="91">
        <f t="shared" si="3"/>
        <v>0</v>
      </c>
      <c r="X16" s="91">
        <f t="shared" si="3"/>
        <v>0</v>
      </c>
      <c r="Y16" s="91">
        <f t="shared" si="3"/>
        <v>0</v>
      </c>
      <c r="Z16" s="107">
        <f t="shared" si="3"/>
        <v>0</v>
      </c>
      <c r="AA16" s="99" t="str">
        <f>B16</f>
        <v>城市</v>
      </c>
      <c r="AB16" s="95" t="str">
        <f>B16</f>
        <v>城市</v>
      </c>
      <c r="AC16" s="106">
        <f t="shared" si="4"/>
        <v>42194</v>
      </c>
      <c r="AD16" s="91">
        <f t="shared" si="4"/>
        <v>0</v>
      </c>
      <c r="AE16" s="91">
        <f t="shared" si="4"/>
        <v>27163</v>
      </c>
      <c r="AF16" s="91">
        <f t="shared" si="4"/>
        <v>0</v>
      </c>
      <c r="AG16" s="91">
        <f t="shared" si="4"/>
        <v>69357</v>
      </c>
      <c r="AH16" s="91">
        <f t="shared" si="4"/>
        <v>61</v>
      </c>
      <c r="AI16" s="91">
        <f t="shared" si="4"/>
        <v>12046</v>
      </c>
      <c r="AJ16" s="91">
        <f t="shared" si="4"/>
        <v>0</v>
      </c>
      <c r="AK16" s="91">
        <f t="shared" si="4"/>
        <v>0</v>
      </c>
      <c r="AL16" s="91">
        <f t="shared" si="4"/>
        <v>0</v>
      </c>
      <c r="AM16" s="107">
        <f t="shared" si="4"/>
        <v>0</v>
      </c>
      <c r="AN16" s="99" t="str">
        <f>B16</f>
        <v>城市</v>
      </c>
    </row>
    <row r="17" spans="2:40" s="25" customFormat="1" ht="17.25" customHeight="1">
      <c r="B17" s="95" t="s">
        <v>14</v>
      </c>
      <c r="C17" s="106">
        <f t="shared" si="0"/>
        <v>292840</v>
      </c>
      <c r="D17" s="106">
        <f t="shared" si="0"/>
        <v>0</v>
      </c>
      <c r="E17" s="106">
        <f t="shared" si="0"/>
        <v>136581</v>
      </c>
      <c r="F17" s="106">
        <f t="shared" si="0"/>
        <v>62850</v>
      </c>
      <c r="G17" s="106">
        <f t="shared" si="0"/>
        <v>492271</v>
      </c>
      <c r="H17" s="106">
        <f t="shared" si="0"/>
        <v>49</v>
      </c>
      <c r="I17" s="106">
        <f t="shared" si="0"/>
        <v>19556</v>
      </c>
      <c r="J17" s="91">
        <f t="shared" si="0"/>
        <v>0</v>
      </c>
      <c r="K17" s="91">
        <f t="shared" si="0"/>
        <v>0</v>
      </c>
      <c r="L17" s="91">
        <f t="shared" si="0"/>
        <v>0</v>
      </c>
      <c r="M17" s="107">
        <f t="shared" si="0"/>
        <v>0</v>
      </c>
      <c r="N17" s="99" t="s">
        <v>14</v>
      </c>
      <c r="O17" s="95" t="s">
        <v>14</v>
      </c>
      <c r="P17" s="106">
        <f t="shared" si="3"/>
        <v>85173</v>
      </c>
      <c r="Q17" s="91">
        <f t="shared" si="3"/>
        <v>0</v>
      </c>
      <c r="R17" s="91">
        <f t="shared" si="3"/>
        <v>44217</v>
      </c>
      <c r="S17" s="91">
        <f t="shared" si="3"/>
        <v>20202</v>
      </c>
      <c r="T17" s="91">
        <f t="shared" si="3"/>
        <v>149592</v>
      </c>
      <c r="U17" s="91">
        <f t="shared" si="3"/>
        <v>45</v>
      </c>
      <c r="V17" s="91">
        <f t="shared" si="3"/>
        <v>5519</v>
      </c>
      <c r="W17" s="91">
        <f t="shared" si="3"/>
        <v>0</v>
      </c>
      <c r="X17" s="91">
        <f t="shared" si="3"/>
        <v>0</v>
      </c>
      <c r="Y17" s="91">
        <f t="shared" si="3"/>
        <v>0</v>
      </c>
      <c r="Z17" s="107">
        <f t="shared" si="3"/>
        <v>0</v>
      </c>
      <c r="AA17" s="99" t="s">
        <v>14</v>
      </c>
      <c r="AB17" s="95" t="s">
        <v>14</v>
      </c>
      <c r="AC17" s="106">
        <f t="shared" si="4"/>
        <v>26987</v>
      </c>
      <c r="AD17" s="91">
        <f t="shared" si="4"/>
        <v>0</v>
      </c>
      <c r="AE17" s="91">
        <f t="shared" si="4"/>
        <v>20882</v>
      </c>
      <c r="AF17" s="91">
        <f t="shared" si="4"/>
        <v>0</v>
      </c>
      <c r="AG17" s="91">
        <f t="shared" si="4"/>
        <v>47869</v>
      </c>
      <c r="AH17" s="91">
        <f t="shared" si="4"/>
        <v>31</v>
      </c>
      <c r="AI17" s="91">
        <f t="shared" si="4"/>
        <v>3315</v>
      </c>
      <c r="AJ17" s="91">
        <f t="shared" si="4"/>
        <v>0</v>
      </c>
      <c r="AK17" s="91">
        <f t="shared" si="4"/>
        <v>0</v>
      </c>
      <c r="AL17" s="91">
        <f t="shared" si="4"/>
        <v>0</v>
      </c>
      <c r="AM17" s="107">
        <f t="shared" si="4"/>
        <v>0</v>
      </c>
      <c r="AN17" s="99" t="s">
        <v>14</v>
      </c>
    </row>
    <row r="18" spans="2:40" s="25" customFormat="1" ht="17.25" customHeight="1">
      <c r="B18" s="95" t="s">
        <v>15</v>
      </c>
      <c r="C18" s="106">
        <f t="shared" si="0"/>
        <v>30697</v>
      </c>
      <c r="D18" s="106">
        <f t="shared" si="0"/>
        <v>0</v>
      </c>
      <c r="E18" s="106">
        <f t="shared" si="0"/>
        <v>15784</v>
      </c>
      <c r="F18" s="106">
        <f t="shared" si="0"/>
        <v>6886</v>
      </c>
      <c r="G18" s="106">
        <f t="shared" si="0"/>
        <v>53367</v>
      </c>
      <c r="H18" s="106">
        <f t="shared" si="0"/>
        <v>4</v>
      </c>
      <c r="I18" s="106">
        <f t="shared" si="0"/>
        <v>343</v>
      </c>
      <c r="J18" s="91">
        <f t="shared" si="0"/>
        <v>0</v>
      </c>
      <c r="K18" s="91">
        <f t="shared" si="0"/>
        <v>0</v>
      </c>
      <c r="L18" s="91">
        <f t="shared" si="0"/>
        <v>0</v>
      </c>
      <c r="M18" s="107">
        <f t="shared" si="0"/>
        <v>0</v>
      </c>
      <c r="N18" s="99" t="s">
        <v>15</v>
      </c>
      <c r="O18" s="95" t="s">
        <v>15</v>
      </c>
      <c r="P18" s="106">
        <f t="shared" si="3"/>
        <v>10282</v>
      </c>
      <c r="Q18" s="91">
        <f t="shared" si="3"/>
        <v>0</v>
      </c>
      <c r="R18" s="91">
        <f t="shared" si="3"/>
        <v>5385</v>
      </c>
      <c r="S18" s="91">
        <f t="shared" si="3"/>
        <v>2236</v>
      </c>
      <c r="T18" s="91">
        <f t="shared" si="3"/>
        <v>17903</v>
      </c>
      <c r="U18" s="91">
        <f t="shared" si="3"/>
        <v>5</v>
      </c>
      <c r="V18" s="91">
        <f t="shared" si="3"/>
        <v>205</v>
      </c>
      <c r="W18" s="91">
        <f t="shared" si="3"/>
        <v>0</v>
      </c>
      <c r="X18" s="91">
        <f t="shared" si="3"/>
        <v>0</v>
      </c>
      <c r="Y18" s="91">
        <f t="shared" si="3"/>
        <v>0</v>
      </c>
      <c r="Z18" s="107">
        <f t="shared" si="3"/>
        <v>0</v>
      </c>
      <c r="AA18" s="99" t="s">
        <v>15</v>
      </c>
      <c r="AB18" s="95" t="s">
        <v>15</v>
      </c>
      <c r="AC18" s="106">
        <f t="shared" si="4"/>
        <v>2602</v>
      </c>
      <c r="AD18" s="91">
        <f t="shared" si="4"/>
        <v>0</v>
      </c>
      <c r="AE18" s="91">
        <f t="shared" si="4"/>
        <v>2129</v>
      </c>
      <c r="AF18" s="91">
        <f t="shared" si="4"/>
        <v>0</v>
      </c>
      <c r="AG18" s="91">
        <f t="shared" si="4"/>
        <v>4731</v>
      </c>
      <c r="AH18" s="91">
        <f t="shared" si="4"/>
        <v>3</v>
      </c>
      <c r="AI18" s="91">
        <f t="shared" si="4"/>
        <v>321</v>
      </c>
      <c r="AJ18" s="91">
        <f t="shared" si="4"/>
        <v>0</v>
      </c>
      <c r="AK18" s="91">
        <f t="shared" si="4"/>
        <v>0</v>
      </c>
      <c r="AL18" s="91">
        <f t="shared" si="4"/>
        <v>0</v>
      </c>
      <c r="AM18" s="107">
        <f t="shared" si="4"/>
        <v>0</v>
      </c>
      <c r="AN18" s="99" t="s">
        <v>15</v>
      </c>
    </row>
    <row r="19" spans="2:40" s="25" customFormat="1" ht="17.25" customHeight="1">
      <c r="B19" s="95" t="s">
        <v>16</v>
      </c>
      <c r="C19" s="106">
        <f t="shared" si="0"/>
        <v>249383</v>
      </c>
      <c r="D19" s="106">
        <f t="shared" si="0"/>
        <v>0</v>
      </c>
      <c r="E19" s="106">
        <f t="shared" si="0"/>
        <v>89838</v>
      </c>
      <c r="F19" s="106">
        <f t="shared" si="0"/>
        <v>51950</v>
      </c>
      <c r="G19" s="106">
        <f t="shared" si="0"/>
        <v>391171</v>
      </c>
      <c r="H19" s="106">
        <f t="shared" si="0"/>
        <v>75</v>
      </c>
      <c r="I19" s="106">
        <f t="shared" si="0"/>
        <v>46193</v>
      </c>
      <c r="J19" s="91">
        <f t="shared" si="0"/>
        <v>0</v>
      </c>
      <c r="K19" s="91">
        <f t="shared" si="0"/>
        <v>0</v>
      </c>
      <c r="L19" s="91">
        <f t="shared" si="0"/>
        <v>0</v>
      </c>
      <c r="M19" s="107">
        <f t="shared" si="0"/>
        <v>0</v>
      </c>
      <c r="N19" s="99" t="s">
        <v>16</v>
      </c>
      <c r="O19" s="95" t="s">
        <v>16</v>
      </c>
      <c r="P19" s="106">
        <f t="shared" si="3"/>
        <v>73209</v>
      </c>
      <c r="Q19" s="91">
        <f t="shared" si="3"/>
        <v>0</v>
      </c>
      <c r="R19" s="91">
        <f t="shared" si="3"/>
        <v>31168</v>
      </c>
      <c r="S19" s="91">
        <f t="shared" si="3"/>
        <v>17663</v>
      </c>
      <c r="T19" s="91">
        <f t="shared" si="3"/>
        <v>122040</v>
      </c>
      <c r="U19" s="91">
        <f t="shared" si="3"/>
        <v>74</v>
      </c>
      <c r="V19" s="91">
        <f t="shared" si="3"/>
        <v>13536</v>
      </c>
      <c r="W19" s="91">
        <f t="shared" si="3"/>
        <v>0</v>
      </c>
      <c r="X19" s="91">
        <f t="shared" si="3"/>
        <v>0</v>
      </c>
      <c r="Y19" s="91">
        <f t="shared" si="3"/>
        <v>0</v>
      </c>
      <c r="Z19" s="107">
        <f t="shared" si="3"/>
        <v>0</v>
      </c>
      <c r="AA19" s="99" t="s">
        <v>16</v>
      </c>
      <c r="AB19" s="95" t="s">
        <v>16</v>
      </c>
      <c r="AC19" s="106">
        <f t="shared" si="4"/>
        <v>27898</v>
      </c>
      <c r="AD19" s="91">
        <f t="shared" si="4"/>
        <v>0</v>
      </c>
      <c r="AE19" s="91">
        <f t="shared" si="4"/>
        <v>15033</v>
      </c>
      <c r="AF19" s="91">
        <f t="shared" si="4"/>
        <v>0</v>
      </c>
      <c r="AG19" s="91">
        <f t="shared" si="4"/>
        <v>42931</v>
      </c>
      <c r="AH19" s="91">
        <f t="shared" si="4"/>
        <v>56</v>
      </c>
      <c r="AI19" s="91">
        <f t="shared" si="4"/>
        <v>7781</v>
      </c>
      <c r="AJ19" s="91">
        <f t="shared" si="4"/>
        <v>0</v>
      </c>
      <c r="AK19" s="91">
        <f t="shared" si="4"/>
        <v>0</v>
      </c>
      <c r="AL19" s="91">
        <f t="shared" si="4"/>
        <v>0</v>
      </c>
      <c r="AM19" s="107">
        <f t="shared" si="4"/>
        <v>0</v>
      </c>
      <c r="AN19" s="99" t="s">
        <v>16</v>
      </c>
    </row>
    <row r="20" spans="2:40" s="25" customFormat="1" ht="17.25" customHeight="1">
      <c r="B20" s="95" t="s">
        <v>17</v>
      </c>
      <c r="C20" s="106">
        <f t="shared" si="0"/>
        <v>175770</v>
      </c>
      <c r="D20" s="106">
        <f t="shared" si="0"/>
        <v>0</v>
      </c>
      <c r="E20" s="106">
        <f t="shared" si="0"/>
        <v>82624</v>
      </c>
      <c r="F20" s="106">
        <f t="shared" si="0"/>
        <v>45200</v>
      </c>
      <c r="G20" s="106">
        <f t="shared" si="0"/>
        <v>303594</v>
      </c>
      <c r="H20" s="106">
        <f t="shared" si="0"/>
        <v>21</v>
      </c>
      <c r="I20" s="106">
        <f t="shared" si="0"/>
        <v>7727</v>
      </c>
      <c r="J20" s="91">
        <f t="shared" si="0"/>
        <v>0</v>
      </c>
      <c r="K20" s="91">
        <f t="shared" si="0"/>
        <v>0</v>
      </c>
      <c r="L20" s="91">
        <f t="shared" si="0"/>
        <v>0</v>
      </c>
      <c r="M20" s="107">
        <f t="shared" si="0"/>
        <v>0</v>
      </c>
      <c r="N20" s="99" t="s">
        <v>17</v>
      </c>
      <c r="O20" s="95" t="s">
        <v>17</v>
      </c>
      <c r="P20" s="106">
        <f t="shared" si="3"/>
        <v>46675</v>
      </c>
      <c r="Q20" s="91">
        <f t="shared" si="3"/>
        <v>0</v>
      </c>
      <c r="R20" s="91">
        <f t="shared" si="3"/>
        <v>22834</v>
      </c>
      <c r="S20" s="91">
        <f t="shared" si="3"/>
        <v>12627</v>
      </c>
      <c r="T20" s="91">
        <f t="shared" si="3"/>
        <v>82136</v>
      </c>
      <c r="U20" s="91">
        <f t="shared" si="3"/>
        <v>13</v>
      </c>
      <c r="V20" s="91">
        <f t="shared" si="3"/>
        <v>1516</v>
      </c>
      <c r="W20" s="91">
        <f t="shared" si="3"/>
        <v>0</v>
      </c>
      <c r="X20" s="91">
        <f t="shared" si="3"/>
        <v>0</v>
      </c>
      <c r="Y20" s="91">
        <f t="shared" si="3"/>
        <v>0</v>
      </c>
      <c r="Z20" s="107">
        <f t="shared" si="3"/>
        <v>0</v>
      </c>
      <c r="AA20" s="99" t="s">
        <v>17</v>
      </c>
      <c r="AB20" s="95" t="s">
        <v>17</v>
      </c>
      <c r="AC20" s="106">
        <f t="shared" si="4"/>
        <v>19145</v>
      </c>
      <c r="AD20" s="91">
        <f t="shared" si="4"/>
        <v>0</v>
      </c>
      <c r="AE20" s="91">
        <f t="shared" si="4"/>
        <v>12448</v>
      </c>
      <c r="AF20" s="91">
        <f t="shared" si="4"/>
        <v>0</v>
      </c>
      <c r="AG20" s="91">
        <f t="shared" si="4"/>
        <v>31593</v>
      </c>
      <c r="AH20" s="91">
        <f t="shared" si="4"/>
        <v>20</v>
      </c>
      <c r="AI20" s="91">
        <f t="shared" si="4"/>
        <v>1668</v>
      </c>
      <c r="AJ20" s="91">
        <f t="shared" si="4"/>
        <v>0</v>
      </c>
      <c r="AK20" s="91">
        <f t="shared" si="4"/>
        <v>0</v>
      </c>
      <c r="AL20" s="91">
        <f t="shared" si="4"/>
        <v>0</v>
      </c>
      <c r="AM20" s="107">
        <f t="shared" si="4"/>
        <v>0</v>
      </c>
      <c r="AN20" s="99" t="s">
        <v>17</v>
      </c>
    </row>
    <row r="21" spans="2:40" s="25" customFormat="1" ht="17.25" customHeight="1">
      <c r="B21" s="95" t="s">
        <v>18</v>
      </c>
      <c r="C21" s="106">
        <f t="shared" si="0"/>
        <v>194069</v>
      </c>
      <c r="D21" s="106">
        <f t="shared" si="0"/>
        <v>0</v>
      </c>
      <c r="E21" s="106">
        <f t="shared" si="0"/>
        <v>90887</v>
      </c>
      <c r="F21" s="106">
        <f t="shared" si="0"/>
        <v>58685</v>
      </c>
      <c r="G21" s="106">
        <f t="shared" si="0"/>
        <v>343641</v>
      </c>
      <c r="H21" s="106">
        <f t="shared" si="0"/>
        <v>31</v>
      </c>
      <c r="I21" s="106">
        <f t="shared" si="0"/>
        <v>26794</v>
      </c>
      <c r="J21" s="91">
        <f t="shared" si="0"/>
        <v>0</v>
      </c>
      <c r="K21" s="91">
        <f t="shared" si="0"/>
        <v>0</v>
      </c>
      <c r="L21" s="91">
        <f t="shared" si="0"/>
        <v>0</v>
      </c>
      <c r="M21" s="107">
        <f t="shared" si="0"/>
        <v>0</v>
      </c>
      <c r="N21" s="99" t="s">
        <v>18</v>
      </c>
      <c r="O21" s="95" t="s">
        <v>18</v>
      </c>
      <c r="P21" s="106">
        <f t="shared" si="3"/>
        <v>65662</v>
      </c>
      <c r="Q21" s="91">
        <f t="shared" si="3"/>
        <v>0</v>
      </c>
      <c r="R21" s="91">
        <f t="shared" si="3"/>
        <v>33907</v>
      </c>
      <c r="S21" s="91">
        <f t="shared" si="3"/>
        <v>15356</v>
      </c>
      <c r="T21" s="91">
        <f t="shared" si="3"/>
        <v>114925</v>
      </c>
      <c r="U21" s="91">
        <f t="shared" si="3"/>
        <v>35</v>
      </c>
      <c r="V21" s="91">
        <f t="shared" si="3"/>
        <v>9895</v>
      </c>
      <c r="W21" s="91">
        <f t="shared" si="3"/>
        <v>0</v>
      </c>
      <c r="X21" s="91">
        <f t="shared" si="3"/>
        <v>0</v>
      </c>
      <c r="Y21" s="91">
        <f t="shared" si="3"/>
        <v>0</v>
      </c>
      <c r="Z21" s="107">
        <f t="shared" si="3"/>
        <v>0</v>
      </c>
      <c r="AA21" s="99" t="s">
        <v>18</v>
      </c>
      <c r="AB21" s="95" t="s">
        <v>18</v>
      </c>
      <c r="AC21" s="106">
        <f t="shared" si="4"/>
        <v>23113</v>
      </c>
      <c r="AD21" s="91">
        <f t="shared" si="4"/>
        <v>0</v>
      </c>
      <c r="AE21" s="91">
        <f t="shared" si="4"/>
        <v>16031</v>
      </c>
      <c r="AF21" s="91">
        <f t="shared" si="4"/>
        <v>0</v>
      </c>
      <c r="AG21" s="91">
        <f t="shared" si="4"/>
        <v>39144</v>
      </c>
      <c r="AH21" s="91">
        <f t="shared" si="4"/>
        <v>27</v>
      </c>
      <c r="AI21" s="91">
        <f t="shared" si="4"/>
        <v>6888</v>
      </c>
      <c r="AJ21" s="91">
        <f t="shared" si="4"/>
        <v>0</v>
      </c>
      <c r="AK21" s="91">
        <f t="shared" si="4"/>
        <v>0</v>
      </c>
      <c r="AL21" s="91">
        <f t="shared" si="4"/>
        <v>0</v>
      </c>
      <c r="AM21" s="107">
        <f t="shared" si="4"/>
        <v>0</v>
      </c>
      <c r="AN21" s="99" t="s">
        <v>18</v>
      </c>
    </row>
    <row r="22" spans="2:40" s="25" customFormat="1" ht="17.25" customHeight="1">
      <c r="B22" s="95" t="s">
        <v>19</v>
      </c>
      <c r="C22" s="106">
        <f t="shared" ref="C22:M37" si="5">C67</f>
        <v>56547</v>
      </c>
      <c r="D22" s="106">
        <f t="shared" si="5"/>
        <v>0</v>
      </c>
      <c r="E22" s="106">
        <f t="shared" si="5"/>
        <v>29578</v>
      </c>
      <c r="F22" s="106">
        <f t="shared" si="5"/>
        <v>15388</v>
      </c>
      <c r="G22" s="106">
        <f t="shared" si="5"/>
        <v>101513</v>
      </c>
      <c r="H22" s="106">
        <f t="shared" si="5"/>
        <v>2</v>
      </c>
      <c r="I22" s="106">
        <f t="shared" si="5"/>
        <v>1550</v>
      </c>
      <c r="J22" s="91">
        <f t="shared" si="5"/>
        <v>0</v>
      </c>
      <c r="K22" s="91">
        <f t="shared" si="5"/>
        <v>0</v>
      </c>
      <c r="L22" s="91">
        <f t="shared" si="5"/>
        <v>0</v>
      </c>
      <c r="M22" s="107">
        <f t="shared" si="5"/>
        <v>0</v>
      </c>
      <c r="N22" s="99" t="s">
        <v>19</v>
      </c>
      <c r="O22" s="95" t="s">
        <v>19</v>
      </c>
      <c r="P22" s="106">
        <f t="shared" si="3"/>
        <v>23323</v>
      </c>
      <c r="Q22" s="91">
        <f t="shared" si="3"/>
        <v>0</v>
      </c>
      <c r="R22" s="91">
        <f t="shared" si="3"/>
        <v>11831</v>
      </c>
      <c r="S22" s="91">
        <f t="shared" si="3"/>
        <v>5862</v>
      </c>
      <c r="T22" s="91">
        <f t="shared" si="3"/>
        <v>41016</v>
      </c>
      <c r="U22" s="91">
        <f t="shared" si="3"/>
        <v>13</v>
      </c>
      <c r="V22" s="91">
        <f t="shared" si="3"/>
        <v>1139</v>
      </c>
      <c r="W22" s="91">
        <f t="shared" si="3"/>
        <v>0</v>
      </c>
      <c r="X22" s="91">
        <f t="shared" si="3"/>
        <v>0</v>
      </c>
      <c r="Y22" s="91">
        <f t="shared" si="3"/>
        <v>0</v>
      </c>
      <c r="Z22" s="107">
        <f t="shared" si="3"/>
        <v>0</v>
      </c>
      <c r="AA22" s="99" t="s">
        <v>19</v>
      </c>
      <c r="AB22" s="95" t="s">
        <v>19</v>
      </c>
      <c r="AC22" s="106">
        <f t="shared" si="4"/>
        <v>7458</v>
      </c>
      <c r="AD22" s="91">
        <f t="shared" si="4"/>
        <v>0</v>
      </c>
      <c r="AE22" s="91">
        <f t="shared" si="4"/>
        <v>6287</v>
      </c>
      <c r="AF22" s="91">
        <f t="shared" si="4"/>
        <v>0</v>
      </c>
      <c r="AG22" s="91">
        <f t="shared" si="4"/>
        <v>13745</v>
      </c>
      <c r="AH22" s="91">
        <f t="shared" si="4"/>
        <v>7</v>
      </c>
      <c r="AI22" s="91">
        <f t="shared" si="4"/>
        <v>991</v>
      </c>
      <c r="AJ22" s="91">
        <f t="shared" si="4"/>
        <v>0</v>
      </c>
      <c r="AK22" s="91">
        <f t="shared" si="4"/>
        <v>0</v>
      </c>
      <c r="AL22" s="91">
        <f t="shared" si="4"/>
        <v>0</v>
      </c>
      <c r="AM22" s="107">
        <f t="shared" si="4"/>
        <v>0</v>
      </c>
      <c r="AN22" s="99" t="s">
        <v>19</v>
      </c>
    </row>
    <row r="23" spans="2:40" s="25" customFormat="1" ht="17.25" customHeight="1">
      <c r="B23" s="95" t="s">
        <v>20</v>
      </c>
      <c r="C23" s="106">
        <f t="shared" si="5"/>
        <v>68019</v>
      </c>
      <c r="D23" s="106">
        <f t="shared" si="5"/>
        <v>0</v>
      </c>
      <c r="E23" s="106">
        <f t="shared" si="5"/>
        <v>31000</v>
      </c>
      <c r="F23" s="106">
        <f t="shared" si="5"/>
        <v>13607</v>
      </c>
      <c r="G23" s="106">
        <f t="shared" si="5"/>
        <v>112626</v>
      </c>
      <c r="H23" s="106">
        <f t="shared" si="5"/>
        <v>16</v>
      </c>
      <c r="I23" s="106">
        <f t="shared" si="5"/>
        <v>13468</v>
      </c>
      <c r="J23" s="91">
        <f t="shared" si="5"/>
        <v>0</v>
      </c>
      <c r="K23" s="91">
        <f t="shared" si="5"/>
        <v>0</v>
      </c>
      <c r="L23" s="91">
        <f t="shared" si="5"/>
        <v>0</v>
      </c>
      <c r="M23" s="107">
        <f t="shared" si="5"/>
        <v>0</v>
      </c>
      <c r="N23" s="99" t="s">
        <v>20</v>
      </c>
      <c r="O23" s="95" t="s">
        <v>20</v>
      </c>
      <c r="P23" s="106">
        <f t="shared" ref="P23:Z38" si="6">P68</f>
        <v>22799</v>
      </c>
      <c r="Q23" s="91">
        <f t="shared" si="6"/>
        <v>0</v>
      </c>
      <c r="R23" s="91">
        <f t="shared" si="6"/>
        <v>12170</v>
      </c>
      <c r="S23" s="91">
        <f t="shared" si="6"/>
        <v>5353</v>
      </c>
      <c r="T23" s="91">
        <f t="shared" si="6"/>
        <v>40322</v>
      </c>
      <c r="U23" s="91">
        <f t="shared" si="6"/>
        <v>19</v>
      </c>
      <c r="V23" s="91">
        <f t="shared" si="6"/>
        <v>5063</v>
      </c>
      <c r="W23" s="91">
        <f t="shared" si="6"/>
        <v>0</v>
      </c>
      <c r="X23" s="91">
        <f t="shared" si="6"/>
        <v>0</v>
      </c>
      <c r="Y23" s="91">
        <f t="shared" si="6"/>
        <v>0</v>
      </c>
      <c r="Z23" s="107">
        <f t="shared" si="6"/>
        <v>0</v>
      </c>
      <c r="AA23" s="99" t="s">
        <v>20</v>
      </c>
      <c r="AB23" s="95" t="s">
        <v>20</v>
      </c>
      <c r="AC23" s="106">
        <f t="shared" ref="AC23:AM38" si="7">AC68</f>
        <v>9469</v>
      </c>
      <c r="AD23" s="91">
        <f t="shared" si="7"/>
        <v>0</v>
      </c>
      <c r="AE23" s="91">
        <f t="shared" si="7"/>
        <v>6010</v>
      </c>
      <c r="AF23" s="91">
        <f t="shared" si="7"/>
        <v>0</v>
      </c>
      <c r="AG23" s="91">
        <f t="shared" si="7"/>
        <v>15479</v>
      </c>
      <c r="AH23" s="91">
        <f t="shared" si="7"/>
        <v>13</v>
      </c>
      <c r="AI23" s="91">
        <f t="shared" si="7"/>
        <v>3629</v>
      </c>
      <c r="AJ23" s="91">
        <f t="shared" si="7"/>
        <v>0</v>
      </c>
      <c r="AK23" s="91">
        <f t="shared" si="7"/>
        <v>0</v>
      </c>
      <c r="AL23" s="91">
        <f t="shared" si="7"/>
        <v>0</v>
      </c>
      <c r="AM23" s="107">
        <f t="shared" si="7"/>
        <v>0</v>
      </c>
      <c r="AN23" s="99" t="s">
        <v>20</v>
      </c>
    </row>
    <row r="24" spans="2:40" s="25" customFormat="1" ht="17.25" customHeight="1">
      <c r="B24" s="95" t="s">
        <v>21</v>
      </c>
      <c r="C24" s="106">
        <f t="shared" si="5"/>
        <v>52676</v>
      </c>
      <c r="D24" s="106">
        <f t="shared" si="5"/>
        <v>0</v>
      </c>
      <c r="E24" s="106">
        <f t="shared" si="5"/>
        <v>24601</v>
      </c>
      <c r="F24" s="106">
        <f t="shared" si="5"/>
        <v>10338</v>
      </c>
      <c r="G24" s="106">
        <f t="shared" si="5"/>
        <v>87615</v>
      </c>
      <c r="H24" s="106">
        <f t="shared" si="5"/>
        <v>9</v>
      </c>
      <c r="I24" s="106">
        <f t="shared" si="5"/>
        <v>2907</v>
      </c>
      <c r="J24" s="91">
        <f t="shared" si="5"/>
        <v>0</v>
      </c>
      <c r="K24" s="91">
        <f t="shared" si="5"/>
        <v>0</v>
      </c>
      <c r="L24" s="91">
        <f t="shared" si="5"/>
        <v>0</v>
      </c>
      <c r="M24" s="107">
        <f t="shared" si="5"/>
        <v>0</v>
      </c>
      <c r="N24" s="99" t="s">
        <v>21</v>
      </c>
      <c r="O24" s="95" t="s">
        <v>21</v>
      </c>
      <c r="P24" s="106">
        <f t="shared" si="6"/>
        <v>16937</v>
      </c>
      <c r="Q24" s="91">
        <f t="shared" si="6"/>
        <v>0</v>
      </c>
      <c r="R24" s="91">
        <f t="shared" si="6"/>
        <v>8856</v>
      </c>
      <c r="S24" s="91">
        <f t="shared" si="6"/>
        <v>3446</v>
      </c>
      <c r="T24" s="91">
        <f t="shared" si="6"/>
        <v>29239</v>
      </c>
      <c r="U24" s="91">
        <f t="shared" si="6"/>
        <v>10</v>
      </c>
      <c r="V24" s="91">
        <f t="shared" si="6"/>
        <v>1071</v>
      </c>
      <c r="W24" s="91">
        <f t="shared" si="6"/>
        <v>0</v>
      </c>
      <c r="X24" s="91">
        <f t="shared" si="6"/>
        <v>0</v>
      </c>
      <c r="Y24" s="91">
        <f t="shared" si="6"/>
        <v>0</v>
      </c>
      <c r="Z24" s="107">
        <f t="shared" si="6"/>
        <v>0</v>
      </c>
      <c r="AA24" s="99" t="s">
        <v>21</v>
      </c>
      <c r="AB24" s="95" t="s">
        <v>21</v>
      </c>
      <c r="AC24" s="106">
        <f t="shared" si="7"/>
        <v>6646</v>
      </c>
      <c r="AD24" s="91">
        <f t="shared" si="7"/>
        <v>0</v>
      </c>
      <c r="AE24" s="91">
        <f t="shared" si="7"/>
        <v>4726</v>
      </c>
      <c r="AF24" s="91">
        <f t="shared" si="7"/>
        <v>0</v>
      </c>
      <c r="AG24" s="91">
        <f t="shared" si="7"/>
        <v>11372</v>
      </c>
      <c r="AH24" s="91">
        <f t="shared" si="7"/>
        <v>8</v>
      </c>
      <c r="AI24" s="91">
        <f t="shared" si="7"/>
        <v>938</v>
      </c>
      <c r="AJ24" s="91">
        <f t="shared" si="7"/>
        <v>0</v>
      </c>
      <c r="AK24" s="91">
        <f t="shared" si="7"/>
        <v>0</v>
      </c>
      <c r="AL24" s="91">
        <f t="shared" si="7"/>
        <v>0</v>
      </c>
      <c r="AM24" s="107">
        <f t="shared" si="7"/>
        <v>0</v>
      </c>
      <c r="AN24" s="99" t="s">
        <v>21</v>
      </c>
    </row>
    <row r="25" spans="2:40" s="25" customFormat="1" ht="17.25" customHeight="1">
      <c r="B25" s="95" t="s">
        <v>22</v>
      </c>
      <c r="C25" s="106">
        <f t="shared" si="5"/>
        <v>291607</v>
      </c>
      <c r="D25" s="106">
        <f t="shared" si="5"/>
        <v>0</v>
      </c>
      <c r="E25" s="106">
        <f t="shared" si="5"/>
        <v>105757</v>
      </c>
      <c r="F25" s="106">
        <f t="shared" si="5"/>
        <v>48075</v>
      </c>
      <c r="G25" s="106">
        <f t="shared" si="5"/>
        <v>445439</v>
      </c>
      <c r="H25" s="106">
        <f t="shared" si="5"/>
        <v>56</v>
      </c>
      <c r="I25" s="106">
        <f t="shared" si="5"/>
        <v>37340</v>
      </c>
      <c r="J25" s="91">
        <f t="shared" si="5"/>
        <v>0</v>
      </c>
      <c r="K25" s="91">
        <f t="shared" si="5"/>
        <v>0</v>
      </c>
      <c r="L25" s="91">
        <f t="shared" si="5"/>
        <v>0</v>
      </c>
      <c r="M25" s="107">
        <f t="shared" si="5"/>
        <v>0</v>
      </c>
      <c r="N25" s="99" t="s">
        <v>22</v>
      </c>
      <c r="O25" s="95" t="s">
        <v>22</v>
      </c>
      <c r="P25" s="106">
        <f t="shared" si="6"/>
        <v>95054</v>
      </c>
      <c r="Q25" s="91">
        <f t="shared" si="6"/>
        <v>0</v>
      </c>
      <c r="R25" s="91">
        <f t="shared" si="6"/>
        <v>36608</v>
      </c>
      <c r="S25" s="91">
        <f t="shared" si="6"/>
        <v>15181</v>
      </c>
      <c r="T25" s="91">
        <f t="shared" si="6"/>
        <v>146843</v>
      </c>
      <c r="U25" s="91">
        <f t="shared" si="6"/>
        <v>62</v>
      </c>
      <c r="V25" s="91">
        <f t="shared" si="6"/>
        <v>13151</v>
      </c>
      <c r="W25" s="91">
        <f t="shared" si="6"/>
        <v>0</v>
      </c>
      <c r="X25" s="91">
        <f t="shared" si="6"/>
        <v>0</v>
      </c>
      <c r="Y25" s="91">
        <f t="shared" si="6"/>
        <v>0</v>
      </c>
      <c r="Z25" s="107">
        <f t="shared" si="6"/>
        <v>0</v>
      </c>
      <c r="AA25" s="99" t="s">
        <v>22</v>
      </c>
      <c r="AB25" s="95" t="s">
        <v>22</v>
      </c>
      <c r="AC25" s="106">
        <f t="shared" si="7"/>
        <v>34720</v>
      </c>
      <c r="AD25" s="91">
        <f t="shared" si="7"/>
        <v>0</v>
      </c>
      <c r="AE25" s="91">
        <f t="shared" si="7"/>
        <v>18028</v>
      </c>
      <c r="AF25" s="91">
        <f t="shared" si="7"/>
        <v>0</v>
      </c>
      <c r="AG25" s="91">
        <f t="shared" si="7"/>
        <v>52748</v>
      </c>
      <c r="AH25" s="91">
        <f t="shared" si="7"/>
        <v>35</v>
      </c>
      <c r="AI25" s="91">
        <f t="shared" si="7"/>
        <v>8816</v>
      </c>
      <c r="AJ25" s="91">
        <f t="shared" si="7"/>
        <v>0</v>
      </c>
      <c r="AK25" s="91">
        <f t="shared" si="7"/>
        <v>0</v>
      </c>
      <c r="AL25" s="91">
        <f t="shared" si="7"/>
        <v>0</v>
      </c>
      <c r="AM25" s="107">
        <f t="shared" si="7"/>
        <v>0</v>
      </c>
      <c r="AN25" s="99" t="s">
        <v>22</v>
      </c>
    </row>
    <row r="26" spans="2:40" s="25" customFormat="1" ht="17.25" customHeight="1">
      <c r="B26" s="95" t="s">
        <v>23</v>
      </c>
      <c r="C26" s="106">
        <f t="shared" si="5"/>
        <v>11270</v>
      </c>
      <c r="D26" s="106">
        <f t="shared" si="5"/>
        <v>1990</v>
      </c>
      <c r="E26" s="106">
        <f t="shared" si="5"/>
        <v>5738</v>
      </c>
      <c r="F26" s="106">
        <f t="shared" si="5"/>
        <v>3686</v>
      </c>
      <c r="G26" s="106">
        <f t="shared" si="5"/>
        <v>22684</v>
      </c>
      <c r="H26" s="106">
        <f t="shared" si="5"/>
        <v>1</v>
      </c>
      <c r="I26" s="106">
        <f t="shared" si="5"/>
        <v>251</v>
      </c>
      <c r="J26" s="91">
        <f t="shared" si="5"/>
        <v>0</v>
      </c>
      <c r="K26" s="91">
        <f t="shared" si="5"/>
        <v>0</v>
      </c>
      <c r="L26" s="91">
        <f t="shared" si="5"/>
        <v>0</v>
      </c>
      <c r="M26" s="107">
        <f t="shared" si="5"/>
        <v>0</v>
      </c>
      <c r="N26" s="99" t="s">
        <v>23</v>
      </c>
      <c r="O26" s="95" t="s">
        <v>23</v>
      </c>
      <c r="P26" s="106">
        <f t="shared" si="6"/>
        <v>3314</v>
      </c>
      <c r="Q26" s="91">
        <f t="shared" si="6"/>
        <v>796</v>
      </c>
      <c r="R26" s="91">
        <f t="shared" si="6"/>
        <v>2011</v>
      </c>
      <c r="S26" s="91">
        <f t="shared" si="6"/>
        <v>1068</v>
      </c>
      <c r="T26" s="91">
        <f t="shared" si="6"/>
        <v>7189</v>
      </c>
      <c r="U26" s="91">
        <f t="shared" si="6"/>
        <v>1</v>
      </c>
      <c r="V26" s="91">
        <f t="shared" si="6"/>
        <v>66</v>
      </c>
      <c r="W26" s="91">
        <f t="shared" si="6"/>
        <v>0</v>
      </c>
      <c r="X26" s="91">
        <f t="shared" si="6"/>
        <v>0</v>
      </c>
      <c r="Y26" s="91">
        <f t="shared" si="6"/>
        <v>0</v>
      </c>
      <c r="Z26" s="107">
        <f t="shared" si="6"/>
        <v>0</v>
      </c>
      <c r="AA26" s="99" t="s">
        <v>23</v>
      </c>
      <c r="AB26" s="95" t="s">
        <v>23</v>
      </c>
      <c r="AC26" s="106">
        <f t="shared" si="7"/>
        <v>1639</v>
      </c>
      <c r="AD26" s="91">
        <f t="shared" si="7"/>
        <v>61</v>
      </c>
      <c r="AE26" s="91">
        <f t="shared" si="7"/>
        <v>1027</v>
      </c>
      <c r="AF26" s="91">
        <f t="shared" si="7"/>
        <v>0</v>
      </c>
      <c r="AG26" s="91">
        <f t="shared" si="7"/>
        <v>2727</v>
      </c>
      <c r="AH26" s="91">
        <f t="shared" si="7"/>
        <v>3</v>
      </c>
      <c r="AI26" s="91">
        <f t="shared" si="7"/>
        <v>156</v>
      </c>
      <c r="AJ26" s="91">
        <f t="shared" si="7"/>
        <v>0</v>
      </c>
      <c r="AK26" s="91">
        <f t="shared" si="7"/>
        <v>0</v>
      </c>
      <c r="AL26" s="91">
        <f t="shared" si="7"/>
        <v>0</v>
      </c>
      <c r="AM26" s="107">
        <f t="shared" si="7"/>
        <v>0</v>
      </c>
      <c r="AN26" s="99" t="s">
        <v>23</v>
      </c>
    </row>
    <row r="27" spans="2:40" s="25" customFormat="1" ht="17.25" customHeight="1">
      <c r="B27" s="95" t="s">
        <v>24</v>
      </c>
      <c r="C27" s="106">
        <f t="shared" si="5"/>
        <v>10551</v>
      </c>
      <c r="D27" s="106">
        <f t="shared" si="5"/>
        <v>0</v>
      </c>
      <c r="E27" s="106">
        <f t="shared" si="5"/>
        <v>5786</v>
      </c>
      <c r="F27" s="106">
        <f t="shared" si="5"/>
        <v>2730</v>
      </c>
      <c r="G27" s="106">
        <f t="shared" si="5"/>
        <v>19067</v>
      </c>
      <c r="H27" s="106">
        <f t="shared" si="5"/>
        <v>0</v>
      </c>
      <c r="I27" s="106">
        <f t="shared" si="5"/>
        <v>0</v>
      </c>
      <c r="J27" s="91">
        <f t="shared" si="5"/>
        <v>0</v>
      </c>
      <c r="K27" s="91">
        <f t="shared" si="5"/>
        <v>0</v>
      </c>
      <c r="L27" s="91">
        <f t="shared" si="5"/>
        <v>0</v>
      </c>
      <c r="M27" s="107">
        <f t="shared" si="5"/>
        <v>0</v>
      </c>
      <c r="N27" s="99" t="s">
        <v>24</v>
      </c>
      <c r="O27" s="95" t="s">
        <v>24</v>
      </c>
      <c r="P27" s="106">
        <f t="shared" si="6"/>
        <v>4044</v>
      </c>
      <c r="Q27" s="91">
        <f t="shared" si="6"/>
        <v>0</v>
      </c>
      <c r="R27" s="91">
        <f t="shared" si="6"/>
        <v>1761</v>
      </c>
      <c r="S27" s="91">
        <f t="shared" si="6"/>
        <v>963</v>
      </c>
      <c r="T27" s="91">
        <f t="shared" si="6"/>
        <v>6768</v>
      </c>
      <c r="U27" s="91">
        <f t="shared" si="6"/>
        <v>1</v>
      </c>
      <c r="V27" s="91">
        <f t="shared" si="6"/>
        <v>14</v>
      </c>
      <c r="W27" s="91">
        <f t="shared" si="6"/>
        <v>0</v>
      </c>
      <c r="X27" s="91">
        <f t="shared" si="6"/>
        <v>0</v>
      </c>
      <c r="Y27" s="91">
        <f t="shared" si="6"/>
        <v>0</v>
      </c>
      <c r="Z27" s="107">
        <f t="shared" si="6"/>
        <v>0</v>
      </c>
      <c r="AA27" s="99" t="s">
        <v>24</v>
      </c>
      <c r="AB27" s="95" t="s">
        <v>24</v>
      </c>
      <c r="AC27" s="106">
        <f t="shared" si="7"/>
        <v>1032</v>
      </c>
      <c r="AD27" s="91">
        <f t="shared" si="7"/>
        <v>0</v>
      </c>
      <c r="AE27" s="91">
        <f t="shared" si="7"/>
        <v>860</v>
      </c>
      <c r="AF27" s="91">
        <f t="shared" si="7"/>
        <v>0</v>
      </c>
      <c r="AG27" s="91">
        <f t="shared" si="7"/>
        <v>1892</v>
      </c>
      <c r="AH27" s="91">
        <f t="shared" si="7"/>
        <v>0</v>
      </c>
      <c r="AI27" s="91">
        <f t="shared" si="7"/>
        <v>0</v>
      </c>
      <c r="AJ27" s="91">
        <f t="shared" si="7"/>
        <v>0</v>
      </c>
      <c r="AK27" s="91">
        <f t="shared" si="7"/>
        <v>0</v>
      </c>
      <c r="AL27" s="91">
        <f t="shared" si="7"/>
        <v>0</v>
      </c>
      <c r="AM27" s="107">
        <f t="shared" si="7"/>
        <v>0</v>
      </c>
      <c r="AN27" s="99" t="s">
        <v>24</v>
      </c>
    </row>
    <row r="28" spans="2:40" s="25" customFormat="1" ht="17.25" customHeight="1">
      <c r="B28" s="95" t="s">
        <v>25</v>
      </c>
      <c r="C28" s="106">
        <f t="shared" si="5"/>
        <v>55737</v>
      </c>
      <c r="D28" s="106">
        <f t="shared" si="5"/>
        <v>0</v>
      </c>
      <c r="E28" s="106">
        <f t="shared" si="5"/>
        <v>26971</v>
      </c>
      <c r="F28" s="106">
        <f t="shared" si="5"/>
        <v>11067</v>
      </c>
      <c r="G28" s="106">
        <f t="shared" si="5"/>
        <v>93775</v>
      </c>
      <c r="H28" s="106">
        <f t="shared" si="5"/>
        <v>4</v>
      </c>
      <c r="I28" s="106">
        <f t="shared" si="5"/>
        <v>976</v>
      </c>
      <c r="J28" s="91">
        <f t="shared" si="5"/>
        <v>0</v>
      </c>
      <c r="K28" s="91">
        <f t="shared" si="5"/>
        <v>0</v>
      </c>
      <c r="L28" s="91">
        <f t="shared" si="5"/>
        <v>0</v>
      </c>
      <c r="M28" s="107">
        <f t="shared" si="5"/>
        <v>0</v>
      </c>
      <c r="N28" s="99" t="s">
        <v>25</v>
      </c>
      <c r="O28" s="95" t="s">
        <v>25</v>
      </c>
      <c r="P28" s="106">
        <f t="shared" si="6"/>
        <v>18547</v>
      </c>
      <c r="Q28" s="91">
        <f t="shared" si="6"/>
        <v>0</v>
      </c>
      <c r="R28" s="91">
        <f t="shared" si="6"/>
        <v>8750</v>
      </c>
      <c r="S28" s="91">
        <f t="shared" si="6"/>
        <v>3589</v>
      </c>
      <c r="T28" s="91">
        <f t="shared" si="6"/>
        <v>30886</v>
      </c>
      <c r="U28" s="91">
        <f t="shared" si="6"/>
        <v>6</v>
      </c>
      <c r="V28" s="91">
        <f t="shared" si="6"/>
        <v>409</v>
      </c>
      <c r="W28" s="91">
        <f t="shared" si="6"/>
        <v>0</v>
      </c>
      <c r="X28" s="91">
        <f t="shared" si="6"/>
        <v>0</v>
      </c>
      <c r="Y28" s="91">
        <f t="shared" si="6"/>
        <v>0</v>
      </c>
      <c r="Z28" s="107">
        <f t="shared" si="6"/>
        <v>0</v>
      </c>
      <c r="AA28" s="99" t="s">
        <v>25</v>
      </c>
      <c r="AB28" s="95" t="s">
        <v>25</v>
      </c>
      <c r="AC28" s="106">
        <f t="shared" si="7"/>
        <v>6800</v>
      </c>
      <c r="AD28" s="91">
        <f t="shared" si="7"/>
        <v>0</v>
      </c>
      <c r="AE28" s="91">
        <f t="shared" si="7"/>
        <v>4746</v>
      </c>
      <c r="AF28" s="91">
        <f t="shared" si="7"/>
        <v>0</v>
      </c>
      <c r="AG28" s="91">
        <f t="shared" si="7"/>
        <v>11546</v>
      </c>
      <c r="AH28" s="91">
        <f t="shared" si="7"/>
        <v>5</v>
      </c>
      <c r="AI28" s="91">
        <f t="shared" si="7"/>
        <v>391</v>
      </c>
      <c r="AJ28" s="91">
        <f t="shared" si="7"/>
        <v>0</v>
      </c>
      <c r="AK28" s="91">
        <f t="shared" si="7"/>
        <v>0</v>
      </c>
      <c r="AL28" s="91">
        <f t="shared" si="7"/>
        <v>0</v>
      </c>
      <c r="AM28" s="107">
        <f t="shared" si="7"/>
        <v>0</v>
      </c>
      <c r="AN28" s="99" t="s">
        <v>25</v>
      </c>
    </row>
    <row r="29" spans="2:40" s="25" customFormat="1" ht="17.25" customHeight="1">
      <c r="B29" s="95" t="s">
        <v>26</v>
      </c>
      <c r="C29" s="106">
        <f t="shared" si="5"/>
        <v>59083</v>
      </c>
      <c r="D29" s="106">
        <f t="shared" si="5"/>
        <v>0</v>
      </c>
      <c r="E29" s="106">
        <f t="shared" si="5"/>
        <v>30982</v>
      </c>
      <c r="F29" s="106">
        <f t="shared" si="5"/>
        <v>13759</v>
      </c>
      <c r="G29" s="106">
        <f t="shared" si="5"/>
        <v>103824</v>
      </c>
      <c r="H29" s="106">
        <f t="shared" si="5"/>
        <v>7</v>
      </c>
      <c r="I29" s="106">
        <f t="shared" si="5"/>
        <v>2662</v>
      </c>
      <c r="J29" s="91">
        <f t="shared" si="5"/>
        <v>0</v>
      </c>
      <c r="K29" s="91">
        <f t="shared" si="5"/>
        <v>0</v>
      </c>
      <c r="L29" s="91">
        <f t="shared" si="5"/>
        <v>0</v>
      </c>
      <c r="M29" s="107">
        <f t="shared" si="5"/>
        <v>0</v>
      </c>
      <c r="N29" s="99" t="s">
        <v>26</v>
      </c>
      <c r="O29" s="95" t="s">
        <v>26</v>
      </c>
      <c r="P29" s="106">
        <f t="shared" si="6"/>
        <v>18811</v>
      </c>
      <c r="Q29" s="91">
        <f t="shared" si="6"/>
        <v>0</v>
      </c>
      <c r="R29" s="91">
        <f t="shared" si="6"/>
        <v>10194</v>
      </c>
      <c r="S29" s="91">
        <f t="shared" si="6"/>
        <v>4509</v>
      </c>
      <c r="T29" s="91">
        <f t="shared" si="6"/>
        <v>33514</v>
      </c>
      <c r="U29" s="91">
        <f t="shared" si="6"/>
        <v>11</v>
      </c>
      <c r="V29" s="91">
        <f t="shared" si="6"/>
        <v>928</v>
      </c>
      <c r="W29" s="91">
        <f t="shared" si="6"/>
        <v>0</v>
      </c>
      <c r="X29" s="91">
        <f t="shared" si="6"/>
        <v>0</v>
      </c>
      <c r="Y29" s="91">
        <f t="shared" si="6"/>
        <v>0</v>
      </c>
      <c r="Z29" s="107">
        <f t="shared" si="6"/>
        <v>0</v>
      </c>
      <c r="AA29" s="99" t="s">
        <v>26</v>
      </c>
      <c r="AB29" s="95" t="s">
        <v>26</v>
      </c>
      <c r="AC29" s="106">
        <f t="shared" si="7"/>
        <v>6334</v>
      </c>
      <c r="AD29" s="91">
        <f t="shared" si="7"/>
        <v>0</v>
      </c>
      <c r="AE29" s="91">
        <f t="shared" si="7"/>
        <v>5975</v>
      </c>
      <c r="AF29" s="91">
        <f t="shared" si="7"/>
        <v>0</v>
      </c>
      <c r="AG29" s="91">
        <f t="shared" si="7"/>
        <v>12309</v>
      </c>
      <c r="AH29" s="91">
        <f t="shared" si="7"/>
        <v>13</v>
      </c>
      <c r="AI29" s="91">
        <f t="shared" si="7"/>
        <v>1463</v>
      </c>
      <c r="AJ29" s="91">
        <f t="shared" si="7"/>
        <v>0</v>
      </c>
      <c r="AK29" s="91">
        <f t="shared" si="7"/>
        <v>0</v>
      </c>
      <c r="AL29" s="91">
        <f t="shared" si="7"/>
        <v>0</v>
      </c>
      <c r="AM29" s="107">
        <f t="shared" si="7"/>
        <v>0</v>
      </c>
      <c r="AN29" s="99" t="s">
        <v>26</v>
      </c>
    </row>
    <row r="30" spans="2:40" s="25" customFormat="1" ht="17.25" customHeight="1">
      <c r="B30" s="95" t="s">
        <v>27</v>
      </c>
      <c r="C30" s="106">
        <f t="shared" si="5"/>
        <v>167537</v>
      </c>
      <c r="D30" s="106">
        <f t="shared" si="5"/>
        <v>0</v>
      </c>
      <c r="E30" s="106">
        <f t="shared" si="5"/>
        <v>83977</v>
      </c>
      <c r="F30" s="106">
        <f t="shared" si="5"/>
        <v>35844</v>
      </c>
      <c r="G30" s="106">
        <f t="shared" si="5"/>
        <v>287358</v>
      </c>
      <c r="H30" s="106">
        <f t="shared" si="5"/>
        <v>16</v>
      </c>
      <c r="I30" s="106">
        <f t="shared" si="5"/>
        <v>23470</v>
      </c>
      <c r="J30" s="91">
        <f t="shared" si="5"/>
        <v>0</v>
      </c>
      <c r="K30" s="91">
        <f t="shared" si="5"/>
        <v>0</v>
      </c>
      <c r="L30" s="91">
        <f t="shared" si="5"/>
        <v>0</v>
      </c>
      <c r="M30" s="107">
        <f t="shared" si="5"/>
        <v>0</v>
      </c>
      <c r="N30" s="99" t="s">
        <v>27</v>
      </c>
      <c r="O30" s="95" t="s">
        <v>27</v>
      </c>
      <c r="P30" s="106">
        <f t="shared" si="6"/>
        <v>55182</v>
      </c>
      <c r="Q30" s="91">
        <f t="shared" si="6"/>
        <v>0</v>
      </c>
      <c r="R30" s="91">
        <f t="shared" si="6"/>
        <v>26762</v>
      </c>
      <c r="S30" s="91">
        <f t="shared" si="6"/>
        <v>15308</v>
      </c>
      <c r="T30" s="91">
        <f t="shared" si="6"/>
        <v>97252</v>
      </c>
      <c r="U30" s="91">
        <f t="shared" si="6"/>
        <v>21</v>
      </c>
      <c r="V30" s="91">
        <f t="shared" si="6"/>
        <v>8069</v>
      </c>
      <c r="W30" s="91">
        <f t="shared" si="6"/>
        <v>0</v>
      </c>
      <c r="X30" s="91">
        <f t="shared" si="6"/>
        <v>0</v>
      </c>
      <c r="Y30" s="91">
        <f t="shared" si="6"/>
        <v>0</v>
      </c>
      <c r="Z30" s="107">
        <f t="shared" si="6"/>
        <v>0</v>
      </c>
      <c r="AA30" s="99" t="s">
        <v>27</v>
      </c>
      <c r="AB30" s="95" t="s">
        <v>27</v>
      </c>
      <c r="AC30" s="106">
        <f t="shared" si="7"/>
        <v>19144</v>
      </c>
      <c r="AD30" s="91">
        <f t="shared" si="7"/>
        <v>0</v>
      </c>
      <c r="AE30" s="91">
        <f t="shared" si="7"/>
        <v>14289</v>
      </c>
      <c r="AF30" s="91">
        <f t="shared" si="7"/>
        <v>0</v>
      </c>
      <c r="AG30" s="91">
        <f t="shared" si="7"/>
        <v>33433</v>
      </c>
      <c r="AH30" s="91">
        <f t="shared" si="7"/>
        <v>20</v>
      </c>
      <c r="AI30" s="91">
        <f t="shared" si="7"/>
        <v>5558</v>
      </c>
      <c r="AJ30" s="91">
        <f t="shared" si="7"/>
        <v>0</v>
      </c>
      <c r="AK30" s="91">
        <f t="shared" si="7"/>
        <v>0</v>
      </c>
      <c r="AL30" s="91">
        <f t="shared" si="7"/>
        <v>0</v>
      </c>
      <c r="AM30" s="107">
        <f t="shared" si="7"/>
        <v>0</v>
      </c>
      <c r="AN30" s="99" t="s">
        <v>27</v>
      </c>
    </row>
    <row r="31" spans="2:40" s="25" customFormat="1" ht="17.25" customHeight="1">
      <c r="B31" s="95" t="s">
        <v>28</v>
      </c>
      <c r="C31" s="106">
        <f t="shared" si="5"/>
        <v>168536</v>
      </c>
      <c r="D31" s="106">
        <f t="shared" si="5"/>
        <v>0</v>
      </c>
      <c r="E31" s="106">
        <f t="shared" si="5"/>
        <v>78123</v>
      </c>
      <c r="F31" s="106">
        <f t="shared" si="5"/>
        <v>40205</v>
      </c>
      <c r="G31" s="106">
        <f t="shared" si="5"/>
        <v>286864</v>
      </c>
      <c r="H31" s="106">
        <f t="shared" si="5"/>
        <v>28</v>
      </c>
      <c r="I31" s="106">
        <f t="shared" si="5"/>
        <v>14546</v>
      </c>
      <c r="J31" s="91">
        <f t="shared" si="5"/>
        <v>0</v>
      </c>
      <c r="K31" s="91">
        <f t="shared" si="5"/>
        <v>0</v>
      </c>
      <c r="L31" s="91">
        <f t="shared" si="5"/>
        <v>0</v>
      </c>
      <c r="M31" s="107">
        <f t="shared" si="5"/>
        <v>0</v>
      </c>
      <c r="N31" s="99" t="s">
        <v>28</v>
      </c>
      <c r="O31" s="95" t="s">
        <v>28</v>
      </c>
      <c r="P31" s="106">
        <f t="shared" si="6"/>
        <v>69210</v>
      </c>
      <c r="Q31" s="91">
        <f t="shared" si="6"/>
        <v>0</v>
      </c>
      <c r="R31" s="91">
        <f t="shared" si="6"/>
        <v>31011</v>
      </c>
      <c r="S31" s="91">
        <f t="shared" si="6"/>
        <v>14072</v>
      </c>
      <c r="T31" s="91">
        <f t="shared" si="6"/>
        <v>114293</v>
      </c>
      <c r="U31" s="91">
        <f t="shared" si="6"/>
        <v>54</v>
      </c>
      <c r="V31" s="91">
        <f t="shared" si="6"/>
        <v>9253</v>
      </c>
      <c r="W31" s="91">
        <f t="shared" si="6"/>
        <v>0</v>
      </c>
      <c r="X31" s="91">
        <f t="shared" si="6"/>
        <v>0</v>
      </c>
      <c r="Y31" s="91">
        <f t="shared" si="6"/>
        <v>0</v>
      </c>
      <c r="Z31" s="107">
        <f t="shared" si="6"/>
        <v>0</v>
      </c>
      <c r="AA31" s="99" t="s">
        <v>28</v>
      </c>
      <c r="AB31" s="95" t="s">
        <v>28</v>
      </c>
      <c r="AC31" s="106">
        <f t="shared" si="7"/>
        <v>20628</v>
      </c>
      <c r="AD31" s="91">
        <f t="shared" si="7"/>
        <v>0</v>
      </c>
      <c r="AE31" s="91">
        <f t="shared" si="7"/>
        <v>13820</v>
      </c>
      <c r="AF31" s="91">
        <f t="shared" si="7"/>
        <v>0</v>
      </c>
      <c r="AG31" s="91">
        <f t="shared" si="7"/>
        <v>34448</v>
      </c>
      <c r="AH31" s="91">
        <f t="shared" si="7"/>
        <v>28</v>
      </c>
      <c r="AI31" s="91">
        <f t="shared" si="7"/>
        <v>4784</v>
      </c>
      <c r="AJ31" s="91">
        <f t="shared" si="7"/>
        <v>0</v>
      </c>
      <c r="AK31" s="91">
        <f t="shared" si="7"/>
        <v>0</v>
      </c>
      <c r="AL31" s="91">
        <f t="shared" si="7"/>
        <v>0</v>
      </c>
      <c r="AM31" s="107">
        <f t="shared" si="7"/>
        <v>0</v>
      </c>
      <c r="AN31" s="99" t="s">
        <v>28</v>
      </c>
    </row>
    <row r="32" spans="2:40" s="25" customFormat="1" ht="17.25" customHeight="1">
      <c r="B32" s="95" t="s">
        <v>29</v>
      </c>
      <c r="C32" s="106">
        <f t="shared" si="5"/>
        <v>280710</v>
      </c>
      <c r="D32" s="106">
        <f t="shared" si="5"/>
        <v>0</v>
      </c>
      <c r="E32" s="106">
        <f t="shared" si="5"/>
        <v>126267</v>
      </c>
      <c r="F32" s="106">
        <f t="shared" si="5"/>
        <v>59187</v>
      </c>
      <c r="G32" s="106">
        <f t="shared" si="5"/>
        <v>466164</v>
      </c>
      <c r="H32" s="106">
        <f t="shared" si="5"/>
        <v>70</v>
      </c>
      <c r="I32" s="106">
        <f t="shared" si="5"/>
        <v>44756</v>
      </c>
      <c r="J32" s="91">
        <f t="shared" si="5"/>
        <v>0</v>
      </c>
      <c r="K32" s="91">
        <f t="shared" si="5"/>
        <v>0</v>
      </c>
      <c r="L32" s="91">
        <f t="shared" si="5"/>
        <v>0</v>
      </c>
      <c r="M32" s="107">
        <f t="shared" si="5"/>
        <v>0</v>
      </c>
      <c r="N32" s="99" t="s">
        <v>29</v>
      </c>
      <c r="O32" s="95" t="s">
        <v>29</v>
      </c>
      <c r="P32" s="106">
        <f t="shared" si="6"/>
        <v>103769</v>
      </c>
      <c r="Q32" s="91">
        <f t="shared" si="6"/>
        <v>0</v>
      </c>
      <c r="R32" s="91">
        <f t="shared" si="6"/>
        <v>52020</v>
      </c>
      <c r="S32" s="91">
        <f t="shared" si="6"/>
        <v>22329</v>
      </c>
      <c r="T32" s="91">
        <f t="shared" si="6"/>
        <v>178118</v>
      </c>
      <c r="U32" s="91">
        <f t="shared" si="6"/>
        <v>109</v>
      </c>
      <c r="V32" s="91">
        <f t="shared" si="6"/>
        <v>21868</v>
      </c>
      <c r="W32" s="91">
        <f t="shared" si="6"/>
        <v>0</v>
      </c>
      <c r="X32" s="91">
        <f t="shared" si="6"/>
        <v>0</v>
      </c>
      <c r="Y32" s="91">
        <f t="shared" si="6"/>
        <v>0</v>
      </c>
      <c r="Z32" s="107">
        <f t="shared" si="6"/>
        <v>0</v>
      </c>
      <c r="AA32" s="99" t="s">
        <v>29</v>
      </c>
      <c r="AB32" s="95" t="s">
        <v>29</v>
      </c>
      <c r="AC32" s="106">
        <f t="shared" si="7"/>
        <v>38908</v>
      </c>
      <c r="AD32" s="91">
        <f t="shared" si="7"/>
        <v>0</v>
      </c>
      <c r="AE32" s="91">
        <f t="shared" si="7"/>
        <v>23413</v>
      </c>
      <c r="AF32" s="91">
        <f t="shared" si="7"/>
        <v>0</v>
      </c>
      <c r="AG32" s="91">
        <f t="shared" si="7"/>
        <v>62321</v>
      </c>
      <c r="AH32" s="91">
        <f t="shared" si="7"/>
        <v>63</v>
      </c>
      <c r="AI32" s="91">
        <f t="shared" si="7"/>
        <v>12114</v>
      </c>
      <c r="AJ32" s="91">
        <f t="shared" si="7"/>
        <v>0</v>
      </c>
      <c r="AK32" s="91">
        <f t="shared" si="7"/>
        <v>0</v>
      </c>
      <c r="AL32" s="91">
        <f t="shared" si="7"/>
        <v>0</v>
      </c>
      <c r="AM32" s="107">
        <f t="shared" si="7"/>
        <v>0</v>
      </c>
      <c r="AN32" s="99" t="s">
        <v>29</v>
      </c>
    </row>
    <row r="33" spans="2:40" s="25" customFormat="1" ht="17.25" customHeight="1">
      <c r="B33" s="95" t="s">
        <v>30</v>
      </c>
      <c r="C33" s="106">
        <f t="shared" si="5"/>
        <v>138191</v>
      </c>
      <c r="D33" s="106">
        <f t="shared" si="5"/>
        <v>0</v>
      </c>
      <c r="E33" s="106">
        <f t="shared" si="5"/>
        <v>65613</v>
      </c>
      <c r="F33" s="106">
        <f t="shared" si="5"/>
        <v>31989</v>
      </c>
      <c r="G33" s="106">
        <f t="shared" si="5"/>
        <v>235793</v>
      </c>
      <c r="H33" s="106">
        <f t="shared" si="5"/>
        <v>28</v>
      </c>
      <c r="I33" s="106">
        <f t="shared" si="5"/>
        <v>58499</v>
      </c>
      <c r="J33" s="91">
        <f t="shared" si="5"/>
        <v>0</v>
      </c>
      <c r="K33" s="91">
        <f t="shared" si="5"/>
        <v>0</v>
      </c>
      <c r="L33" s="91">
        <f t="shared" si="5"/>
        <v>0</v>
      </c>
      <c r="M33" s="107">
        <f t="shared" si="5"/>
        <v>0</v>
      </c>
      <c r="N33" s="99" t="s">
        <v>30</v>
      </c>
      <c r="O33" s="95" t="s">
        <v>30</v>
      </c>
      <c r="P33" s="106">
        <f t="shared" si="6"/>
        <v>47570</v>
      </c>
      <c r="Q33" s="91">
        <f t="shared" si="6"/>
        <v>0</v>
      </c>
      <c r="R33" s="91">
        <f t="shared" si="6"/>
        <v>24636</v>
      </c>
      <c r="S33" s="91">
        <f t="shared" si="6"/>
        <v>11445</v>
      </c>
      <c r="T33" s="91">
        <f t="shared" si="6"/>
        <v>83651</v>
      </c>
      <c r="U33" s="91">
        <f t="shared" si="6"/>
        <v>36</v>
      </c>
      <c r="V33" s="91">
        <f t="shared" si="6"/>
        <v>21605</v>
      </c>
      <c r="W33" s="91">
        <f t="shared" si="6"/>
        <v>0</v>
      </c>
      <c r="X33" s="91">
        <f t="shared" si="6"/>
        <v>0</v>
      </c>
      <c r="Y33" s="91">
        <f t="shared" si="6"/>
        <v>0</v>
      </c>
      <c r="Z33" s="107">
        <f t="shared" si="6"/>
        <v>0</v>
      </c>
      <c r="AA33" s="99" t="s">
        <v>30</v>
      </c>
      <c r="AB33" s="95" t="s">
        <v>30</v>
      </c>
      <c r="AC33" s="106">
        <f t="shared" si="7"/>
        <v>15784</v>
      </c>
      <c r="AD33" s="91">
        <f t="shared" si="7"/>
        <v>0</v>
      </c>
      <c r="AE33" s="91">
        <f t="shared" si="7"/>
        <v>11625</v>
      </c>
      <c r="AF33" s="91">
        <f t="shared" si="7"/>
        <v>0</v>
      </c>
      <c r="AG33" s="91">
        <f t="shared" si="7"/>
        <v>27409</v>
      </c>
      <c r="AH33" s="91">
        <f t="shared" si="7"/>
        <v>20</v>
      </c>
      <c r="AI33" s="91">
        <f t="shared" si="7"/>
        <v>17744</v>
      </c>
      <c r="AJ33" s="91">
        <f t="shared" si="7"/>
        <v>0</v>
      </c>
      <c r="AK33" s="91">
        <f t="shared" si="7"/>
        <v>0</v>
      </c>
      <c r="AL33" s="91">
        <f t="shared" si="7"/>
        <v>0</v>
      </c>
      <c r="AM33" s="107">
        <f t="shared" si="7"/>
        <v>0</v>
      </c>
      <c r="AN33" s="99" t="s">
        <v>30</v>
      </c>
    </row>
    <row r="34" spans="2:40" s="25" customFormat="1" ht="17.25" customHeight="1">
      <c r="B34" s="95" t="s">
        <v>31</v>
      </c>
      <c r="C34" s="106">
        <f t="shared" si="5"/>
        <v>65965</v>
      </c>
      <c r="D34" s="106">
        <f t="shared" si="5"/>
        <v>0</v>
      </c>
      <c r="E34" s="106">
        <f t="shared" si="5"/>
        <v>32160</v>
      </c>
      <c r="F34" s="106">
        <f t="shared" si="5"/>
        <v>15535</v>
      </c>
      <c r="G34" s="106">
        <f t="shared" si="5"/>
        <v>113660</v>
      </c>
      <c r="H34" s="106">
        <f t="shared" si="5"/>
        <v>13</v>
      </c>
      <c r="I34" s="106">
        <f t="shared" si="5"/>
        <v>9379</v>
      </c>
      <c r="J34" s="91">
        <f t="shared" si="5"/>
        <v>0</v>
      </c>
      <c r="K34" s="91">
        <f t="shared" si="5"/>
        <v>0</v>
      </c>
      <c r="L34" s="91">
        <f t="shared" si="5"/>
        <v>0</v>
      </c>
      <c r="M34" s="107">
        <f t="shared" si="5"/>
        <v>0</v>
      </c>
      <c r="N34" s="99" t="s">
        <v>31</v>
      </c>
      <c r="O34" s="95" t="s">
        <v>31</v>
      </c>
      <c r="P34" s="106">
        <f t="shared" si="6"/>
        <v>26781</v>
      </c>
      <c r="Q34" s="91">
        <f t="shared" si="6"/>
        <v>0</v>
      </c>
      <c r="R34" s="91">
        <f t="shared" si="6"/>
        <v>13610</v>
      </c>
      <c r="S34" s="91">
        <f t="shared" si="6"/>
        <v>5986</v>
      </c>
      <c r="T34" s="91">
        <f t="shared" si="6"/>
        <v>46377</v>
      </c>
      <c r="U34" s="91">
        <f t="shared" si="6"/>
        <v>24</v>
      </c>
      <c r="V34" s="91">
        <f t="shared" si="6"/>
        <v>5302</v>
      </c>
      <c r="W34" s="91">
        <f t="shared" si="6"/>
        <v>0</v>
      </c>
      <c r="X34" s="91">
        <f t="shared" si="6"/>
        <v>0</v>
      </c>
      <c r="Y34" s="91">
        <f t="shared" si="6"/>
        <v>0</v>
      </c>
      <c r="Z34" s="107">
        <f t="shared" si="6"/>
        <v>0</v>
      </c>
      <c r="AA34" s="99" t="s">
        <v>31</v>
      </c>
      <c r="AB34" s="95" t="s">
        <v>31</v>
      </c>
      <c r="AC34" s="106">
        <f t="shared" si="7"/>
        <v>9030</v>
      </c>
      <c r="AD34" s="91">
        <f t="shared" si="7"/>
        <v>0</v>
      </c>
      <c r="AE34" s="91">
        <f t="shared" si="7"/>
        <v>7146</v>
      </c>
      <c r="AF34" s="91">
        <f t="shared" si="7"/>
        <v>0</v>
      </c>
      <c r="AG34" s="91">
        <f t="shared" si="7"/>
        <v>16176</v>
      </c>
      <c r="AH34" s="91">
        <f t="shared" si="7"/>
        <v>16</v>
      </c>
      <c r="AI34" s="91">
        <f t="shared" si="7"/>
        <v>3166</v>
      </c>
      <c r="AJ34" s="91">
        <f t="shared" si="7"/>
        <v>0</v>
      </c>
      <c r="AK34" s="91">
        <f t="shared" si="7"/>
        <v>0</v>
      </c>
      <c r="AL34" s="91">
        <f t="shared" si="7"/>
        <v>0</v>
      </c>
      <c r="AM34" s="107">
        <f t="shared" si="7"/>
        <v>0</v>
      </c>
      <c r="AN34" s="99" t="s">
        <v>31</v>
      </c>
    </row>
    <row r="35" spans="2:40" s="25" customFormat="1" ht="17.25" customHeight="1">
      <c r="B35" s="95" t="s">
        <v>32</v>
      </c>
      <c r="C35" s="106">
        <f t="shared" si="5"/>
        <v>133737</v>
      </c>
      <c r="D35" s="106">
        <f t="shared" si="5"/>
        <v>0</v>
      </c>
      <c r="E35" s="106">
        <f t="shared" si="5"/>
        <v>70163</v>
      </c>
      <c r="F35" s="106">
        <f t="shared" si="5"/>
        <v>31270</v>
      </c>
      <c r="G35" s="106">
        <f t="shared" si="5"/>
        <v>235170</v>
      </c>
      <c r="H35" s="106">
        <f t="shared" si="5"/>
        <v>10</v>
      </c>
      <c r="I35" s="106">
        <f t="shared" si="5"/>
        <v>3519</v>
      </c>
      <c r="J35" s="91">
        <f t="shared" si="5"/>
        <v>0</v>
      </c>
      <c r="K35" s="91">
        <f t="shared" si="5"/>
        <v>0</v>
      </c>
      <c r="L35" s="91">
        <f t="shared" si="5"/>
        <v>0</v>
      </c>
      <c r="M35" s="107">
        <f t="shared" si="5"/>
        <v>0</v>
      </c>
      <c r="N35" s="99" t="s">
        <v>32</v>
      </c>
      <c r="O35" s="95" t="s">
        <v>32</v>
      </c>
      <c r="P35" s="106">
        <f t="shared" si="6"/>
        <v>58053</v>
      </c>
      <c r="Q35" s="91">
        <f t="shared" si="6"/>
        <v>0</v>
      </c>
      <c r="R35" s="91">
        <f t="shared" si="6"/>
        <v>28703</v>
      </c>
      <c r="S35" s="91">
        <f t="shared" si="6"/>
        <v>12875</v>
      </c>
      <c r="T35" s="91">
        <f t="shared" si="6"/>
        <v>99631</v>
      </c>
      <c r="U35" s="91">
        <f t="shared" si="6"/>
        <v>41</v>
      </c>
      <c r="V35" s="91">
        <f t="shared" si="6"/>
        <v>3350</v>
      </c>
      <c r="W35" s="91">
        <f t="shared" si="6"/>
        <v>0</v>
      </c>
      <c r="X35" s="91">
        <f t="shared" si="6"/>
        <v>0</v>
      </c>
      <c r="Y35" s="91">
        <f t="shared" si="6"/>
        <v>0</v>
      </c>
      <c r="Z35" s="107">
        <f t="shared" si="6"/>
        <v>0</v>
      </c>
      <c r="AA35" s="99" t="s">
        <v>32</v>
      </c>
      <c r="AB35" s="95" t="s">
        <v>32</v>
      </c>
      <c r="AC35" s="106">
        <f t="shared" si="7"/>
        <v>19167</v>
      </c>
      <c r="AD35" s="91">
        <f t="shared" si="7"/>
        <v>0</v>
      </c>
      <c r="AE35" s="91">
        <f t="shared" si="7"/>
        <v>19932</v>
      </c>
      <c r="AF35" s="91">
        <f t="shared" si="7"/>
        <v>0</v>
      </c>
      <c r="AG35" s="91">
        <f t="shared" si="7"/>
        <v>39099</v>
      </c>
      <c r="AH35" s="91">
        <f t="shared" si="7"/>
        <v>29</v>
      </c>
      <c r="AI35" s="91">
        <f t="shared" si="7"/>
        <v>1926</v>
      </c>
      <c r="AJ35" s="91">
        <f t="shared" si="7"/>
        <v>0</v>
      </c>
      <c r="AK35" s="91">
        <f t="shared" si="7"/>
        <v>0</v>
      </c>
      <c r="AL35" s="91">
        <f t="shared" si="7"/>
        <v>0</v>
      </c>
      <c r="AM35" s="107">
        <f t="shared" si="7"/>
        <v>0</v>
      </c>
      <c r="AN35" s="99" t="s">
        <v>32</v>
      </c>
    </row>
    <row r="36" spans="2:40" s="25" customFormat="1" ht="17.25" customHeight="1">
      <c r="B36" s="95" t="s">
        <v>33</v>
      </c>
      <c r="C36" s="106">
        <f t="shared" si="5"/>
        <v>47455</v>
      </c>
      <c r="D36" s="106">
        <f t="shared" si="5"/>
        <v>0</v>
      </c>
      <c r="E36" s="106">
        <f t="shared" si="5"/>
        <v>22464</v>
      </c>
      <c r="F36" s="106">
        <f t="shared" si="5"/>
        <v>9480</v>
      </c>
      <c r="G36" s="106">
        <f t="shared" si="5"/>
        <v>79399</v>
      </c>
      <c r="H36" s="106">
        <f t="shared" si="5"/>
        <v>11</v>
      </c>
      <c r="I36" s="106">
        <f t="shared" si="5"/>
        <v>2553</v>
      </c>
      <c r="J36" s="91">
        <f t="shared" si="5"/>
        <v>0</v>
      </c>
      <c r="K36" s="91">
        <f t="shared" si="5"/>
        <v>0</v>
      </c>
      <c r="L36" s="91">
        <f t="shared" si="5"/>
        <v>0</v>
      </c>
      <c r="M36" s="107">
        <f t="shared" si="5"/>
        <v>0</v>
      </c>
      <c r="N36" s="99" t="s">
        <v>33</v>
      </c>
      <c r="O36" s="95" t="s">
        <v>33</v>
      </c>
      <c r="P36" s="106">
        <f t="shared" si="6"/>
        <v>17208</v>
      </c>
      <c r="Q36" s="91">
        <f t="shared" si="6"/>
        <v>0</v>
      </c>
      <c r="R36" s="91">
        <f t="shared" si="6"/>
        <v>8169</v>
      </c>
      <c r="S36" s="91">
        <f t="shared" si="6"/>
        <v>3500</v>
      </c>
      <c r="T36" s="91">
        <f t="shared" si="6"/>
        <v>28877</v>
      </c>
      <c r="U36" s="91">
        <f t="shared" si="6"/>
        <v>14</v>
      </c>
      <c r="V36" s="91">
        <f t="shared" si="6"/>
        <v>1461</v>
      </c>
      <c r="W36" s="91">
        <f t="shared" si="6"/>
        <v>0</v>
      </c>
      <c r="X36" s="91">
        <f t="shared" si="6"/>
        <v>0</v>
      </c>
      <c r="Y36" s="91">
        <f t="shared" si="6"/>
        <v>0</v>
      </c>
      <c r="Z36" s="107">
        <f t="shared" si="6"/>
        <v>0</v>
      </c>
      <c r="AA36" s="99" t="s">
        <v>33</v>
      </c>
      <c r="AB36" s="95" t="s">
        <v>33</v>
      </c>
      <c r="AC36" s="106">
        <f t="shared" si="7"/>
        <v>6565</v>
      </c>
      <c r="AD36" s="91">
        <f t="shared" si="7"/>
        <v>0</v>
      </c>
      <c r="AE36" s="91">
        <f t="shared" si="7"/>
        <v>4286</v>
      </c>
      <c r="AF36" s="91">
        <f t="shared" si="7"/>
        <v>0</v>
      </c>
      <c r="AG36" s="91">
        <f t="shared" si="7"/>
        <v>10851</v>
      </c>
      <c r="AH36" s="91">
        <f t="shared" si="7"/>
        <v>12</v>
      </c>
      <c r="AI36" s="91">
        <f t="shared" si="7"/>
        <v>1401</v>
      </c>
      <c r="AJ36" s="91">
        <f t="shared" si="7"/>
        <v>0</v>
      </c>
      <c r="AK36" s="91">
        <f t="shared" si="7"/>
        <v>0</v>
      </c>
      <c r="AL36" s="91">
        <f t="shared" si="7"/>
        <v>0</v>
      </c>
      <c r="AM36" s="107">
        <f t="shared" si="7"/>
        <v>0</v>
      </c>
      <c r="AN36" s="99" t="s">
        <v>33</v>
      </c>
    </row>
    <row r="37" spans="2:40" s="25" customFormat="1" ht="17.25" customHeight="1">
      <c r="B37" s="95" t="s">
        <v>34</v>
      </c>
      <c r="C37" s="106">
        <f t="shared" si="5"/>
        <v>6832</v>
      </c>
      <c r="D37" s="106">
        <f t="shared" si="5"/>
        <v>0</v>
      </c>
      <c r="E37" s="106">
        <f t="shared" si="5"/>
        <v>2981</v>
      </c>
      <c r="F37" s="106">
        <f t="shared" si="5"/>
        <v>1707</v>
      </c>
      <c r="G37" s="106">
        <f t="shared" si="5"/>
        <v>11520</v>
      </c>
      <c r="H37" s="106">
        <f t="shared" si="5"/>
        <v>2</v>
      </c>
      <c r="I37" s="106">
        <f t="shared" si="5"/>
        <v>542</v>
      </c>
      <c r="J37" s="91">
        <f t="shared" si="5"/>
        <v>0</v>
      </c>
      <c r="K37" s="91">
        <f t="shared" si="5"/>
        <v>0</v>
      </c>
      <c r="L37" s="91">
        <f t="shared" si="5"/>
        <v>0</v>
      </c>
      <c r="M37" s="107">
        <f t="shared" si="5"/>
        <v>0</v>
      </c>
      <c r="N37" s="99" t="s">
        <v>34</v>
      </c>
      <c r="O37" s="95" t="s">
        <v>34</v>
      </c>
      <c r="P37" s="106">
        <f t="shared" si="6"/>
        <v>2346</v>
      </c>
      <c r="Q37" s="91">
        <f t="shared" si="6"/>
        <v>0</v>
      </c>
      <c r="R37" s="91">
        <f t="shared" si="6"/>
        <v>915</v>
      </c>
      <c r="S37" s="91">
        <f t="shared" si="6"/>
        <v>583</v>
      </c>
      <c r="T37" s="91">
        <f t="shared" si="6"/>
        <v>3844</v>
      </c>
      <c r="U37" s="91">
        <f t="shared" si="6"/>
        <v>2</v>
      </c>
      <c r="V37" s="91">
        <f t="shared" si="6"/>
        <v>238</v>
      </c>
      <c r="W37" s="91">
        <f t="shared" si="6"/>
        <v>0</v>
      </c>
      <c r="X37" s="91">
        <f t="shared" si="6"/>
        <v>0</v>
      </c>
      <c r="Y37" s="91">
        <f t="shared" si="6"/>
        <v>0</v>
      </c>
      <c r="Z37" s="107">
        <f t="shared" si="6"/>
        <v>0</v>
      </c>
      <c r="AA37" s="99" t="s">
        <v>34</v>
      </c>
      <c r="AB37" s="95" t="s">
        <v>34</v>
      </c>
      <c r="AC37" s="106">
        <f t="shared" si="7"/>
        <v>819</v>
      </c>
      <c r="AD37" s="91">
        <f t="shared" si="7"/>
        <v>0</v>
      </c>
      <c r="AE37" s="91">
        <f t="shared" si="7"/>
        <v>685</v>
      </c>
      <c r="AF37" s="91">
        <f t="shared" si="7"/>
        <v>0</v>
      </c>
      <c r="AG37" s="91">
        <f t="shared" si="7"/>
        <v>1504</v>
      </c>
      <c r="AH37" s="91">
        <f t="shared" si="7"/>
        <v>1</v>
      </c>
      <c r="AI37" s="91">
        <f t="shared" si="7"/>
        <v>45</v>
      </c>
      <c r="AJ37" s="91">
        <f t="shared" si="7"/>
        <v>0</v>
      </c>
      <c r="AK37" s="91">
        <f t="shared" si="7"/>
        <v>0</v>
      </c>
      <c r="AL37" s="91">
        <f t="shared" si="7"/>
        <v>0</v>
      </c>
      <c r="AM37" s="107">
        <f t="shared" si="7"/>
        <v>0</v>
      </c>
      <c r="AN37" s="99" t="s">
        <v>34</v>
      </c>
    </row>
    <row r="38" spans="2:40" s="25" customFormat="1" ht="17.25" customHeight="1">
      <c r="B38" s="95" t="s">
        <v>35</v>
      </c>
      <c r="C38" s="106">
        <f t="shared" ref="C38:M44" si="8">C83</f>
        <v>24068</v>
      </c>
      <c r="D38" s="106">
        <f t="shared" si="8"/>
        <v>0</v>
      </c>
      <c r="E38" s="106">
        <f t="shared" si="8"/>
        <v>8847</v>
      </c>
      <c r="F38" s="106">
        <f t="shared" si="8"/>
        <v>4287</v>
      </c>
      <c r="G38" s="106">
        <f t="shared" si="8"/>
        <v>37202</v>
      </c>
      <c r="H38" s="106">
        <f t="shared" si="8"/>
        <v>8</v>
      </c>
      <c r="I38" s="106">
        <f t="shared" si="8"/>
        <v>1754</v>
      </c>
      <c r="J38" s="91">
        <f t="shared" si="8"/>
        <v>0</v>
      </c>
      <c r="K38" s="91">
        <f t="shared" si="8"/>
        <v>0</v>
      </c>
      <c r="L38" s="91">
        <f t="shared" si="8"/>
        <v>0</v>
      </c>
      <c r="M38" s="107">
        <f t="shared" si="8"/>
        <v>0</v>
      </c>
      <c r="N38" s="99" t="s">
        <v>35</v>
      </c>
      <c r="O38" s="95" t="s">
        <v>35</v>
      </c>
      <c r="P38" s="106">
        <f t="shared" si="6"/>
        <v>6064</v>
      </c>
      <c r="Q38" s="91">
        <f t="shared" si="6"/>
        <v>0</v>
      </c>
      <c r="R38" s="91">
        <f t="shared" si="6"/>
        <v>2556</v>
      </c>
      <c r="S38" s="91">
        <f t="shared" si="6"/>
        <v>1411</v>
      </c>
      <c r="T38" s="91">
        <f t="shared" si="6"/>
        <v>10031</v>
      </c>
      <c r="U38" s="91">
        <f t="shared" si="6"/>
        <v>4</v>
      </c>
      <c r="V38" s="91">
        <f t="shared" si="6"/>
        <v>158</v>
      </c>
      <c r="W38" s="91">
        <f t="shared" si="6"/>
        <v>0</v>
      </c>
      <c r="X38" s="91">
        <f t="shared" si="6"/>
        <v>0</v>
      </c>
      <c r="Y38" s="91">
        <f t="shared" si="6"/>
        <v>0</v>
      </c>
      <c r="Z38" s="107">
        <f t="shared" si="6"/>
        <v>0</v>
      </c>
      <c r="AA38" s="99" t="s">
        <v>35</v>
      </c>
      <c r="AB38" s="95" t="s">
        <v>35</v>
      </c>
      <c r="AC38" s="106">
        <f t="shared" si="7"/>
        <v>1807</v>
      </c>
      <c r="AD38" s="91">
        <f t="shared" si="7"/>
        <v>0</v>
      </c>
      <c r="AE38" s="91">
        <f t="shared" si="7"/>
        <v>1020</v>
      </c>
      <c r="AF38" s="91">
        <f t="shared" si="7"/>
        <v>0</v>
      </c>
      <c r="AG38" s="91">
        <f t="shared" si="7"/>
        <v>2827</v>
      </c>
      <c r="AH38" s="91">
        <f t="shared" si="7"/>
        <v>2</v>
      </c>
      <c r="AI38" s="91">
        <f t="shared" si="7"/>
        <v>27</v>
      </c>
      <c r="AJ38" s="91">
        <f t="shared" si="7"/>
        <v>0</v>
      </c>
      <c r="AK38" s="91">
        <f t="shared" si="7"/>
        <v>0</v>
      </c>
      <c r="AL38" s="91">
        <f t="shared" si="7"/>
        <v>0</v>
      </c>
      <c r="AM38" s="107">
        <f t="shared" si="7"/>
        <v>0</v>
      </c>
      <c r="AN38" s="99" t="s">
        <v>35</v>
      </c>
    </row>
    <row r="39" spans="2:40" s="25" customFormat="1" ht="17.25" customHeight="1">
      <c r="B39" s="95" t="s">
        <v>36</v>
      </c>
      <c r="C39" s="106">
        <f t="shared" si="8"/>
        <v>2557</v>
      </c>
      <c r="D39" s="106">
        <f t="shared" si="8"/>
        <v>0</v>
      </c>
      <c r="E39" s="106">
        <f t="shared" si="8"/>
        <v>1128</v>
      </c>
      <c r="F39" s="106">
        <f t="shared" si="8"/>
        <v>540</v>
      </c>
      <c r="G39" s="106">
        <f t="shared" si="8"/>
        <v>4225</v>
      </c>
      <c r="H39" s="106">
        <f t="shared" si="8"/>
        <v>0</v>
      </c>
      <c r="I39" s="106">
        <f t="shared" si="8"/>
        <v>0</v>
      </c>
      <c r="J39" s="91">
        <f t="shared" si="8"/>
        <v>0</v>
      </c>
      <c r="K39" s="91">
        <f t="shared" si="8"/>
        <v>0</v>
      </c>
      <c r="L39" s="91">
        <f t="shared" si="8"/>
        <v>0</v>
      </c>
      <c r="M39" s="107">
        <f t="shared" si="8"/>
        <v>0</v>
      </c>
      <c r="N39" s="99" t="s">
        <v>36</v>
      </c>
      <c r="O39" s="95" t="s">
        <v>36</v>
      </c>
      <c r="P39" s="106">
        <f t="shared" ref="P39:Z44" si="9">P84</f>
        <v>991</v>
      </c>
      <c r="Q39" s="91">
        <f t="shared" si="9"/>
        <v>0</v>
      </c>
      <c r="R39" s="91">
        <f t="shared" si="9"/>
        <v>472</v>
      </c>
      <c r="S39" s="91">
        <f t="shared" si="9"/>
        <v>219</v>
      </c>
      <c r="T39" s="91">
        <f t="shared" si="9"/>
        <v>1682</v>
      </c>
      <c r="U39" s="91">
        <f t="shared" si="9"/>
        <v>0</v>
      </c>
      <c r="V39" s="91">
        <f t="shared" si="9"/>
        <v>0</v>
      </c>
      <c r="W39" s="91">
        <f t="shared" si="9"/>
        <v>0</v>
      </c>
      <c r="X39" s="91">
        <f t="shared" si="9"/>
        <v>0</v>
      </c>
      <c r="Y39" s="91">
        <f t="shared" si="9"/>
        <v>0</v>
      </c>
      <c r="Z39" s="107">
        <f t="shared" si="9"/>
        <v>0</v>
      </c>
      <c r="AA39" s="99" t="s">
        <v>36</v>
      </c>
      <c r="AB39" s="95" t="s">
        <v>36</v>
      </c>
      <c r="AC39" s="106">
        <f t="shared" ref="AC39:AM44" si="10">AC84</f>
        <v>287</v>
      </c>
      <c r="AD39" s="91">
        <f t="shared" si="10"/>
        <v>0</v>
      </c>
      <c r="AE39" s="91">
        <f t="shared" si="10"/>
        <v>265</v>
      </c>
      <c r="AF39" s="91">
        <f t="shared" si="10"/>
        <v>0</v>
      </c>
      <c r="AG39" s="91">
        <f t="shared" si="10"/>
        <v>552</v>
      </c>
      <c r="AH39" s="91">
        <f t="shared" si="10"/>
        <v>0</v>
      </c>
      <c r="AI39" s="91">
        <f t="shared" si="10"/>
        <v>0</v>
      </c>
      <c r="AJ39" s="91">
        <f t="shared" si="10"/>
        <v>0</v>
      </c>
      <c r="AK39" s="91">
        <f t="shared" si="10"/>
        <v>0</v>
      </c>
      <c r="AL39" s="91">
        <f t="shared" si="10"/>
        <v>0</v>
      </c>
      <c r="AM39" s="107">
        <f t="shared" si="10"/>
        <v>0</v>
      </c>
      <c r="AN39" s="99" t="s">
        <v>36</v>
      </c>
    </row>
    <row r="40" spans="2:40" s="25" customFormat="1" ht="17.25" customHeight="1">
      <c r="B40" s="95" t="s">
        <v>37</v>
      </c>
      <c r="C40" s="106">
        <f t="shared" si="8"/>
        <v>29252</v>
      </c>
      <c r="D40" s="106">
        <f t="shared" si="8"/>
        <v>0</v>
      </c>
      <c r="E40" s="106">
        <f t="shared" si="8"/>
        <v>13225</v>
      </c>
      <c r="F40" s="106">
        <f t="shared" si="8"/>
        <v>6204</v>
      </c>
      <c r="G40" s="106">
        <f t="shared" si="8"/>
        <v>48681</v>
      </c>
      <c r="H40" s="106">
        <f t="shared" si="8"/>
        <v>0</v>
      </c>
      <c r="I40" s="106">
        <f t="shared" si="8"/>
        <v>0</v>
      </c>
      <c r="J40" s="91">
        <f t="shared" si="8"/>
        <v>0</v>
      </c>
      <c r="K40" s="91">
        <f t="shared" si="8"/>
        <v>0</v>
      </c>
      <c r="L40" s="91">
        <f t="shared" si="8"/>
        <v>0</v>
      </c>
      <c r="M40" s="107">
        <f t="shared" si="8"/>
        <v>0</v>
      </c>
      <c r="N40" s="99" t="s">
        <v>37</v>
      </c>
      <c r="O40" s="95" t="s">
        <v>37</v>
      </c>
      <c r="P40" s="106">
        <f t="shared" si="9"/>
        <v>11334</v>
      </c>
      <c r="Q40" s="91">
        <f t="shared" si="9"/>
        <v>0</v>
      </c>
      <c r="R40" s="91">
        <f t="shared" si="9"/>
        <v>5023</v>
      </c>
      <c r="S40" s="91">
        <f t="shared" si="9"/>
        <v>2359</v>
      </c>
      <c r="T40" s="91">
        <f t="shared" si="9"/>
        <v>18716</v>
      </c>
      <c r="U40" s="91">
        <f t="shared" si="9"/>
        <v>5</v>
      </c>
      <c r="V40" s="91">
        <f t="shared" si="9"/>
        <v>125</v>
      </c>
      <c r="W40" s="91">
        <f t="shared" si="9"/>
        <v>0</v>
      </c>
      <c r="X40" s="91">
        <f t="shared" si="9"/>
        <v>0</v>
      </c>
      <c r="Y40" s="91">
        <f t="shared" si="9"/>
        <v>0</v>
      </c>
      <c r="Z40" s="107">
        <f t="shared" si="9"/>
        <v>0</v>
      </c>
      <c r="AA40" s="99" t="s">
        <v>37</v>
      </c>
      <c r="AB40" s="95" t="s">
        <v>37</v>
      </c>
      <c r="AC40" s="106">
        <f t="shared" si="10"/>
        <v>4206</v>
      </c>
      <c r="AD40" s="91">
        <f t="shared" si="10"/>
        <v>0</v>
      </c>
      <c r="AE40" s="91">
        <f t="shared" si="10"/>
        <v>3009</v>
      </c>
      <c r="AF40" s="91">
        <f t="shared" si="10"/>
        <v>0</v>
      </c>
      <c r="AG40" s="91">
        <f t="shared" si="10"/>
        <v>7215</v>
      </c>
      <c r="AH40" s="91">
        <f t="shared" si="10"/>
        <v>6</v>
      </c>
      <c r="AI40" s="91">
        <f t="shared" si="10"/>
        <v>234</v>
      </c>
      <c r="AJ40" s="91">
        <f t="shared" si="10"/>
        <v>0</v>
      </c>
      <c r="AK40" s="91">
        <f t="shared" si="10"/>
        <v>0</v>
      </c>
      <c r="AL40" s="91">
        <f t="shared" si="10"/>
        <v>0</v>
      </c>
      <c r="AM40" s="107">
        <f t="shared" si="10"/>
        <v>0</v>
      </c>
      <c r="AN40" s="99" t="s">
        <v>37</v>
      </c>
    </row>
    <row r="41" spans="2:40" s="25" customFormat="1" ht="17.25" customHeight="1">
      <c r="B41" s="95" t="s">
        <v>38</v>
      </c>
      <c r="C41" s="106">
        <f t="shared" si="8"/>
        <v>7787</v>
      </c>
      <c r="D41" s="106">
        <f t="shared" si="8"/>
        <v>0</v>
      </c>
      <c r="E41" s="106">
        <f t="shared" si="8"/>
        <v>2987</v>
      </c>
      <c r="F41" s="106">
        <f t="shared" si="8"/>
        <v>1742</v>
      </c>
      <c r="G41" s="106">
        <f t="shared" si="8"/>
        <v>12516</v>
      </c>
      <c r="H41" s="106">
        <f t="shared" si="8"/>
        <v>2</v>
      </c>
      <c r="I41" s="106">
        <f t="shared" si="8"/>
        <v>892</v>
      </c>
      <c r="J41" s="91">
        <f t="shared" si="8"/>
        <v>0</v>
      </c>
      <c r="K41" s="91">
        <f t="shared" si="8"/>
        <v>0</v>
      </c>
      <c r="L41" s="91">
        <f t="shared" si="8"/>
        <v>0</v>
      </c>
      <c r="M41" s="107">
        <f t="shared" si="8"/>
        <v>0</v>
      </c>
      <c r="N41" s="99" t="s">
        <v>38</v>
      </c>
      <c r="O41" s="95" t="s">
        <v>38</v>
      </c>
      <c r="P41" s="106">
        <f t="shared" si="9"/>
        <v>3198</v>
      </c>
      <c r="Q41" s="91">
        <f t="shared" si="9"/>
        <v>0</v>
      </c>
      <c r="R41" s="91">
        <f t="shared" si="9"/>
        <v>1348</v>
      </c>
      <c r="S41" s="91">
        <f t="shared" si="9"/>
        <v>686</v>
      </c>
      <c r="T41" s="91">
        <f t="shared" si="9"/>
        <v>5232</v>
      </c>
      <c r="U41" s="91">
        <f t="shared" si="9"/>
        <v>2</v>
      </c>
      <c r="V41" s="91">
        <f t="shared" si="9"/>
        <v>546</v>
      </c>
      <c r="W41" s="91">
        <f t="shared" si="9"/>
        <v>0</v>
      </c>
      <c r="X41" s="91">
        <f t="shared" si="9"/>
        <v>0</v>
      </c>
      <c r="Y41" s="91">
        <f t="shared" si="9"/>
        <v>0</v>
      </c>
      <c r="Z41" s="107">
        <f t="shared" si="9"/>
        <v>0</v>
      </c>
      <c r="AA41" s="99" t="s">
        <v>38</v>
      </c>
      <c r="AB41" s="95" t="s">
        <v>38</v>
      </c>
      <c r="AC41" s="106">
        <f t="shared" si="10"/>
        <v>1537</v>
      </c>
      <c r="AD41" s="91">
        <f t="shared" si="10"/>
        <v>0</v>
      </c>
      <c r="AE41" s="91">
        <f t="shared" si="10"/>
        <v>830</v>
      </c>
      <c r="AF41" s="91">
        <f t="shared" si="10"/>
        <v>0</v>
      </c>
      <c r="AG41" s="91">
        <f t="shared" si="10"/>
        <v>2367</v>
      </c>
      <c r="AH41" s="91">
        <f t="shared" si="10"/>
        <v>2</v>
      </c>
      <c r="AI41" s="91">
        <f t="shared" si="10"/>
        <v>570</v>
      </c>
      <c r="AJ41" s="91">
        <f t="shared" si="10"/>
        <v>0</v>
      </c>
      <c r="AK41" s="91">
        <f t="shared" si="10"/>
        <v>0</v>
      </c>
      <c r="AL41" s="91">
        <f t="shared" si="10"/>
        <v>0</v>
      </c>
      <c r="AM41" s="107">
        <f t="shared" si="10"/>
        <v>0</v>
      </c>
      <c r="AN41" s="99" t="s">
        <v>38</v>
      </c>
    </row>
    <row r="42" spans="2:40" s="25" customFormat="1" ht="17.25" customHeight="1">
      <c r="B42" s="95" t="s">
        <v>39</v>
      </c>
      <c r="C42" s="106">
        <f t="shared" si="8"/>
        <v>3649</v>
      </c>
      <c r="D42" s="106">
        <f t="shared" si="8"/>
        <v>0</v>
      </c>
      <c r="E42" s="106">
        <f t="shared" si="8"/>
        <v>1602</v>
      </c>
      <c r="F42" s="106">
        <f t="shared" si="8"/>
        <v>1021</v>
      </c>
      <c r="G42" s="106">
        <f t="shared" si="8"/>
        <v>6272</v>
      </c>
      <c r="H42" s="106">
        <f t="shared" si="8"/>
        <v>0</v>
      </c>
      <c r="I42" s="106">
        <f t="shared" si="8"/>
        <v>0</v>
      </c>
      <c r="J42" s="91">
        <f t="shared" si="8"/>
        <v>0</v>
      </c>
      <c r="K42" s="91">
        <f t="shared" si="8"/>
        <v>0</v>
      </c>
      <c r="L42" s="91">
        <f t="shared" si="8"/>
        <v>0</v>
      </c>
      <c r="M42" s="107">
        <f t="shared" si="8"/>
        <v>0</v>
      </c>
      <c r="N42" s="99" t="s">
        <v>39</v>
      </c>
      <c r="O42" s="95" t="s">
        <v>39</v>
      </c>
      <c r="P42" s="106">
        <f t="shared" si="9"/>
        <v>1516</v>
      </c>
      <c r="Q42" s="91">
        <f t="shared" si="9"/>
        <v>0</v>
      </c>
      <c r="R42" s="91">
        <f t="shared" si="9"/>
        <v>646</v>
      </c>
      <c r="S42" s="91">
        <f t="shared" si="9"/>
        <v>380</v>
      </c>
      <c r="T42" s="91">
        <f t="shared" si="9"/>
        <v>2542</v>
      </c>
      <c r="U42" s="91">
        <f t="shared" si="9"/>
        <v>0</v>
      </c>
      <c r="V42" s="91">
        <f t="shared" si="9"/>
        <v>0</v>
      </c>
      <c r="W42" s="91">
        <f t="shared" si="9"/>
        <v>0</v>
      </c>
      <c r="X42" s="91">
        <f t="shared" si="9"/>
        <v>0</v>
      </c>
      <c r="Y42" s="91">
        <f t="shared" si="9"/>
        <v>0</v>
      </c>
      <c r="Z42" s="107">
        <f t="shared" si="9"/>
        <v>0</v>
      </c>
      <c r="AA42" s="99" t="s">
        <v>39</v>
      </c>
      <c r="AB42" s="95" t="s">
        <v>39</v>
      </c>
      <c r="AC42" s="106">
        <f t="shared" si="10"/>
        <v>407</v>
      </c>
      <c r="AD42" s="91">
        <f t="shared" si="10"/>
        <v>0</v>
      </c>
      <c r="AE42" s="91">
        <f t="shared" si="10"/>
        <v>418</v>
      </c>
      <c r="AF42" s="91">
        <f t="shared" si="10"/>
        <v>0</v>
      </c>
      <c r="AG42" s="91">
        <f t="shared" si="10"/>
        <v>825</v>
      </c>
      <c r="AH42" s="91">
        <f t="shared" si="10"/>
        <v>1</v>
      </c>
      <c r="AI42" s="91">
        <f t="shared" si="10"/>
        <v>32</v>
      </c>
      <c r="AJ42" s="91">
        <f t="shared" si="10"/>
        <v>0</v>
      </c>
      <c r="AK42" s="91">
        <f t="shared" si="10"/>
        <v>0</v>
      </c>
      <c r="AL42" s="91">
        <f t="shared" si="10"/>
        <v>0</v>
      </c>
      <c r="AM42" s="107">
        <f t="shared" si="10"/>
        <v>0</v>
      </c>
      <c r="AN42" s="99" t="s">
        <v>39</v>
      </c>
    </row>
    <row r="43" spans="2:40" s="25" customFormat="1" ht="17.25" customHeight="1">
      <c r="B43" s="95" t="s">
        <v>40</v>
      </c>
      <c r="C43" s="106">
        <f t="shared" si="8"/>
        <v>11307</v>
      </c>
      <c r="D43" s="106">
        <f t="shared" si="8"/>
        <v>0</v>
      </c>
      <c r="E43" s="106">
        <f t="shared" si="8"/>
        <v>5300</v>
      </c>
      <c r="F43" s="106">
        <f t="shared" si="8"/>
        <v>3002</v>
      </c>
      <c r="G43" s="106">
        <f t="shared" si="8"/>
        <v>19609</v>
      </c>
      <c r="H43" s="106">
        <f t="shared" si="8"/>
        <v>0</v>
      </c>
      <c r="I43" s="106">
        <f t="shared" si="8"/>
        <v>0</v>
      </c>
      <c r="J43" s="91">
        <f t="shared" si="8"/>
        <v>0</v>
      </c>
      <c r="K43" s="91">
        <f t="shared" si="8"/>
        <v>0</v>
      </c>
      <c r="L43" s="91">
        <f t="shared" si="8"/>
        <v>0</v>
      </c>
      <c r="M43" s="107">
        <f t="shared" si="8"/>
        <v>0</v>
      </c>
      <c r="N43" s="99" t="s">
        <v>40</v>
      </c>
      <c r="O43" s="95" t="s">
        <v>40</v>
      </c>
      <c r="P43" s="106">
        <f t="shared" si="9"/>
        <v>4773</v>
      </c>
      <c r="Q43" s="91">
        <f t="shared" si="9"/>
        <v>0</v>
      </c>
      <c r="R43" s="91">
        <f t="shared" si="9"/>
        <v>2120</v>
      </c>
      <c r="S43" s="91">
        <f t="shared" si="9"/>
        <v>955</v>
      </c>
      <c r="T43" s="91">
        <f t="shared" si="9"/>
        <v>7848</v>
      </c>
      <c r="U43" s="91">
        <f t="shared" si="9"/>
        <v>2</v>
      </c>
      <c r="V43" s="91">
        <f t="shared" si="9"/>
        <v>51</v>
      </c>
      <c r="W43" s="91">
        <f t="shared" si="9"/>
        <v>0</v>
      </c>
      <c r="X43" s="91">
        <f t="shared" si="9"/>
        <v>0</v>
      </c>
      <c r="Y43" s="91">
        <f t="shared" si="9"/>
        <v>0</v>
      </c>
      <c r="Z43" s="107">
        <f t="shared" si="9"/>
        <v>0</v>
      </c>
      <c r="AA43" s="99" t="s">
        <v>40</v>
      </c>
      <c r="AB43" s="95" t="s">
        <v>40</v>
      </c>
      <c r="AC43" s="106">
        <f t="shared" si="10"/>
        <v>1691</v>
      </c>
      <c r="AD43" s="91">
        <f t="shared" si="10"/>
        <v>0</v>
      </c>
      <c r="AE43" s="91">
        <f t="shared" si="10"/>
        <v>1148</v>
      </c>
      <c r="AF43" s="91">
        <f t="shared" si="10"/>
        <v>0</v>
      </c>
      <c r="AG43" s="91">
        <f t="shared" si="10"/>
        <v>2839</v>
      </c>
      <c r="AH43" s="91">
        <f t="shared" si="10"/>
        <v>0</v>
      </c>
      <c r="AI43" s="91">
        <f t="shared" si="10"/>
        <v>0</v>
      </c>
      <c r="AJ43" s="91">
        <f t="shared" si="10"/>
        <v>0</v>
      </c>
      <c r="AK43" s="91">
        <f t="shared" si="10"/>
        <v>0</v>
      </c>
      <c r="AL43" s="91">
        <f t="shared" si="10"/>
        <v>0</v>
      </c>
      <c r="AM43" s="107">
        <f t="shared" si="10"/>
        <v>0</v>
      </c>
      <c r="AN43" s="99" t="s">
        <v>40</v>
      </c>
    </row>
    <row r="44" spans="2:40" s="25" customFormat="1" ht="17.25" customHeight="1" thickBot="1">
      <c r="B44" s="96" t="s">
        <v>41</v>
      </c>
      <c r="C44" s="104">
        <f t="shared" si="8"/>
        <v>15678</v>
      </c>
      <c r="D44" s="104">
        <f t="shared" si="8"/>
        <v>0</v>
      </c>
      <c r="E44" s="104">
        <f t="shared" si="8"/>
        <v>6975</v>
      </c>
      <c r="F44" s="104">
        <f t="shared" si="8"/>
        <v>3572</v>
      </c>
      <c r="G44" s="104">
        <f t="shared" si="8"/>
        <v>26225</v>
      </c>
      <c r="H44" s="104">
        <f t="shared" si="8"/>
        <v>2</v>
      </c>
      <c r="I44" s="104">
        <f t="shared" si="8"/>
        <v>4903</v>
      </c>
      <c r="J44" s="89">
        <f t="shared" si="8"/>
        <v>0</v>
      </c>
      <c r="K44" s="89">
        <f t="shared" si="8"/>
        <v>0</v>
      </c>
      <c r="L44" s="88">
        <f t="shared" si="8"/>
        <v>0</v>
      </c>
      <c r="M44" s="105">
        <f t="shared" si="8"/>
        <v>0</v>
      </c>
      <c r="N44" s="100" t="s">
        <v>41</v>
      </c>
      <c r="O44" s="96" t="s">
        <v>41</v>
      </c>
      <c r="P44" s="104">
        <f t="shared" si="9"/>
        <v>6291</v>
      </c>
      <c r="Q44" s="89">
        <f t="shared" si="9"/>
        <v>0</v>
      </c>
      <c r="R44" s="89">
        <f t="shared" si="9"/>
        <v>2948</v>
      </c>
      <c r="S44" s="89">
        <f t="shared" si="9"/>
        <v>1479</v>
      </c>
      <c r="T44" s="90">
        <f t="shared" si="9"/>
        <v>10718</v>
      </c>
      <c r="U44" s="89">
        <f t="shared" si="9"/>
        <v>5</v>
      </c>
      <c r="V44" s="89">
        <f t="shared" si="9"/>
        <v>2331</v>
      </c>
      <c r="W44" s="89">
        <f t="shared" si="9"/>
        <v>0</v>
      </c>
      <c r="X44" s="89">
        <f t="shared" si="9"/>
        <v>0</v>
      </c>
      <c r="Y44" s="88">
        <f t="shared" si="9"/>
        <v>0</v>
      </c>
      <c r="Z44" s="105">
        <f t="shared" si="9"/>
        <v>0</v>
      </c>
      <c r="AA44" s="100" t="s">
        <v>41</v>
      </c>
      <c r="AB44" s="96" t="s">
        <v>41</v>
      </c>
      <c r="AC44" s="104">
        <f t="shared" si="10"/>
        <v>1950</v>
      </c>
      <c r="AD44" s="89">
        <f t="shared" si="10"/>
        <v>0</v>
      </c>
      <c r="AE44" s="89">
        <f t="shared" si="10"/>
        <v>1585</v>
      </c>
      <c r="AF44" s="89">
        <f t="shared" si="10"/>
        <v>0</v>
      </c>
      <c r="AG44" s="90">
        <f t="shared" si="10"/>
        <v>3535</v>
      </c>
      <c r="AH44" s="89">
        <f t="shared" si="10"/>
        <v>3</v>
      </c>
      <c r="AI44" s="89">
        <f t="shared" si="10"/>
        <v>155</v>
      </c>
      <c r="AJ44" s="89">
        <f t="shared" si="10"/>
        <v>0</v>
      </c>
      <c r="AK44" s="89">
        <f t="shared" si="10"/>
        <v>0</v>
      </c>
      <c r="AL44" s="88">
        <f t="shared" si="10"/>
        <v>0</v>
      </c>
      <c r="AM44" s="105">
        <f t="shared" si="10"/>
        <v>0</v>
      </c>
      <c r="AN44" s="100" t="s">
        <v>41</v>
      </c>
    </row>
    <row r="45" spans="2:40" s="83" customFormat="1" ht="17.25" customHeight="1" thickBot="1">
      <c r="B45" s="115" t="s">
        <v>2</v>
      </c>
      <c r="C45" s="116">
        <f t="shared" ref="C45:I45" si="11">SUM(C6:C17)</f>
        <v>8489943</v>
      </c>
      <c r="D45" s="116">
        <f t="shared" si="11"/>
        <v>0</v>
      </c>
      <c r="E45" s="116">
        <f t="shared" si="11"/>
        <v>3943010</v>
      </c>
      <c r="F45" s="116">
        <f t="shared" si="11"/>
        <v>1987119</v>
      </c>
      <c r="G45" s="116">
        <f t="shared" si="11"/>
        <v>14420072</v>
      </c>
      <c r="H45" s="116">
        <f t="shared" si="11"/>
        <v>2078</v>
      </c>
      <c r="I45" s="116">
        <f t="shared" si="11"/>
        <v>1621045</v>
      </c>
      <c r="J45" s="117">
        <f t="shared" ref="J45:M45" si="12">SUM(J6:J17)</f>
        <v>0</v>
      </c>
      <c r="K45" s="117">
        <f t="shared" si="12"/>
        <v>0</v>
      </c>
      <c r="L45" s="118">
        <f t="shared" si="12"/>
        <v>0</v>
      </c>
      <c r="M45" s="119">
        <f t="shared" si="12"/>
        <v>0</v>
      </c>
      <c r="N45" s="120" t="s">
        <v>2</v>
      </c>
      <c r="O45" s="115" t="s">
        <v>2</v>
      </c>
      <c r="P45" s="116">
        <f>SUM(P6:P17)</f>
        <v>2939823</v>
      </c>
      <c r="Q45" s="117">
        <f t="shared" ref="Q45:Z45" si="13">SUM(Q6:Q17)</f>
        <v>0</v>
      </c>
      <c r="R45" s="117">
        <f t="shared" si="13"/>
        <v>1374757</v>
      </c>
      <c r="S45" s="117">
        <f t="shared" si="13"/>
        <v>692986</v>
      </c>
      <c r="T45" s="123">
        <f t="shared" si="13"/>
        <v>5007566</v>
      </c>
      <c r="U45" s="117">
        <f t="shared" si="13"/>
        <v>2867</v>
      </c>
      <c r="V45" s="117">
        <f t="shared" si="13"/>
        <v>688114</v>
      </c>
      <c r="W45" s="117">
        <f t="shared" si="13"/>
        <v>0</v>
      </c>
      <c r="X45" s="117">
        <f t="shared" si="13"/>
        <v>0</v>
      </c>
      <c r="Y45" s="118">
        <f t="shared" si="13"/>
        <v>0</v>
      </c>
      <c r="Z45" s="119">
        <f t="shared" si="13"/>
        <v>0</v>
      </c>
      <c r="AA45" s="120" t="s">
        <v>2</v>
      </c>
      <c r="AB45" s="115" t="s">
        <v>2</v>
      </c>
      <c r="AC45" s="116">
        <f>SUM(AC6:AC17)</f>
        <v>1031771</v>
      </c>
      <c r="AD45" s="117">
        <f t="shared" ref="AD45:AM45" si="14">SUM(AD6:AD17)</f>
        <v>0</v>
      </c>
      <c r="AE45" s="117">
        <f t="shared" si="14"/>
        <v>781659</v>
      </c>
      <c r="AF45" s="117">
        <f t="shared" si="14"/>
        <v>36135</v>
      </c>
      <c r="AG45" s="123">
        <f t="shared" si="14"/>
        <v>1849565</v>
      </c>
      <c r="AH45" s="117">
        <f t="shared" si="14"/>
        <v>1657</v>
      </c>
      <c r="AI45" s="117">
        <f t="shared" si="14"/>
        <v>377634</v>
      </c>
      <c r="AJ45" s="117">
        <f t="shared" si="14"/>
        <v>0</v>
      </c>
      <c r="AK45" s="117">
        <f t="shared" si="14"/>
        <v>0</v>
      </c>
      <c r="AL45" s="118">
        <f t="shared" si="14"/>
        <v>0</v>
      </c>
      <c r="AM45" s="119">
        <f t="shared" si="14"/>
        <v>0</v>
      </c>
      <c r="AN45" s="120" t="s">
        <v>2</v>
      </c>
    </row>
    <row r="46" spans="2:40" s="83" customFormat="1" ht="17.25" customHeight="1" thickBot="1">
      <c r="B46" s="121" t="s">
        <v>1</v>
      </c>
      <c r="C46" s="116">
        <f t="shared" ref="C46:M46" si="15">SUM(C18:C44)</f>
        <v>2358670</v>
      </c>
      <c r="D46" s="116">
        <f t="shared" si="15"/>
        <v>1990</v>
      </c>
      <c r="E46" s="116">
        <f t="shared" si="15"/>
        <v>1061358</v>
      </c>
      <c r="F46" s="116">
        <f t="shared" si="15"/>
        <v>526956</v>
      </c>
      <c r="G46" s="116">
        <f t="shared" si="15"/>
        <v>3948974</v>
      </c>
      <c r="H46" s="116">
        <f t="shared" si="15"/>
        <v>416</v>
      </c>
      <c r="I46" s="116">
        <f t="shared" si="15"/>
        <v>305024</v>
      </c>
      <c r="J46" s="117">
        <f t="shared" si="15"/>
        <v>0</v>
      </c>
      <c r="K46" s="117">
        <f t="shared" si="15"/>
        <v>0</v>
      </c>
      <c r="L46" s="118">
        <f t="shared" si="15"/>
        <v>0</v>
      </c>
      <c r="M46" s="119">
        <f t="shared" si="15"/>
        <v>0</v>
      </c>
      <c r="N46" s="122" t="s">
        <v>1</v>
      </c>
      <c r="O46" s="121" t="s">
        <v>1</v>
      </c>
      <c r="P46" s="116">
        <f>SUM(P18:P44)</f>
        <v>812943</v>
      </c>
      <c r="Q46" s="117">
        <f t="shared" ref="Q46:Z46" si="16">SUM(Q18:Q44)</f>
        <v>796</v>
      </c>
      <c r="R46" s="117">
        <f t="shared" si="16"/>
        <v>386414</v>
      </c>
      <c r="S46" s="117">
        <f t="shared" si="16"/>
        <v>181440</v>
      </c>
      <c r="T46" s="123">
        <f t="shared" si="16"/>
        <v>1381593</v>
      </c>
      <c r="U46" s="117">
        <f t="shared" si="16"/>
        <v>569</v>
      </c>
      <c r="V46" s="117">
        <f t="shared" si="16"/>
        <v>121350</v>
      </c>
      <c r="W46" s="117">
        <f t="shared" si="16"/>
        <v>0</v>
      </c>
      <c r="X46" s="117">
        <f t="shared" si="16"/>
        <v>0</v>
      </c>
      <c r="Y46" s="118">
        <f t="shared" si="16"/>
        <v>0</v>
      </c>
      <c r="Z46" s="119">
        <f t="shared" si="16"/>
        <v>0</v>
      </c>
      <c r="AA46" s="122" t="s">
        <v>1</v>
      </c>
      <c r="AB46" s="121" t="s">
        <v>1</v>
      </c>
      <c r="AC46" s="116">
        <f>SUM(AC18:AC44)</f>
        <v>288786</v>
      </c>
      <c r="AD46" s="117">
        <f t="shared" ref="AD46:AM46" si="17">SUM(AD18:AD44)</f>
        <v>61</v>
      </c>
      <c r="AE46" s="117">
        <f t="shared" si="17"/>
        <v>196771</v>
      </c>
      <c r="AF46" s="117">
        <f t="shared" si="17"/>
        <v>0</v>
      </c>
      <c r="AG46" s="123">
        <f t="shared" si="17"/>
        <v>485618</v>
      </c>
      <c r="AH46" s="117">
        <f t="shared" si="17"/>
        <v>393</v>
      </c>
      <c r="AI46" s="117">
        <f t="shared" si="17"/>
        <v>80798</v>
      </c>
      <c r="AJ46" s="117">
        <f t="shared" si="17"/>
        <v>0</v>
      </c>
      <c r="AK46" s="117">
        <f t="shared" si="17"/>
        <v>0</v>
      </c>
      <c r="AL46" s="118">
        <f t="shared" si="17"/>
        <v>0</v>
      </c>
      <c r="AM46" s="119">
        <f t="shared" si="17"/>
        <v>0</v>
      </c>
      <c r="AN46" s="122" t="s">
        <v>1</v>
      </c>
    </row>
    <row r="47" spans="2:40" s="83" customFormat="1" ht="17.25" customHeight="1" thickBot="1">
      <c r="B47" s="121" t="s">
        <v>0</v>
      </c>
      <c r="C47" s="116">
        <f t="shared" ref="C47:M47" si="18">SUM(C45:C46)</f>
        <v>10848613</v>
      </c>
      <c r="D47" s="116">
        <f t="shared" si="18"/>
        <v>1990</v>
      </c>
      <c r="E47" s="116">
        <f t="shared" si="18"/>
        <v>5004368</v>
      </c>
      <c r="F47" s="116">
        <f t="shared" si="18"/>
        <v>2514075</v>
      </c>
      <c r="G47" s="145">
        <f t="shared" si="18"/>
        <v>18369046</v>
      </c>
      <c r="H47" s="116">
        <f t="shared" si="18"/>
        <v>2494</v>
      </c>
      <c r="I47" s="116">
        <f t="shared" si="18"/>
        <v>1926069</v>
      </c>
      <c r="J47" s="117">
        <f t="shared" si="18"/>
        <v>0</v>
      </c>
      <c r="K47" s="117">
        <f t="shared" si="18"/>
        <v>0</v>
      </c>
      <c r="L47" s="118">
        <f t="shared" si="18"/>
        <v>0</v>
      </c>
      <c r="M47" s="119">
        <f t="shared" si="18"/>
        <v>0</v>
      </c>
      <c r="N47" s="122" t="s">
        <v>0</v>
      </c>
      <c r="O47" s="121" t="s">
        <v>0</v>
      </c>
      <c r="P47" s="116">
        <f t="shared" ref="P47:Z47" si="19">SUM(P45:P46)</f>
        <v>3752766</v>
      </c>
      <c r="Q47" s="117">
        <f t="shared" si="19"/>
        <v>796</v>
      </c>
      <c r="R47" s="117">
        <f t="shared" si="19"/>
        <v>1761171</v>
      </c>
      <c r="S47" s="117">
        <f t="shared" si="19"/>
        <v>874426</v>
      </c>
      <c r="T47" s="146">
        <f t="shared" si="19"/>
        <v>6389159</v>
      </c>
      <c r="U47" s="117">
        <f t="shared" si="19"/>
        <v>3436</v>
      </c>
      <c r="V47" s="117">
        <f t="shared" si="19"/>
        <v>809464</v>
      </c>
      <c r="W47" s="117">
        <f t="shared" si="19"/>
        <v>0</v>
      </c>
      <c r="X47" s="117">
        <f t="shared" si="19"/>
        <v>0</v>
      </c>
      <c r="Y47" s="118">
        <f t="shared" si="19"/>
        <v>0</v>
      </c>
      <c r="Z47" s="119">
        <f t="shared" si="19"/>
        <v>0</v>
      </c>
      <c r="AA47" s="122" t="s">
        <v>0</v>
      </c>
      <c r="AB47" s="121" t="s">
        <v>0</v>
      </c>
      <c r="AC47" s="116">
        <f t="shared" ref="AC47:AM47" si="20">SUM(AC45:AC46)</f>
        <v>1320557</v>
      </c>
      <c r="AD47" s="117">
        <f t="shared" si="20"/>
        <v>61</v>
      </c>
      <c r="AE47" s="117">
        <f t="shared" si="20"/>
        <v>978430</v>
      </c>
      <c r="AF47" s="117">
        <f t="shared" si="20"/>
        <v>36135</v>
      </c>
      <c r="AG47" s="146">
        <f t="shared" si="20"/>
        <v>2335183</v>
      </c>
      <c r="AH47" s="117">
        <f t="shared" si="20"/>
        <v>2050</v>
      </c>
      <c r="AI47" s="117">
        <f t="shared" si="20"/>
        <v>458432</v>
      </c>
      <c r="AJ47" s="117">
        <f t="shared" si="20"/>
        <v>0</v>
      </c>
      <c r="AK47" s="117">
        <f t="shared" si="20"/>
        <v>0</v>
      </c>
      <c r="AL47" s="118">
        <f t="shared" si="20"/>
        <v>0</v>
      </c>
      <c r="AM47" s="119">
        <f t="shared" si="20"/>
        <v>0</v>
      </c>
      <c r="AN47" s="122" t="s">
        <v>0</v>
      </c>
    </row>
    <row r="48" spans="2:40" s="57" customFormat="1" ht="17.25" customHeight="1">
      <c r="B48" s="84" t="s">
        <v>153</v>
      </c>
      <c r="N48" s="77" t="s">
        <v>230</v>
      </c>
      <c r="O48" s="84" t="s">
        <v>153</v>
      </c>
      <c r="AA48" s="77" t="str">
        <f>N48</f>
        <v>【出典：令和５年度課税状況等調（令和５年３月３１日現在）】</v>
      </c>
      <c r="AB48" s="84" t="s">
        <v>153</v>
      </c>
      <c r="AN48" s="77" t="str">
        <f>N48</f>
        <v>【出典：令和５年度課税状況等調（令和５年３月３１日現在）】</v>
      </c>
    </row>
    <row r="49" spans="2:39" s="1" customFormat="1" ht="17.25" customHeight="1"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2:39" s="1" customFormat="1" ht="51" customHeight="1">
      <c r="C50" s="164" t="s">
        <v>166</v>
      </c>
      <c r="D50" s="164" t="s">
        <v>167</v>
      </c>
      <c r="E50" s="164" t="s">
        <v>168</v>
      </c>
      <c r="F50" s="164" t="s">
        <v>169</v>
      </c>
      <c r="G50" s="164" t="s">
        <v>170</v>
      </c>
      <c r="H50" s="164" t="s">
        <v>171</v>
      </c>
      <c r="I50" s="164" t="s">
        <v>172</v>
      </c>
      <c r="J50" s="164" t="s">
        <v>173</v>
      </c>
      <c r="K50" s="164" t="s">
        <v>174</v>
      </c>
      <c r="L50" s="164" t="s">
        <v>175</v>
      </c>
      <c r="M50" s="164" t="s">
        <v>176</v>
      </c>
      <c r="P50" s="164" t="s">
        <v>166</v>
      </c>
      <c r="Q50" s="164" t="s">
        <v>167</v>
      </c>
      <c r="R50" s="164" t="s">
        <v>168</v>
      </c>
      <c r="S50" s="164" t="s">
        <v>169</v>
      </c>
      <c r="T50" s="164" t="s">
        <v>170</v>
      </c>
      <c r="U50" s="164" t="s">
        <v>171</v>
      </c>
      <c r="V50" s="164" t="s">
        <v>172</v>
      </c>
      <c r="W50" s="164" t="s">
        <v>173</v>
      </c>
      <c r="X50" s="164" t="s">
        <v>174</v>
      </c>
      <c r="Y50" s="164" t="s">
        <v>175</v>
      </c>
      <c r="Z50" s="164" t="s">
        <v>176</v>
      </c>
      <c r="AC50" s="164" t="s">
        <v>166</v>
      </c>
      <c r="AD50" s="164" t="s">
        <v>167</v>
      </c>
      <c r="AE50" s="164" t="s">
        <v>168</v>
      </c>
      <c r="AF50" s="164" t="s">
        <v>169</v>
      </c>
      <c r="AG50" s="164" t="s">
        <v>170</v>
      </c>
      <c r="AH50" s="164" t="s">
        <v>171</v>
      </c>
      <c r="AI50" s="164" t="s">
        <v>172</v>
      </c>
      <c r="AJ50" s="164" t="s">
        <v>173</v>
      </c>
      <c r="AK50" s="164" t="s">
        <v>174</v>
      </c>
      <c r="AL50" s="164" t="s">
        <v>175</v>
      </c>
      <c r="AM50" s="164" t="s">
        <v>176</v>
      </c>
    </row>
    <row r="51" spans="2:39" s="1" customFormat="1" ht="17.25" customHeight="1">
      <c r="B51" s="1" t="s">
        <v>4</v>
      </c>
      <c r="C51" s="136">
        <v>2789494</v>
      </c>
      <c r="D51" s="136">
        <v>0</v>
      </c>
      <c r="E51" s="136">
        <v>1236120</v>
      </c>
      <c r="F51" s="136">
        <v>628466</v>
      </c>
      <c r="G51" s="136">
        <v>4654080</v>
      </c>
      <c r="H51" s="137">
        <v>779</v>
      </c>
      <c r="I51" s="137">
        <v>681274</v>
      </c>
      <c r="J51" s="136"/>
      <c r="K51" s="136"/>
      <c r="L51" s="136"/>
      <c r="M51" s="136"/>
      <c r="N51" s="1" t="s">
        <v>4</v>
      </c>
      <c r="O51" s="1" t="s">
        <v>4</v>
      </c>
      <c r="P51" s="136">
        <v>982768</v>
      </c>
      <c r="Q51" s="136">
        <v>0</v>
      </c>
      <c r="R51" s="136">
        <v>393311</v>
      </c>
      <c r="S51" s="136">
        <v>209488</v>
      </c>
      <c r="T51" s="136">
        <v>1585567</v>
      </c>
      <c r="U51" s="136">
        <v>1024</v>
      </c>
      <c r="V51" s="136">
        <v>279321</v>
      </c>
      <c r="W51" s="136"/>
      <c r="X51" s="136"/>
      <c r="Y51" s="136"/>
      <c r="Z51" s="136"/>
      <c r="AA51" s="1" t="s">
        <v>4</v>
      </c>
      <c r="AB51" s="1" t="s">
        <v>4</v>
      </c>
      <c r="AC51" s="136">
        <v>313322</v>
      </c>
      <c r="AD51" s="136">
        <v>0</v>
      </c>
      <c r="AE51" s="136">
        <v>259506</v>
      </c>
      <c r="AF51" s="136">
        <v>0</v>
      </c>
      <c r="AG51" s="136">
        <v>572828</v>
      </c>
      <c r="AH51" s="136">
        <v>534</v>
      </c>
      <c r="AI51" s="136">
        <v>139937</v>
      </c>
      <c r="AJ51" s="136"/>
      <c r="AK51" s="136"/>
      <c r="AL51" s="136"/>
      <c r="AM51" s="136"/>
    </row>
    <row r="52" spans="2:39" s="1" customFormat="1" ht="17.25" customHeight="1">
      <c r="B52" s="1" t="s">
        <v>5</v>
      </c>
      <c r="C52" s="136">
        <v>749384</v>
      </c>
      <c r="D52" s="136">
        <v>0</v>
      </c>
      <c r="E52" s="136">
        <v>440128</v>
      </c>
      <c r="F52" s="136">
        <v>265706</v>
      </c>
      <c r="G52" s="136">
        <v>1455218</v>
      </c>
      <c r="H52" s="138">
        <v>132</v>
      </c>
      <c r="I52" s="138">
        <v>87062</v>
      </c>
      <c r="J52" s="136"/>
      <c r="K52" s="136"/>
      <c r="L52" s="136"/>
      <c r="M52" s="136"/>
      <c r="N52" s="1" t="s">
        <v>5</v>
      </c>
      <c r="O52" s="1" t="s">
        <v>5</v>
      </c>
      <c r="P52" s="136">
        <v>166528</v>
      </c>
      <c r="Q52" s="136">
        <v>0</v>
      </c>
      <c r="R52" s="136">
        <v>135424</v>
      </c>
      <c r="S52" s="136">
        <v>74398</v>
      </c>
      <c r="T52" s="136">
        <v>376350</v>
      </c>
      <c r="U52" s="136">
        <v>90</v>
      </c>
      <c r="V52" s="136">
        <v>14692</v>
      </c>
      <c r="W52" s="136"/>
      <c r="X52" s="136"/>
      <c r="Y52" s="136"/>
      <c r="Z52" s="136"/>
      <c r="AA52" s="1" t="s">
        <v>5</v>
      </c>
      <c r="AB52" s="1" t="s">
        <v>5</v>
      </c>
      <c r="AC52" s="136">
        <v>71889</v>
      </c>
      <c r="AD52" s="136">
        <v>0</v>
      </c>
      <c r="AE52" s="136">
        <v>53627</v>
      </c>
      <c r="AF52" s="136">
        <v>36135</v>
      </c>
      <c r="AG52" s="136">
        <v>161651</v>
      </c>
      <c r="AH52" s="136">
        <v>53</v>
      </c>
      <c r="AI52" s="136">
        <v>7805</v>
      </c>
      <c r="AJ52" s="136"/>
      <c r="AK52" s="136"/>
      <c r="AL52" s="136"/>
      <c r="AM52" s="136"/>
    </row>
    <row r="53" spans="2:39" s="1" customFormat="1" ht="17.25" customHeight="1">
      <c r="B53" s="1" t="s">
        <v>6</v>
      </c>
      <c r="C53" s="136">
        <v>664077</v>
      </c>
      <c r="D53" s="136">
        <v>0</v>
      </c>
      <c r="E53" s="136">
        <v>316423</v>
      </c>
      <c r="F53" s="136">
        <v>139631</v>
      </c>
      <c r="G53" s="136">
        <v>1120131</v>
      </c>
      <c r="H53" s="138">
        <v>155</v>
      </c>
      <c r="I53" s="138">
        <v>110105</v>
      </c>
      <c r="J53" s="136"/>
      <c r="K53" s="136"/>
      <c r="L53" s="136"/>
      <c r="M53" s="136"/>
      <c r="N53" s="1" t="s">
        <v>6</v>
      </c>
      <c r="O53" s="1" t="s">
        <v>6</v>
      </c>
      <c r="P53" s="136">
        <v>222342</v>
      </c>
      <c r="Q53" s="136">
        <v>0</v>
      </c>
      <c r="R53" s="136">
        <v>107025</v>
      </c>
      <c r="S53" s="136">
        <v>58645</v>
      </c>
      <c r="T53" s="136">
        <v>388012</v>
      </c>
      <c r="U53" s="136">
        <v>201</v>
      </c>
      <c r="V53" s="136">
        <v>42250</v>
      </c>
      <c r="W53" s="136"/>
      <c r="X53" s="136"/>
      <c r="Y53" s="136"/>
      <c r="Z53" s="136"/>
      <c r="AA53" s="1" t="s">
        <v>6</v>
      </c>
      <c r="AB53" s="1" t="s">
        <v>6</v>
      </c>
      <c r="AC53" s="136">
        <v>77127</v>
      </c>
      <c r="AD53" s="136">
        <v>0</v>
      </c>
      <c r="AE53" s="136">
        <v>58838</v>
      </c>
      <c r="AF53" s="136">
        <v>0</v>
      </c>
      <c r="AG53" s="136">
        <v>135965</v>
      </c>
      <c r="AH53" s="136">
        <v>120</v>
      </c>
      <c r="AI53" s="136">
        <v>26951</v>
      </c>
      <c r="AJ53" s="136"/>
      <c r="AK53" s="136"/>
      <c r="AL53" s="136"/>
      <c r="AM53" s="136"/>
    </row>
    <row r="54" spans="2:39" s="1" customFormat="1" ht="17.25" customHeight="1">
      <c r="B54" s="1" t="s">
        <v>7</v>
      </c>
      <c r="C54" s="136">
        <v>428327</v>
      </c>
      <c r="D54" s="136">
        <v>0</v>
      </c>
      <c r="E54" s="136">
        <v>223456</v>
      </c>
      <c r="F54" s="136">
        <v>100388</v>
      </c>
      <c r="G54" s="136">
        <v>752171</v>
      </c>
      <c r="H54" s="138">
        <v>91</v>
      </c>
      <c r="I54" s="138">
        <v>49109</v>
      </c>
      <c r="J54" s="136"/>
      <c r="K54" s="136"/>
      <c r="L54" s="136"/>
      <c r="M54" s="136"/>
      <c r="N54" s="1" t="s">
        <v>7</v>
      </c>
      <c r="O54" s="1" t="s">
        <v>7</v>
      </c>
      <c r="P54" s="136">
        <v>174636</v>
      </c>
      <c r="Q54" s="136">
        <v>0</v>
      </c>
      <c r="R54" s="136">
        <v>76178</v>
      </c>
      <c r="S54" s="136">
        <v>42163</v>
      </c>
      <c r="T54" s="136">
        <v>292977</v>
      </c>
      <c r="U54" s="136">
        <v>166</v>
      </c>
      <c r="V54" s="136">
        <v>29978</v>
      </c>
      <c r="W54" s="136"/>
      <c r="X54" s="136"/>
      <c r="Y54" s="136"/>
      <c r="Z54" s="136"/>
      <c r="AA54" s="1" t="s">
        <v>7</v>
      </c>
      <c r="AB54" s="1" t="s">
        <v>7</v>
      </c>
      <c r="AC54" s="136">
        <v>59724</v>
      </c>
      <c r="AD54" s="136">
        <v>0</v>
      </c>
      <c r="AE54" s="136">
        <v>46435</v>
      </c>
      <c r="AF54" s="136">
        <v>0</v>
      </c>
      <c r="AG54" s="136">
        <v>106159</v>
      </c>
      <c r="AH54" s="136">
        <v>89</v>
      </c>
      <c r="AI54" s="136">
        <v>13310</v>
      </c>
      <c r="AJ54" s="136"/>
      <c r="AK54" s="136"/>
      <c r="AL54" s="136"/>
      <c r="AM54" s="136"/>
    </row>
    <row r="55" spans="2:39" s="1" customFormat="1" ht="17.25" customHeight="1">
      <c r="B55" s="1" t="s">
        <v>8</v>
      </c>
      <c r="C55" s="136">
        <v>917006</v>
      </c>
      <c r="D55" s="136">
        <v>0</v>
      </c>
      <c r="E55" s="136">
        <v>390337</v>
      </c>
      <c r="F55" s="136">
        <v>206854</v>
      </c>
      <c r="G55" s="136">
        <v>1514197</v>
      </c>
      <c r="H55" s="138">
        <v>177</v>
      </c>
      <c r="I55" s="138">
        <v>102076</v>
      </c>
      <c r="J55" s="136"/>
      <c r="K55" s="136"/>
      <c r="L55" s="136"/>
      <c r="M55" s="136"/>
      <c r="N55" s="1" t="s">
        <v>8</v>
      </c>
      <c r="O55" s="1" t="s">
        <v>8</v>
      </c>
      <c r="P55" s="136">
        <v>330142</v>
      </c>
      <c r="Q55" s="136">
        <v>0</v>
      </c>
      <c r="R55" s="136">
        <v>158421</v>
      </c>
      <c r="S55" s="136">
        <v>72597</v>
      </c>
      <c r="T55" s="136">
        <v>561160</v>
      </c>
      <c r="U55" s="136">
        <v>257</v>
      </c>
      <c r="V55" s="136">
        <v>47293</v>
      </c>
      <c r="W55" s="136"/>
      <c r="X55" s="136"/>
      <c r="Y55" s="136"/>
      <c r="Z55" s="136"/>
      <c r="AA55" s="1" t="s">
        <v>8</v>
      </c>
      <c r="AB55" s="1" t="s">
        <v>8</v>
      </c>
      <c r="AC55" s="136">
        <v>118170</v>
      </c>
      <c r="AD55" s="136">
        <v>0</v>
      </c>
      <c r="AE55" s="136">
        <v>89306</v>
      </c>
      <c r="AF55" s="136">
        <v>0</v>
      </c>
      <c r="AG55" s="136">
        <v>207476</v>
      </c>
      <c r="AH55" s="136">
        <v>160</v>
      </c>
      <c r="AI55" s="136">
        <v>24405</v>
      </c>
      <c r="AJ55" s="136"/>
      <c r="AK55" s="136"/>
      <c r="AL55" s="136"/>
      <c r="AM55" s="136"/>
    </row>
    <row r="56" spans="2:39" s="1" customFormat="1" ht="17.25" customHeight="1">
      <c r="B56" s="1" t="s">
        <v>9</v>
      </c>
      <c r="C56" s="136">
        <v>448054</v>
      </c>
      <c r="D56" s="136">
        <v>0</v>
      </c>
      <c r="E56" s="136">
        <v>219804</v>
      </c>
      <c r="F56" s="136">
        <v>101474</v>
      </c>
      <c r="G56" s="136">
        <v>769332</v>
      </c>
      <c r="H56" s="138">
        <v>78</v>
      </c>
      <c r="I56" s="138">
        <v>45688</v>
      </c>
      <c r="J56" s="136"/>
      <c r="K56" s="136"/>
      <c r="L56" s="136"/>
      <c r="M56" s="136"/>
      <c r="N56" s="1" t="s">
        <v>9</v>
      </c>
      <c r="O56" s="1" t="s">
        <v>9</v>
      </c>
      <c r="P56" s="136">
        <v>158720</v>
      </c>
      <c r="Q56" s="136">
        <v>0</v>
      </c>
      <c r="R56" s="136">
        <v>83404</v>
      </c>
      <c r="S56" s="136">
        <v>42619</v>
      </c>
      <c r="T56" s="136">
        <v>284743</v>
      </c>
      <c r="U56" s="136">
        <v>118</v>
      </c>
      <c r="V56" s="136">
        <v>20218</v>
      </c>
      <c r="W56" s="136"/>
      <c r="X56" s="136"/>
      <c r="Y56" s="136"/>
      <c r="Z56" s="136"/>
      <c r="AA56" s="1" t="s">
        <v>9</v>
      </c>
      <c r="AB56" s="1" t="s">
        <v>9</v>
      </c>
      <c r="AC56" s="136">
        <v>55129</v>
      </c>
      <c r="AD56" s="136">
        <v>0</v>
      </c>
      <c r="AE56" s="136">
        <v>49211</v>
      </c>
      <c r="AF56" s="136">
        <v>0</v>
      </c>
      <c r="AG56" s="136">
        <v>104340</v>
      </c>
      <c r="AH56" s="136">
        <v>72</v>
      </c>
      <c r="AI56" s="136">
        <v>7671</v>
      </c>
      <c r="AJ56" s="136"/>
      <c r="AK56" s="136"/>
      <c r="AL56" s="136"/>
      <c r="AM56" s="136"/>
    </row>
    <row r="57" spans="2:39" s="1" customFormat="1" ht="17.25" customHeight="1">
      <c r="B57" s="1" t="s">
        <v>10</v>
      </c>
      <c r="C57" s="136">
        <v>317598</v>
      </c>
      <c r="D57" s="136">
        <v>0</v>
      </c>
      <c r="E57" s="136">
        <v>130549</v>
      </c>
      <c r="F57" s="136">
        <v>57107</v>
      </c>
      <c r="G57" s="136">
        <v>505254</v>
      </c>
      <c r="H57" s="138">
        <v>106</v>
      </c>
      <c r="I57" s="138">
        <v>31678</v>
      </c>
      <c r="J57" s="136"/>
      <c r="K57" s="136"/>
      <c r="L57" s="136"/>
      <c r="M57" s="136"/>
      <c r="N57" s="1" t="s">
        <v>10</v>
      </c>
      <c r="O57" s="1" t="s">
        <v>10</v>
      </c>
      <c r="P57" s="136">
        <v>119039</v>
      </c>
      <c r="Q57" s="136">
        <v>0</v>
      </c>
      <c r="R57" s="136">
        <v>56315</v>
      </c>
      <c r="S57" s="136">
        <v>22843</v>
      </c>
      <c r="T57" s="136">
        <v>198197</v>
      </c>
      <c r="U57" s="136">
        <v>173</v>
      </c>
      <c r="V57" s="136">
        <v>21577</v>
      </c>
      <c r="W57" s="136"/>
      <c r="X57" s="136"/>
      <c r="Y57" s="136"/>
      <c r="Z57" s="136"/>
      <c r="AA57" s="1" t="s">
        <v>10</v>
      </c>
      <c r="AB57" s="1" t="s">
        <v>10</v>
      </c>
      <c r="AC57" s="136">
        <v>48489</v>
      </c>
      <c r="AD57" s="136">
        <v>0</v>
      </c>
      <c r="AE57" s="136">
        <v>31030</v>
      </c>
      <c r="AF57" s="136">
        <v>0</v>
      </c>
      <c r="AG57" s="136">
        <v>79519</v>
      </c>
      <c r="AH57" s="136">
        <v>124</v>
      </c>
      <c r="AI57" s="136">
        <v>15062</v>
      </c>
      <c r="AJ57" s="136"/>
      <c r="AK57" s="136"/>
      <c r="AL57" s="136"/>
      <c r="AM57" s="136"/>
    </row>
    <row r="58" spans="2:39" s="1" customFormat="1" ht="17.25" customHeight="1">
      <c r="B58" s="1" t="s">
        <v>11</v>
      </c>
      <c r="C58" s="136">
        <v>184781</v>
      </c>
      <c r="D58" s="136">
        <v>0</v>
      </c>
      <c r="E58" s="136">
        <v>99443</v>
      </c>
      <c r="F58" s="136">
        <v>46053</v>
      </c>
      <c r="G58" s="136">
        <v>330277</v>
      </c>
      <c r="H58" s="138">
        <v>35</v>
      </c>
      <c r="I58" s="138">
        <v>21661</v>
      </c>
      <c r="J58" s="136"/>
      <c r="K58" s="136"/>
      <c r="L58" s="136"/>
      <c r="M58" s="136"/>
      <c r="N58" s="1" t="s">
        <v>11</v>
      </c>
      <c r="O58" s="1" t="s">
        <v>11</v>
      </c>
      <c r="P58" s="136">
        <v>77533</v>
      </c>
      <c r="Q58" s="136">
        <v>0</v>
      </c>
      <c r="R58" s="136">
        <v>42086</v>
      </c>
      <c r="S58" s="136">
        <v>19342</v>
      </c>
      <c r="T58" s="136">
        <v>138961</v>
      </c>
      <c r="U58" s="136">
        <v>68</v>
      </c>
      <c r="V58" s="136">
        <v>13623</v>
      </c>
      <c r="W58" s="136"/>
      <c r="X58" s="136"/>
      <c r="Y58" s="136"/>
      <c r="Z58" s="136"/>
      <c r="AA58" s="1" t="s">
        <v>11</v>
      </c>
      <c r="AB58" s="1" t="s">
        <v>11</v>
      </c>
      <c r="AC58" s="136">
        <v>25465</v>
      </c>
      <c r="AD58" s="136">
        <v>0</v>
      </c>
      <c r="AE58" s="136">
        <v>22766</v>
      </c>
      <c r="AF58" s="136">
        <v>0</v>
      </c>
      <c r="AG58" s="136">
        <v>48231</v>
      </c>
      <c r="AH58" s="136">
        <v>36</v>
      </c>
      <c r="AI58" s="136">
        <v>3889</v>
      </c>
      <c r="AJ58" s="136"/>
      <c r="AK58" s="136"/>
      <c r="AL58" s="136"/>
      <c r="AM58" s="136"/>
    </row>
    <row r="59" spans="2:39" s="1" customFormat="1" ht="17.25" customHeight="1">
      <c r="B59" s="1" t="s">
        <v>12</v>
      </c>
      <c r="C59" s="136">
        <v>901813</v>
      </c>
      <c r="D59" s="136">
        <v>0</v>
      </c>
      <c r="E59" s="136">
        <v>380078</v>
      </c>
      <c r="F59" s="136">
        <v>216589</v>
      </c>
      <c r="G59" s="136">
        <v>1498480</v>
      </c>
      <c r="H59" s="138">
        <v>286</v>
      </c>
      <c r="I59" s="138">
        <v>291522</v>
      </c>
      <c r="J59" s="136"/>
      <c r="K59" s="136"/>
      <c r="L59" s="136"/>
      <c r="M59" s="136"/>
      <c r="N59" s="1" t="s">
        <v>12</v>
      </c>
      <c r="O59" s="1" t="s">
        <v>12</v>
      </c>
      <c r="P59" s="136">
        <v>343438</v>
      </c>
      <c r="Q59" s="136">
        <v>0</v>
      </c>
      <c r="R59" s="136">
        <v>145744</v>
      </c>
      <c r="S59" s="136">
        <v>72490</v>
      </c>
      <c r="T59" s="136">
        <v>561672</v>
      </c>
      <c r="U59" s="136">
        <v>462</v>
      </c>
      <c r="V59" s="136">
        <v>140345</v>
      </c>
      <c r="W59" s="136"/>
      <c r="X59" s="136"/>
      <c r="Y59" s="136"/>
      <c r="Z59" s="136"/>
      <c r="AA59" s="1" t="s">
        <v>12</v>
      </c>
      <c r="AB59" s="1" t="s">
        <v>12</v>
      </c>
      <c r="AC59" s="136">
        <v>117117</v>
      </c>
      <c r="AD59" s="136">
        <v>0</v>
      </c>
      <c r="AE59" s="136">
        <v>75815</v>
      </c>
      <c r="AF59" s="136">
        <v>0</v>
      </c>
      <c r="AG59" s="136">
        <v>192932</v>
      </c>
      <c r="AH59" s="136">
        <v>247</v>
      </c>
      <c r="AI59" s="136">
        <v>91462</v>
      </c>
      <c r="AJ59" s="136"/>
      <c r="AK59" s="136"/>
      <c r="AL59" s="136"/>
      <c r="AM59" s="136"/>
    </row>
    <row r="60" spans="2:39" s="1" customFormat="1" ht="17.25" customHeight="1">
      <c r="B60" s="1" t="s">
        <v>13</v>
      </c>
      <c r="C60" s="136">
        <v>522747</v>
      </c>
      <c r="D60" s="136">
        <v>0</v>
      </c>
      <c r="E60" s="136">
        <v>239460</v>
      </c>
      <c r="F60" s="136">
        <v>102799</v>
      </c>
      <c r="G60" s="136">
        <v>865006</v>
      </c>
      <c r="H60" s="138">
        <v>132</v>
      </c>
      <c r="I60" s="138">
        <v>142127</v>
      </c>
      <c r="J60" s="136"/>
      <c r="K60" s="136"/>
      <c r="L60" s="136"/>
      <c r="M60" s="136"/>
      <c r="N60" s="1" t="s">
        <v>13</v>
      </c>
      <c r="O60" s="1" t="s">
        <v>13</v>
      </c>
      <c r="P60" s="136">
        <v>180743</v>
      </c>
      <c r="Q60" s="136">
        <v>0</v>
      </c>
      <c r="R60" s="136">
        <v>84037</v>
      </c>
      <c r="S60" s="136">
        <v>36219</v>
      </c>
      <c r="T60" s="136">
        <v>300999</v>
      </c>
      <c r="U60" s="136">
        <v>186</v>
      </c>
      <c r="V60" s="136">
        <v>55908</v>
      </c>
      <c r="W60" s="136"/>
      <c r="X60" s="136"/>
      <c r="Y60" s="136"/>
      <c r="Z60" s="136"/>
      <c r="AA60" s="1" t="s">
        <v>13</v>
      </c>
      <c r="AB60" s="1" t="s">
        <v>13</v>
      </c>
      <c r="AC60" s="136">
        <v>76158</v>
      </c>
      <c r="AD60" s="136">
        <v>0</v>
      </c>
      <c r="AE60" s="136">
        <v>47080</v>
      </c>
      <c r="AF60" s="136">
        <v>0</v>
      </c>
      <c r="AG60" s="136">
        <v>123238</v>
      </c>
      <c r="AH60" s="136">
        <v>130</v>
      </c>
      <c r="AI60" s="136">
        <v>31781</v>
      </c>
      <c r="AJ60" s="136"/>
      <c r="AK60" s="136"/>
      <c r="AL60" s="136"/>
      <c r="AM60" s="136"/>
    </row>
    <row r="61" spans="2:39" s="1" customFormat="1" ht="17.25" customHeight="1">
      <c r="B61" s="1" t="s">
        <v>190</v>
      </c>
      <c r="C61" s="136">
        <v>273822</v>
      </c>
      <c r="D61" s="136">
        <v>0</v>
      </c>
      <c r="E61" s="136">
        <v>130631</v>
      </c>
      <c r="F61" s="136">
        <v>59202</v>
      </c>
      <c r="G61" s="136">
        <v>463655</v>
      </c>
      <c r="H61" s="138">
        <v>58</v>
      </c>
      <c r="I61" s="138">
        <v>39187</v>
      </c>
      <c r="J61" s="136"/>
      <c r="K61" s="136"/>
      <c r="L61" s="136"/>
      <c r="M61" s="136"/>
      <c r="N61" s="1" t="s">
        <v>190</v>
      </c>
      <c r="O61" s="1" t="s">
        <v>190</v>
      </c>
      <c r="P61" s="136">
        <v>98761</v>
      </c>
      <c r="Q61" s="136">
        <v>0</v>
      </c>
      <c r="R61" s="136">
        <v>48595</v>
      </c>
      <c r="S61" s="136">
        <v>21980</v>
      </c>
      <c r="T61" s="136">
        <v>169336</v>
      </c>
      <c r="U61" s="136">
        <v>77</v>
      </c>
      <c r="V61" s="136">
        <v>17390</v>
      </c>
      <c r="W61" s="136"/>
      <c r="X61" s="136"/>
      <c r="Y61" s="136"/>
      <c r="Z61" s="136"/>
      <c r="AA61" s="1" t="s">
        <v>190</v>
      </c>
      <c r="AB61" s="1" t="s">
        <v>190</v>
      </c>
      <c r="AC61" s="136">
        <v>42194</v>
      </c>
      <c r="AD61" s="136">
        <v>0</v>
      </c>
      <c r="AE61" s="136">
        <v>27163</v>
      </c>
      <c r="AF61" s="136">
        <v>0</v>
      </c>
      <c r="AG61" s="136">
        <v>69357</v>
      </c>
      <c r="AH61" s="136">
        <v>61</v>
      </c>
      <c r="AI61" s="136">
        <v>12046</v>
      </c>
      <c r="AJ61" s="136"/>
      <c r="AK61" s="136"/>
      <c r="AL61" s="136"/>
      <c r="AM61" s="136"/>
    </row>
    <row r="62" spans="2:39" s="1" customFormat="1" ht="17.25" customHeight="1">
      <c r="B62" s="1" t="s">
        <v>14</v>
      </c>
      <c r="C62" s="136">
        <v>292840</v>
      </c>
      <c r="D62" s="136">
        <v>0</v>
      </c>
      <c r="E62" s="136">
        <v>136581</v>
      </c>
      <c r="F62" s="136">
        <v>62850</v>
      </c>
      <c r="G62" s="136">
        <v>492271</v>
      </c>
      <c r="H62" s="138">
        <v>49</v>
      </c>
      <c r="I62" s="138">
        <v>19556</v>
      </c>
      <c r="J62" s="136"/>
      <c r="K62" s="136"/>
      <c r="L62" s="136"/>
      <c r="M62" s="136"/>
      <c r="N62" s="1" t="s">
        <v>14</v>
      </c>
      <c r="O62" s="1" t="s">
        <v>14</v>
      </c>
      <c r="P62" s="136">
        <v>85173</v>
      </c>
      <c r="Q62" s="136">
        <v>0</v>
      </c>
      <c r="R62" s="136">
        <v>44217</v>
      </c>
      <c r="S62" s="136">
        <v>20202</v>
      </c>
      <c r="T62" s="136">
        <v>149592</v>
      </c>
      <c r="U62" s="136">
        <v>45</v>
      </c>
      <c r="V62" s="136">
        <v>5519</v>
      </c>
      <c r="W62" s="136"/>
      <c r="X62" s="136"/>
      <c r="Y62" s="136"/>
      <c r="Z62" s="136"/>
      <c r="AA62" s="1" t="s">
        <v>14</v>
      </c>
      <c r="AB62" s="1" t="s">
        <v>14</v>
      </c>
      <c r="AC62" s="136">
        <v>26987</v>
      </c>
      <c r="AD62" s="136">
        <v>0</v>
      </c>
      <c r="AE62" s="136">
        <v>20882</v>
      </c>
      <c r="AF62" s="136">
        <v>0</v>
      </c>
      <c r="AG62" s="136">
        <v>47869</v>
      </c>
      <c r="AH62" s="136">
        <v>31</v>
      </c>
      <c r="AI62" s="136">
        <v>3315</v>
      </c>
      <c r="AJ62" s="136"/>
      <c r="AK62" s="136"/>
      <c r="AL62" s="136"/>
      <c r="AM62" s="136"/>
    </row>
    <row r="63" spans="2:39" s="1" customFormat="1" ht="17.25" customHeight="1">
      <c r="B63" s="1" t="s">
        <v>15</v>
      </c>
      <c r="C63" s="136">
        <v>30697</v>
      </c>
      <c r="D63" s="136">
        <v>0</v>
      </c>
      <c r="E63" s="136">
        <v>15784</v>
      </c>
      <c r="F63" s="136">
        <v>6886</v>
      </c>
      <c r="G63" s="136">
        <v>53367</v>
      </c>
      <c r="H63" s="138">
        <v>4</v>
      </c>
      <c r="I63" s="138">
        <v>343</v>
      </c>
      <c r="J63" s="136"/>
      <c r="K63" s="136"/>
      <c r="L63" s="136"/>
      <c r="M63" s="136"/>
      <c r="N63" s="1" t="s">
        <v>15</v>
      </c>
      <c r="O63" s="1" t="s">
        <v>15</v>
      </c>
      <c r="P63" s="136">
        <v>10282</v>
      </c>
      <c r="Q63" s="136">
        <v>0</v>
      </c>
      <c r="R63" s="136">
        <v>5385</v>
      </c>
      <c r="S63" s="136">
        <v>2236</v>
      </c>
      <c r="T63" s="136">
        <v>17903</v>
      </c>
      <c r="U63" s="136">
        <v>5</v>
      </c>
      <c r="V63" s="136">
        <v>205</v>
      </c>
      <c r="W63" s="136"/>
      <c r="X63" s="136"/>
      <c r="Y63" s="136"/>
      <c r="Z63" s="136"/>
      <c r="AA63" s="1" t="s">
        <v>15</v>
      </c>
      <c r="AB63" s="1" t="s">
        <v>15</v>
      </c>
      <c r="AC63" s="136">
        <v>2602</v>
      </c>
      <c r="AD63" s="136">
        <v>0</v>
      </c>
      <c r="AE63" s="136">
        <v>2129</v>
      </c>
      <c r="AF63" s="136">
        <v>0</v>
      </c>
      <c r="AG63" s="136">
        <v>4731</v>
      </c>
      <c r="AH63" s="136">
        <v>3</v>
      </c>
      <c r="AI63" s="136">
        <v>321</v>
      </c>
      <c r="AJ63" s="136"/>
      <c r="AK63" s="136"/>
      <c r="AL63" s="136"/>
      <c r="AM63" s="136"/>
    </row>
    <row r="64" spans="2:39" s="1" customFormat="1" ht="17.25" customHeight="1">
      <c r="B64" s="1" t="s">
        <v>16</v>
      </c>
      <c r="C64" s="136">
        <v>249383</v>
      </c>
      <c r="D64" s="136">
        <v>0</v>
      </c>
      <c r="E64" s="136">
        <v>89838</v>
      </c>
      <c r="F64" s="136">
        <v>51950</v>
      </c>
      <c r="G64" s="136">
        <v>391171</v>
      </c>
      <c r="H64" s="138">
        <v>75</v>
      </c>
      <c r="I64" s="138">
        <v>46193</v>
      </c>
      <c r="J64" s="136"/>
      <c r="K64" s="136"/>
      <c r="L64" s="136"/>
      <c r="M64" s="136"/>
      <c r="N64" s="1" t="s">
        <v>16</v>
      </c>
      <c r="O64" s="1" t="s">
        <v>16</v>
      </c>
      <c r="P64" s="136">
        <v>73209</v>
      </c>
      <c r="Q64" s="136">
        <v>0</v>
      </c>
      <c r="R64" s="136">
        <v>31168</v>
      </c>
      <c r="S64" s="136">
        <v>17663</v>
      </c>
      <c r="T64" s="136">
        <v>122040</v>
      </c>
      <c r="U64" s="136">
        <v>74</v>
      </c>
      <c r="V64" s="136">
        <v>13536</v>
      </c>
      <c r="W64" s="136"/>
      <c r="X64" s="136"/>
      <c r="Y64" s="136"/>
      <c r="Z64" s="136"/>
      <c r="AA64" s="1" t="s">
        <v>16</v>
      </c>
      <c r="AB64" s="1" t="s">
        <v>16</v>
      </c>
      <c r="AC64" s="136">
        <v>27898</v>
      </c>
      <c r="AD64" s="136">
        <v>0</v>
      </c>
      <c r="AE64" s="136">
        <v>15033</v>
      </c>
      <c r="AF64" s="136">
        <v>0</v>
      </c>
      <c r="AG64" s="136">
        <v>42931</v>
      </c>
      <c r="AH64" s="136">
        <v>56</v>
      </c>
      <c r="AI64" s="136">
        <v>7781</v>
      </c>
      <c r="AJ64" s="136"/>
      <c r="AK64" s="136"/>
      <c r="AL64" s="136"/>
      <c r="AM64" s="136"/>
    </row>
    <row r="65" spans="2:39" s="1" customFormat="1" ht="17.25" customHeight="1">
      <c r="B65" s="1" t="s">
        <v>17</v>
      </c>
      <c r="C65" s="136">
        <v>175770</v>
      </c>
      <c r="D65" s="136">
        <v>0</v>
      </c>
      <c r="E65" s="136">
        <v>82624</v>
      </c>
      <c r="F65" s="136">
        <v>45200</v>
      </c>
      <c r="G65" s="136">
        <v>303594</v>
      </c>
      <c r="H65" s="138">
        <v>21</v>
      </c>
      <c r="I65" s="138">
        <v>7727</v>
      </c>
      <c r="J65" s="136"/>
      <c r="K65" s="136"/>
      <c r="L65" s="136"/>
      <c r="M65" s="136"/>
      <c r="N65" s="1" t="s">
        <v>17</v>
      </c>
      <c r="O65" s="1" t="s">
        <v>17</v>
      </c>
      <c r="P65" s="136">
        <v>46675</v>
      </c>
      <c r="Q65" s="136">
        <v>0</v>
      </c>
      <c r="R65" s="136">
        <v>22834</v>
      </c>
      <c r="S65" s="136">
        <v>12627</v>
      </c>
      <c r="T65" s="136">
        <v>82136</v>
      </c>
      <c r="U65" s="136">
        <v>13</v>
      </c>
      <c r="V65" s="136">
        <v>1516</v>
      </c>
      <c r="W65" s="136"/>
      <c r="X65" s="136"/>
      <c r="Y65" s="136"/>
      <c r="Z65" s="136"/>
      <c r="AA65" s="1" t="s">
        <v>17</v>
      </c>
      <c r="AB65" s="1" t="s">
        <v>17</v>
      </c>
      <c r="AC65" s="136">
        <v>19145</v>
      </c>
      <c r="AD65" s="136">
        <v>0</v>
      </c>
      <c r="AE65" s="136">
        <v>12448</v>
      </c>
      <c r="AF65" s="136">
        <v>0</v>
      </c>
      <c r="AG65" s="136">
        <v>31593</v>
      </c>
      <c r="AH65" s="136">
        <v>20</v>
      </c>
      <c r="AI65" s="136">
        <v>1668</v>
      </c>
      <c r="AJ65" s="136"/>
      <c r="AK65" s="136"/>
      <c r="AL65" s="136"/>
      <c r="AM65" s="136"/>
    </row>
    <row r="66" spans="2:39" s="1" customFormat="1" ht="17.25" customHeight="1">
      <c r="B66" s="1" t="s">
        <v>18</v>
      </c>
      <c r="C66" s="136">
        <v>194069</v>
      </c>
      <c r="D66" s="136">
        <v>0</v>
      </c>
      <c r="E66" s="136">
        <v>90887</v>
      </c>
      <c r="F66" s="136">
        <v>58685</v>
      </c>
      <c r="G66" s="136">
        <v>343641</v>
      </c>
      <c r="H66" s="138">
        <v>31</v>
      </c>
      <c r="I66" s="138">
        <v>26794</v>
      </c>
      <c r="J66" s="136"/>
      <c r="K66" s="136"/>
      <c r="L66" s="136"/>
      <c r="M66" s="136"/>
      <c r="N66" s="1" t="s">
        <v>18</v>
      </c>
      <c r="O66" s="1" t="s">
        <v>18</v>
      </c>
      <c r="P66" s="136">
        <v>65662</v>
      </c>
      <c r="Q66" s="136">
        <v>0</v>
      </c>
      <c r="R66" s="136">
        <v>33907</v>
      </c>
      <c r="S66" s="136">
        <v>15356</v>
      </c>
      <c r="T66" s="136">
        <v>114925</v>
      </c>
      <c r="U66" s="136">
        <v>35</v>
      </c>
      <c r="V66" s="136">
        <v>9895</v>
      </c>
      <c r="W66" s="136"/>
      <c r="X66" s="136"/>
      <c r="Y66" s="136"/>
      <c r="Z66" s="136"/>
      <c r="AA66" s="1" t="s">
        <v>18</v>
      </c>
      <c r="AB66" s="1" t="s">
        <v>18</v>
      </c>
      <c r="AC66" s="136">
        <v>23113</v>
      </c>
      <c r="AD66" s="136">
        <v>0</v>
      </c>
      <c r="AE66" s="136">
        <v>16031</v>
      </c>
      <c r="AF66" s="136">
        <v>0</v>
      </c>
      <c r="AG66" s="136">
        <v>39144</v>
      </c>
      <c r="AH66" s="136">
        <v>27</v>
      </c>
      <c r="AI66" s="136">
        <v>6888</v>
      </c>
      <c r="AJ66" s="136"/>
      <c r="AK66" s="136"/>
      <c r="AL66" s="136"/>
      <c r="AM66" s="136"/>
    </row>
    <row r="67" spans="2:39" s="1" customFormat="1" ht="17.25" customHeight="1">
      <c r="B67" s="1" t="s">
        <v>19</v>
      </c>
      <c r="C67" s="136">
        <v>56547</v>
      </c>
      <c r="D67" s="136">
        <v>0</v>
      </c>
      <c r="E67" s="136">
        <v>29578</v>
      </c>
      <c r="F67" s="136">
        <v>15388</v>
      </c>
      <c r="G67" s="136">
        <v>101513</v>
      </c>
      <c r="H67" s="138">
        <v>2</v>
      </c>
      <c r="I67" s="138">
        <v>1550</v>
      </c>
      <c r="J67" s="136"/>
      <c r="K67" s="136"/>
      <c r="L67" s="136"/>
      <c r="M67" s="136"/>
      <c r="N67" s="1" t="s">
        <v>19</v>
      </c>
      <c r="O67" s="1" t="s">
        <v>19</v>
      </c>
      <c r="P67" s="136">
        <v>23323</v>
      </c>
      <c r="Q67" s="136">
        <v>0</v>
      </c>
      <c r="R67" s="136">
        <v>11831</v>
      </c>
      <c r="S67" s="136">
        <v>5862</v>
      </c>
      <c r="T67" s="136">
        <v>41016</v>
      </c>
      <c r="U67" s="136">
        <v>13</v>
      </c>
      <c r="V67" s="136">
        <v>1139</v>
      </c>
      <c r="W67" s="136"/>
      <c r="X67" s="136"/>
      <c r="Y67" s="136"/>
      <c r="Z67" s="136"/>
      <c r="AA67" s="1" t="s">
        <v>19</v>
      </c>
      <c r="AB67" s="1" t="s">
        <v>19</v>
      </c>
      <c r="AC67" s="136">
        <v>7458</v>
      </c>
      <c r="AD67" s="136">
        <v>0</v>
      </c>
      <c r="AE67" s="136">
        <v>6287</v>
      </c>
      <c r="AF67" s="136">
        <v>0</v>
      </c>
      <c r="AG67" s="136">
        <v>13745</v>
      </c>
      <c r="AH67" s="136">
        <v>7</v>
      </c>
      <c r="AI67" s="136">
        <v>991</v>
      </c>
      <c r="AJ67" s="136"/>
      <c r="AK67" s="136"/>
      <c r="AL67" s="136"/>
      <c r="AM67" s="136"/>
    </row>
    <row r="68" spans="2:39" s="1" customFormat="1" ht="17.25" customHeight="1">
      <c r="B68" s="1" t="s">
        <v>20</v>
      </c>
      <c r="C68" s="136">
        <v>68019</v>
      </c>
      <c r="D68" s="136">
        <v>0</v>
      </c>
      <c r="E68" s="136">
        <v>31000</v>
      </c>
      <c r="F68" s="136">
        <v>13607</v>
      </c>
      <c r="G68" s="136">
        <v>112626</v>
      </c>
      <c r="H68" s="138">
        <v>16</v>
      </c>
      <c r="I68" s="138">
        <v>13468</v>
      </c>
      <c r="J68" s="136"/>
      <c r="K68" s="136"/>
      <c r="L68" s="136"/>
      <c r="M68" s="136"/>
      <c r="N68" s="1" t="s">
        <v>20</v>
      </c>
      <c r="O68" s="1" t="s">
        <v>20</v>
      </c>
      <c r="P68" s="136">
        <v>22799</v>
      </c>
      <c r="Q68" s="136">
        <v>0</v>
      </c>
      <c r="R68" s="136">
        <v>12170</v>
      </c>
      <c r="S68" s="136">
        <v>5353</v>
      </c>
      <c r="T68" s="136">
        <v>40322</v>
      </c>
      <c r="U68" s="136">
        <v>19</v>
      </c>
      <c r="V68" s="136">
        <v>5063</v>
      </c>
      <c r="W68" s="136"/>
      <c r="X68" s="136"/>
      <c r="Y68" s="136"/>
      <c r="Z68" s="136"/>
      <c r="AA68" s="1" t="s">
        <v>20</v>
      </c>
      <c r="AB68" s="1" t="s">
        <v>20</v>
      </c>
      <c r="AC68" s="136">
        <v>9469</v>
      </c>
      <c r="AD68" s="136">
        <v>0</v>
      </c>
      <c r="AE68" s="136">
        <v>6010</v>
      </c>
      <c r="AF68" s="136">
        <v>0</v>
      </c>
      <c r="AG68" s="136">
        <v>15479</v>
      </c>
      <c r="AH68" s="136">
        <v>13</v>
      </c>
      <c r="AI68" s="136">
        <v>3629</v>
      </c>
      <c r="AJ68" s="136"/>
      <c r="AK68" s="136"/>
      <c r="AL68" s="136"/>
      <c r="AM68" s="136"/>
    </row>
    <row r="69" spans="2:39" s="1" customFormat="1" ht="17.25" customHeight="1">
      <c r="B69" s="1" t="s">
        <v>21</v>
      </c>
      <c r="C69" s="136">
        <v>52676</v>
      </c>
      <c r="D69" s="136">
        <v>0</v>
      </c>
      <c r="E69" s="136">
        <v>24601</v>
      </c>
      <c r="F69" s="136">
        <v>10338</v>
      </c>
      <c r="G69" s="136">
        <v>87615</v>
      </c>
      <c r="H69" s="138">
        <v>9</v>
      </c>
      <c r="I69" s="138">
        <v>2907</v>
      </c>
      <c r="J69" s="136"/>
      <c r="K69" s="136"/>
      <c r="L69" s="136"/>
      <c r="M69" s="136"/>
      <c r="N69" s="1" t="s">
        <v>21</v>
      </c>
      <c r="O69" s="1" t="s">
        <v>21</v>
      </c>
      <c r="P69" s="136">
        <v>16937</v>
      </c>
      <c r="Q69" s="136">
        <v>0</v>
      </c>
      <c r="R69" s="136">
        <v>8856</v>
      </c>
      <c r="S69" s="136">
        <v>3446</v>
      </c>
      <c r="T69" s="136">
        <v>29239</v>
      </c>
      <c r="U69" s="136">
        <v>10</v>
      </c>
      <c r="V69" s="136">
        <v>1071</v>
      </c>
      <c r="W69" s="136"/>
      <c r="X69" s="136"/>
      <c r="Y69" s="136"/>
      <c r="Z69" s="136"/>
      <c r="AA69" s="1" t="s">
        <v>21</v>
      </c>
      <c r="AB69" s="1" t="s">
        <v>21</v>
      </c>
      <c r="AC69" s="136">
        <v>6646</v>
      </c>
      <c r="AD69" s="136">
        <v>0</v>
      </c>
      <c r="AE69" s="136">
        <v>4726</v>
      </c>
      <c r="AF69" s="136">
        <v>0</v>
      </c>
      <c r="AG69" s="136">
        <v>11372</v>
      </c>
      <c r="AH69" s="136">
        <v>8</v>
      </c>
      <c r="AI69" s="136">
        <v>938</v>
      </c>
      <c r="AJ69" s="136"/>
      <c r="AK69" s="136"/>
      <c r="AL69" s="136"/>
      <c r="AM69" s="136"/>
    </row>
    <row r="70" spans="2:39" s="1" customFormat="1" ht="17.25" customHeight="1">
      <c r="B70" s="1" t="s">
        <v>22</v>
      </c>
      <c r="C70" s="136">
        <v>291607</v>
      </c>
      <c r="D70" s="136">
        <v>0</v>
      </c>
      <c r="E70" s="136">
        <v>105757</v>
      </c>
      <c r="F70" s="136">
        <v>48075</v>
      </c>
      <c r="G70" s="136">
        <v>445439</v>
      </c>
      <c r="H70" s="138">
        <v>56</v>
      </c>
      <c r="I70" s="138">
        <v>37340</v>
      </c>
      <c r="J70" s="136"/>
      <c r="K70" s="136"/>
      <c r="L70" s="136"/>
      <c r="M70" s="136"/>
      <c r="N70" s="1" t="s">
        <v>22</v>
      </c>
      <c r="O70" s="1" t="s">
        <v>22</v>
      </c>
      <c r="P70" s="136">
        <v>95054</v>
      </c>
      <c r="Q70" s="136">
        <v>0</v>
      </c>
      <c r="R70" s="136">
        <v>36608</v>
      </c>
      <c r="S70" s="136">
        <v>15181</v>
      </c>
      <c r="T70" s="136">
        <v>146843</v>
      </c>
      <c r="U70" s="136">
        <v>62</v>
      </c>
      <c r="V70" s="136">
        <v>13151</v>
      </c>
      <c r="W70" s="136"/>
      <c r="X70" s="136"/>
      <c r="Y70" s="136"/>
      <c r="Z70" s="136"/>
      <c r="AA70" s="1" t="s">
        <v>22</v>
      </c>
      <c r="AB70" s="1" t="s">
        <v>22</v>
      </c>
      <c r="AC70" s="136">
        <v>34720</v>
      </c>
      <c r="AD70" s="136">
        <v>0</v>
      </c>
      <c r="AE70" s="136">
        <v>18028</v>
      </c>
      <c r="AF70" s="136">
        <v>0</v>
      </c>
      <c r="AG70" s="136">
        <v>52748</v>
      </c>
      <c r="AH70" s="136">
        <v>35</v>
      </c>
      <c r="AI70" s="136">
        <v>8816</v>
      </c>
      <c r="AJ70" s="136"/>
      <c r="AK70" s="136"/>
      <c r="AL70" s="136"/>
      <c r="AM70" s="136"/>
    </row>
    <row r="71" spans="2:39" s="1" customFormat="1" ht="17.25" customHeight="1">
      <c r="B71" s="1" t="s">
        <v>23</v>
      </c>
      <c r="C71" s="136">
        <v>11270</v>
      </c>
      <c r="D71" s="136">
        <v>1990</v>
      </c>
      <c r="E71" s="136">
        <v>5738</v>
      </c>
      <c r="F71" s="136">
        <v>3686</v>
      </c>
      <c r="G71" s="136">
        <v>22684</v>
      </c>
      <c r="H71" s="138">
        <v>1</v>
      </c>
      <c r="I71" s="138">
        <v>251</v>
      </c>
      <c r="J71" s="136"/>
      <c r="K71" s="136"/>
      <c r="L71" s="136"/>
      <c r="M71" s="136"/>
      <c r="N71" s="1" t="s">
        <v>23</v>
      </c>
      <c r="O71" s="1" t="s">
        <v>23</v>
      </c>
      <c r="P71" s="136">
        <v>3314</v>
      </c>
      <c r="Q71" s="136">
        <v>796</v>
      </c>
      <c r="R71" s="136">
        <v>2011</v>
      </c>
      <c r="S71" s="136">
        <v>1068</v>
      </c>
      <c r="T71" s="136">
        <v>7189</v>
      </c>
      <c r="U71" s="136">
        <v>1</v>
      </c>
      <c r="V71" s="136">
        <v>66</v>
      </c>
      <c r="W71" s="136"/>
      <c r="X71" s="136"/>
      <c r="Y71" s="136"/>
      <c r="Z71" s="136"/>
      <c r="AA71" s="1" t="s">
        <v>23</v>
      </c>
      <c r="AB71" s="1" t="s">
        <v>23</v>
      </c>
      <c r="AC71" s="136">
        <v>1639</v>
      </c>
      <c r="AD71" s="136">
        <v>61</v>
      </c>
      <c r="AE71" s="136">
        <v>1027</v>
      </c>
      <c r="AF71" s="136">
        <v>0</v>
      </c>
      <c r="AG71" s="136">
        <v>2727</v>
      </c>
      <c r="AH71" s="136">
        <v>3</v>
      </c>
      <c r="AI71" s="136">
        <v>156</v>
      </c>
      <c r="AJ71" s="136"/>
      <c r="AK71" s="136"/>
      <c r="AL71" s="136"/>
      <c r="AM71" s="136"/>
    </row>
    <row r="72" spans="2:39" s="1" customFormat="1" ht="17.25" customHeight="1">
      <c r="B72" s="1" t="s">
        <v>24</v>
      </c>
      <c r="C72" s="136">
        <v>10551</v>
      </c>
      <c r="D72" s="136">
        <v>0</v>
      </c>
      <c r="E72" s="136">
        <v>5786</v>
      </c>
      <c r="F72" s="136">
        <v>2730</v>
      </c>
      <c r="G72" s="136">
        <v>19067</v>
      </c>
      <c r="H72" s="138">
        <v>0</v>
      </c>
      <c r="I72" s="138">
        <v>0</v>
      </c>
      <c r="J72" s="136"/>
      <c r="K72" s="136"/>
      <c r="L72" s="136"/>
      <c r="M72" s="136"/>
      <c r="N72" s="1" t="s">
        <v>24</v>
      </c>
      <c r="O72" s="1" t="s">
        <v>24</v>
      </c>
      <c r="P72" s="136">
        <v>4044</v>
      </c>
      <c r="Q72" s="136">
        <v>0</v>
      </c>
      <c r="R72" s="136">
        <v>1761</v>
      </c>
      <c r="S72" s="136">
        <v>963</v>
      </c>
      <c r="T72" s="136">
        <v>6768</v>
      </c>
      <c r="U72" s="136">
        <v>1</v>
      </c>
      <c r="V72" s="136">
        <v>14</v>
      </c>
      <c r="W72" s="136"/>
      <c r="X72" s="136"/>
      <c r="Y72" s="136"/>
      <c r="Z72" s="136"/>
      <c r="AA72" s="1" t="s">
        <v>24</v>
      </c>
      <c r="AB72" s="1" t="s">
        <v>24</v>
      </c>
      <c r="AC72" s="136">
        <v>1032</v>
      </c>
      <c r="AD72" s="136">
        <v>0</v>
      </c>
      <c r="AE72" s="136">
        <v>860</v>
      </c>
      <c r="AF72" s="136">
        <v>0</v>
      </c>
      <c r="AG72" s="136">
        <v>1892</v>
      </c>
      <c r="AH72" s="136">
        <v>0</v>
      </c>
      <c r="AI72" s="136">
        <v>0</v>
      </c>
      <c r="AJ72" s="136"/>
      <c r="AK72" s="136"/>
      <c r="AL72" s="136"/>
      <c r="AM72" s="136"/>
    </row>
    <row r="73" spans="2:39" s="1" customFormat="1" ht="17.25" customHeight="1">
      <c r="B73" s="1" t="s">
        <v>25</v>
      </c>
      <c r="C73" s="136">
        <v>55737</v>
      </c>
      <c r="D73" s="136">
        <v>0</v>
      </c>
      <c r="E73" s="136">
        <v>26971</v>
      </c>
      <c r="F73" s="136">
        <v>11067</v>
      </c>
      <c r="G73" s="136">
        <v>93775</v>
      </c>
      <c r="H73" s="138">
        <v>4</v>
      </c>
      <c r="I73" s="138">
        <v>976</v>
      </c>
      <c r="J73" s="136"/>
      <c r="K73" s="136"/>
      <c r="L73" s="136"/>
      <c r="M73" s="136"/>
      <c r="N73" s="1" t="s">
        <v>25</v>
      </c>
      <c r="O73" s="1" t="s">
        <v>25</v>
      </c>
      <c r="P73" s="136">
        <v>18547</v>
      </c>
      <c r="Q73" s="136">
        <v>0</v>
      </c>
      <c r="R73" s="136">
        <v>8750</v>
      </c>
      <c r="S73" s="136">
        <v>3589</v>
      </c>
      <c r="T73" s="136">
        <v>30886</v>
      </c>
      <c r="U73" s="136">
        <v>6</v>
      </c>
      <c r="V73" s="136">
        <v>409</v>
      </c>
      <c r="W73" s="136"/>
      <c r="X73" s="136"/>
      <c r="Y73" s="136"/>
      <c r="Z73" s="136"/>
      <c r="AA73" s="1" t="s">
        <v>25</v>
      </c>
      <c r="AB73" s="1" t="s">
        <v>25</v>
      </c>
      <c r="AC73" s="136">
        <v>6800</v>
      </c>
      <c r="AD73" s="136">
        <v>0</v>
      </c>
      <c r="AE73" s="136">
        <v>4746</v>
      </c>
      <c r="AF73" s="136">
        <v>0</v>
      </c>
      <c r="AG73" s="136">
        <v>11546</v>
      </c>
      <c r="AH73" s="136">
        <v>5</v>
      </c>
      <c r="AI73" s="136">
        <v>391</v>
      </c>
      <c r="AJ73" s="136"/>
      <c r="AK73" s="136"/>
      <c r="AL73" s="136"/>
      <c r="AM73" s="136"/>
    </row>
    <row r="74" spans="2:39" s="1" customFormat="1" ht="17.25" customHeight="1">
      <c r="B74" s="1" t="s">
        <v>26</v>
      </c>
      <c r="C74" s="136">
        <v>59083</v>
      </c>
      <c r="D74" s="136">
        <v>0</v>
      </c>
      <c r="E74" s="136">
        <v>30982</v>
      </c>
      <c r="F74" s="136">
        <v>13759</v>
      </c>
      <c r="G74" s="136">
        <v>103824</v>
      </c>
      <c r="H74" s="138">
        <v>7</v>
      </c>
      <c r="I74" s="138">
        <v>2662</v>
      </c>
      <c r="J74" s="136"/>
      <c r="K74" s="136"/>
      <c r="L74" s="136"/>
      <c r="M74" s="136"/>
      <c r="N74" s="1" t="s">
        <v>26</v>
      </c>
      <c r="O74" s="1" t="s">
        <v>26</v>
      </c>
      <c r="P74" s="136">
        <v>18811</v>
      </c>
      <c r="Q74" s="136">
        <v>0</v>
      </c>
      <c r="R74" s="136">
        <v>10194</v>
      </c>
      <c r="S74" s="136">
        <v>4509</v>
      </c>
      <c r="T74" s="136">
        <v>33514</v>
      </c>
      <c r="U74" s="136">
        <v>11</v>
      </c>
      <c r="V74" s="136">
        <v>928</v>
      </c>
      <c r="W74" s="136"/>
      <c r="X74" s="136"/>
      <c r="Y74" s="136"/>
      <c r="Z74" s="136"/>
      <c r="AA74" s="1" t="s">
        <v>26</v>
      </c>
      <c r="AB74" s="1" t="s">
        <v>26</v>
      </c>
      <c r="AC74" s="136">
        <v>6334</v>
      </c>
      <c r="AD74" s="136">
        <v>0</v>
      </c>
      <c r="AE74" s="136">
        <v>5975</v>
      </c>
      <c r="AF74" s="136">
        <v>0</v>
      </c>
      <c r="AG74" s="136">
        <v>12309</v>
      </c>
      <c r="AH74" s="136">
        <v>13</v>
      </c>
      <c r="AI74" s="136">
        <v>1463</v>
      </c>
      <c r="AJ74" s="136"/>
      <c r="AK74" s="136"/>
      <c r="AL74" s="136"/>
      <c r="AM74" s="136"/>
    </row>
    <row r="75" spans="2:39" s="1" customFormat="1" ht="17.25" customHeight="1">
      <c r="B75" s="1" t="s">
        <v>27</v>
      </c>
      <c r="C75" s="136">
        <v>167537</v>
      </c>
      <c r="D75" s="136">
        <v>0</v>
      </c>
      <c r="E75" s="136">
        <v>83977</v>
      </c>
      <c r="F75" s="136">
        <v>35844</v>
      </c>
      <c r="G75" s="136">
        <v>287358</v>
      </c>
      <c r="H75" s="138">
        <v>16</v>
      </c>
      <c r="I75" s="138">
        <v>23470</v>
      </c>
      <c r="J75" s="136"/>
      <c r="K75" s="136"/>
      <c r="L75" s="136"/>
      <c r="M75" s="136"/>
      <c r="N75" s="1" t="s">
        <v>27</v>
      </c>
      <c r="O75" s="1" t="s">
        <v>27</v>
      </c>
      <c r="P75" s="136">
        <v>55182</v>
      </c>
      <c r="Q75" s="136">
        <v>0</v>
      </c>
      <c r="R75" s="136">
        <v>26762</v>
      </c>
      <c r="S75" s="136">
        <v>15308</v>
      </c>
      <c r="T75" s="136">
        <v>97252</v>
      </c>
      <c r="U75" s="136">
        <v>21</v>
      </c>
      <c r="V75" s="136">
        <v>8069</v>
      </c>
      <c r="W75" s="136"/>
      <c r="X75" s="136"/>
      <c r="Y75" s="136"/>
      <c r="Z75" s="136"/>
      <c r="AA75" s="1" t="s">
        <v>27</v>
      </c>
      <c r="AB75" s="1" t="s">
        <v>27</v>
      </c>
      <c r="AC75" s="136">
        <v>19144</v>
      </c>
      <c r="AD75" s="136">
        <v>0</v>
      </c>
      <c r="AE75" s="136">
        <v>14289</v>
      </c>
      <c r="AF75" s="136">
        <v>0</v>
      </c>
      <c r="AG75" s="136">
        <v>33433</v>
      </c>
      <c r="AH75" s="136">
        <v>20</v>
      </c>
      <c r="AI75" s="136">
        <v>5558</v>
      </c>
      <c r="AJ75" s="136"/>
      <c r="AK75" s="136"/>
      <c r="AL75" s="136"/>
      <c r="AM75" s="136"/>
    </row>
    <row r="76" spans="2:39" s="1" customFormat="1" ht="17.25" customHeight="1">
      <c r="B76" s="1" t="s">
        <v>28</v>
      </c>
      <c r="C76" s="136">
        <v>168536</v>
      </c>
      <c r="D76" s="136">
        <v>0</v>
      </c>
      <c r="E76" s="136">
        <v>78123</v>
      </c>
      <c r="F76" s="136">
        <v>40205</v>
      </c>
      <c r="G76" s="136">
        <v>286864</v>
      </c>
      <c r="H76" s="138">
        <v>28</v>
      </c>
      <c r="I76" s="138">
        <v>14546</v>
      </c>
      <c r="J76" s="136"/>
      <c r="K76" s="136"/>
      <c r="L76" s="136"/>
      <c r="M76" s="136"/>
      <c r="N76" s="1" t="s">
        <v>28</v>
      </c>
      <c r="O76" s="1" t="s">
        <v>28</v>
      </c>
      <c r="P76" s="136">
        <v>69210</v>
      </c>
      <c r="Q76" s="136">
        <v>0</v>
      </c>
      <c r="R76" s="136">
        <v>31011</v>
      </c>
      <c r="S76" s="136">
        <v>14072</v>
      </c>
      <c r="T76" s="136">
        <v>114293</v>
      </c>
      <c r="U76" s="136">
        <v>54</v>
      </c>
      <c r="V76" s="136">
        <v>9253</v>
      </c>
      <c r="W76" s="136"/>
      <c r="X76" s="136"/>
      <c r="Y76" s="136"/>
      <c r="Z76" s="136"/>
      <c r="AA76" s="1" t="s">
        <v>28</v>
      </c>
      <c r="AB76" s="1" t="s">
        <v>28</v>
      </c>
      <c r="AC76" s="136">
        <v>20628</v>
      </c>
      <c r="AD76" s="136">
        <v>0</v>
      </c>
      <c r="AE76" s="136">
        <v>13820</v>
      </c>
      <c r="AF76" s="136">
        <v>0</v>
      </c>
      <c r="AG76" s="136">
        <v>34448</v>
      </c>
      <c r="AH76" s="136">
        <v>28</v>
      </c>
      <c r="AI76" s="136">
        <v>4784</v>
      </c>
      <c r="AJ76" s="136"/>
      <c r="AK76" s="136"/>
      <c r="AL76" s="136"/>
      <c r="AM76" s="136"/>
    </row>
    <row r="77" spans="2:39" s="1" customFormat="1" ht="17.25" customHeight="1">
      <c r="B77" s="1" t="s">
        <v>29</v>
      </c>
      <c r="C77" s="136">
        <v>280710</v>
      </c>
      <c r="D77" s="136">
        <v>0</v>
      </c>
      <c r="E77" s="136">
        <v>126267</v>
      </c>
      <c r="F77" s="136">
        <v>59187</v>
      </c>
      <c r="G77" s="136">
        <v>466164</v>
      </c>
      <c r="H77" s="138">
        <v>70</v>
      </c>
      <c r="I77" s="138">
        <v>44756</v>
      </c>
      <c r="J77" s="136"/>
      <c r="K77" s="136"/>
      <c r="L77" s="136"/>
      <c r="M77" s="136"/>
      <c r="N77" s="1" t="s">
        <v>29</v>
      </c>
      <c r="O77" s="1" t="s">
        <v>29</v>
      </c>
      <c r="P77" s="136">
        <v>103769</v>
      </c>
      <c r="Q77" s="136">
        <v>0</v>
      </c>
      <c r="R77" s="136">
        <v>52020</v>
      </c>
      <c r="S77" s="136">
        <v>22329</v>
      </c>
      <c r="T77" s="136">
        <v>178118</v>
      </c>
      <c r="U77" s="136">
        <v>109</v>
      </c>
      <c r="V77" s="136">
        <v>21868</v>
      </c>
      <c r="W77" s="136"/>
      <c r="X77" s="136"/>
      <c r="Y77" s="136"/>
      <c r="Z77" s="136"/>
      <c r="AA77" s="1" t="s">
        <v>29</v>
      </c>
      <c r="AB77" s="1" t="s">
        <v>29</v>
      </c>
      <c r="AC77" s="136">
        <v>38908</v>
      </c>
      <c r="AD77" s="136">
        <v>0</v>
      </c>
      <c r="AE77" s="136">
        <v>23413</v>
      </c>
      <c r="AF77" s="136">
        <v>0</v>
      </c>
      <c r="AG77" s="136">
        <v>62321</v>
      </c>
      <c r="AH77" s="136">
        <v>63</v>
      </c>
      <c r="AI77" s="136">
        <v>12114</v>
      </c>
      <c r="AJ77" s="136"/>
      <c r="AK77" s="136"/>
      <c r="AL77" s="136"/>
      <c r="AM77" s="136"/>
    </row>
    <row r="78" spans="2:39" s="1" customFormat="1" ht="17.25" customHeight="1">
      <c r="B78" s="1" t="s">
        <v>30</v>
      </c>
      <c r="C78" s="136">
        <v>138191</v>
      </c>
      <c r="D78" s="136">
        <v>0</v>
      </c>
      <c r="E78" s="136">
        <v>65613</v>
      </c>
      <c r="F78" s="136">
        <v>31989</v>
      </c>
      <c r="G78" s="136">
        <v>235793</v>
      </c>
      <c r="H78" s="138">
        <v>28</v>
      </c>
      <c r="I78" s="138">
        <v>58499</v>
      </c>
      <c r="J78" s="136"/>
      <c r="K78" s="136"/>
      <c r="L78" s="136"/>
      <c r="M78" s="136"/>
      <c r="N78" s="1" t="s">
        <v>30</v>
      </c>
      <c r="O78" s="1" t="s">
        <v>30</v>
      </c>
      <c r="P78" s="136">
        <v>47570</v>
      </c>
      <c r="Q78" s="136">
        <v>0</v>
      </c>
      <c r="R78" s="136">
        <v>24636</v>
      </c>
      <c r="S78" s="136">
        <v>11445</v>
      </c>
      <c r="T78" s="136">
        <v>83651</v>
      </c>
      <c r="U78" s="136">
        <v>36</v>
      </c>
      <c r="V78" s="136">
        <v>21605</v>
      </c>
      <c r="W78" s="136"/>
      <c r="X78" s="136"/>
      <c r="Y78" s="136"/>
      <c r="Z78" s="136"/>
      <c r="AA78" s="1" t="s">
        <v>30</v>
      </c>
      <c r="AB78" s="1" t="s">
        <v>30</v>
      </c>
      <c r="AC78" s="136">
        <v>15784</v>
      </c>
      <c r="AD78" s="136">
        <v>0</v>
      </c>
      <c r="AE78" s="136">
        <v>11625</v>
      </c>
      <c r="AF78" s="136">
        <v>0</v>
      </c>
      <c r="AG78" s="136">
        <v>27409</v>
      </c>
      <c r="AH78" s="136">
        <v>20</v>
      </c>
      <c r="AI78" s="136">
        <v>17744</v>
      </c>
      <c r="AJ78" s="136"/>
      <c r="AK78" s="136"/>
      <c r="AL78" s="136"/>
      <c r="AM78" s="136"/>
    </row>
    <row r="79" spans="2:39" s="1" customFormat="1" ht="17.25" customHeight="1">
      <c r="B79" s="1" t="s">
        <v>31</v>
      </c>
      <c r="C79" s="136">
        <v>65965</v>
      </c>
      <c r="D79" s="136">
        <v>0</v>
      </c>
      <c r="E79" s="136">
        <v>32160</v>
      </c>
      <c r="F79" s="136">
        <v>15535</v>
      </c>
      <c r="G79" s="136">
        <v>113660</v>
      </c>
      <c r="H79" s="138">
        <v>13</v>
      </c>
      <c r="I79" s="138">
        <v>9379</v>
      </c>
      <c r="J79" s="136"/>
      <c r="K79" s="136"/>
      <c r="L79" s="136"/>
      <c r="M79" s="136"/>
      <c r="N79" s="1" t="s">
        <v>31</v>
      </c>
      <c r="O79" s="1" t="s">
        <v>31</v>
      </c>
      <c r="P79" s="136">
        <v>26781</v>
      </c>
      <c r="Q79" s="136">
        <v>0</v>
      </c>
      <c r="R79" s="136">
        <v>13610</v>
      </c>
      <c r="S79" s="136">
        <v>5986</v>
      </c>
      <c r="T79" s="136">
        <v>46377</v>
      </c>
      <c r="U79" s="136">
        <v>24</v>
      </c>
      <c r="V79" s="136">
        <v>5302</v>
      </c>
      <c r="W79" s="136"/>
      <c r="X79" s="136"/>
      <c r="Y79" s="136"/>
      <c r="Z79" s="136"/>
      <c r="AA79" s="1" t="s">
        <v>31</v>
      </c>
      <c r="AB79" s="1" t="s">
        <v>31</v>
      </c>
      <c r="AC79" s="136">
        <v>9030</v>
      </c>
      <c r="AD79" s="136">
        <v>0</v>
      </c>
      <c r="AE79" s="136">
        <v>7146</v>
      </c>
      <c r="AF79" s="136">
        <v>0</v>
      </c>
      <c r="AG79" s="136">
        <v>16176</v>
      </c>
      <c r="AH79" s="136">
        <v>16</v>
      </c>
      <c r="AI79" s="136">
        <v>3166</v>
      </c>
      <c r="AJ79" s="136"/>
      <c r="AK79" s="136"/>
      <c r="AL79" s="136"/>
      <c r="AM79" s="136"/>
    </row>
    <row r="80" spans="2:39" s="1" customFormat="1" ht="17.25" customHeight="1">
      <c r="B80" s="1" t="s">
        <v>32</v>
      </c>
      <c r="C80" s="136">
        <v>133737</v>
      </c>
      <c r="D80" s="136">
        <v>0</v>
      </c>
      <c r="E80" s="136">
        <v>70163</v>
      </c>
      <c r="F80" s="136">
        <v>31270</v>
      </c>
      <c r="G80" s="136">
        <v>235170</v>
      </c>
      <c r="H80" s="138">
        <v>10</v>
      </c>
      <c r="I80" s="138">
        <v>3519</v>
      </c>
      <c r="J80" s="136"/>
      <c r="K80" s="136"/>
      <c r="L80" s="136"/>
      <c r="M80" s="136"/>
      <c r="N80" s="1" t="s">
        <v>32</v>
      </c>
      <c r="O80" s="1" t="s">
        <v>32</v>
      </c>
      <c r="P80" s="136">
        <v>58053</v>
      </c>
      <c r="Q80" s="136">
        <v>0</v>
      </c>
      <c r="R80" s="136">
        <v>28703</v>
      </c>
      <c r="S80" s="136">
        <v>12875</v>
      </c>
      <c r="T80" s="136">
        <v>99631</v>
      </c>
      <c r="U80" s="136">
        <v>41</v>
      </c>
      <c r="V80" s="136">
        <v>3350</v>
      </c>
      <c r="W80" s="136"/>
      <c r="X80" s="136"/>
      <c r="Y80" s="136"/>
      <c r="Z80" s="136"/>
      <c r="AA80" s="1" t="s">
        <v>32</v>
      </c>
      <c r="AB80" s="1" t="s">
        <v>32</v>
      </c>
      <c r="AC80" s="136">
        <v>19167</v>
      </c>
      <c r="AD80" s="136">
        <v>0</v>
      </c>
      <c r="AE80" s="136">
        <v>19932</v>
      </c>
      <c r="AF80" s="136">
        <v>0</v>
      </c>
      <c r="AG80" s="136">
        <v>39099</v>
      </c>
      <c r="AH80" s="136">
        <v>29</v>
      </c>
      <c r="AI80" s="136">
        <v>1926</v>
      </c>
      <c r="AJ80" s="136"/>
      <c r="AK80" s="136"/>
      <c r="AL80" s="136"/>
      <c r="AM80" s="136"/>
    </row>
    <row r="81" spans="2:39" s="1" customFormat="1" ht="17.25" customHeight="1">
      <c r="B81" s="1" t="s">
        <v>33</v>
      </c>
      <c r="C81" s="136">
        <v>47455</v>
      </c>
      <c r="D81" s="136">
        <v>0</v>
      </c>
      <c r="E81" s="136">
        <v>22464</v>
      </c>
      <c r="F81" s="136">
        <v>9480</v>
      </c>
      <c r="G81" s="136">
        <v>79399</v>
      </c>
      <c r="H81" s="138">
        <v>11</v>
      </c>
      <c r="I81" s="138">
        <v>2553</v>
      </c>
      <c r="J81" s="136"/>
      <c r="K81" s="136"/>
      <c r="L81" s="136"/>
      <c r="M81" s="136"/>
      <c r="N81" s="1" t="s">
        <v>33</v>
      </c>
      <c r="O81" s="1" t="s">
        <v>33</v>
      </c>
      <c r="P81" s="136">
        <v>17208</v>
      </c>
      <c r="Q81" s="136">
        <v>0</v>
      </c>
      <c r="R81" s="136">
        <v>8169</v>
      </c>
      <c r="S81" s="136">
        <v>3500</v>
      </c>
      <c r="T81" s="136">
        <v>28877</v>
      </c>
      <c r="U81" s="136">
        <v>14</v>
      </c>
      <c r="V81" s="136">
        <v>1461</v>
      </c>
      <c r="W81" s="136"/>
      <c r="X81" s="136"/>
      <c r="Y81" s="136"/>
      <c r="Z81" s="136"/>
      <c r="AA81" s="1" t="s">
        <v>33</v>
      </c>
      <c r="AB81" s="1" t="s">
        <v>33</v>
      </c>
      <c r="AC81" s="136">
        <v>6565</v>
      </c>
      <c r="AD81" s="136">
        <v>0</v>
      </c>
      <c r="AE81" s="136">
        <v>4286</v>
      </c>
      <c r="AF81" s="136">
        <v>0</v>
      </c>
      <c r="AG81" s="136">
        <v>10851</v>
      </c>
      <c r="AH81" s="136">
        <v>12</v>
      </c>
      <c r="AI81" s="136">
        <v>1401</v>
      </c>
      <c r="AJ81" s="136"/>
      <c r="AK81" s="136"/>
      <c r="AL81" s="136"/>
      <c r="AM81" s="136"/>
    </row>
    <row r="82" spans="2:39" s="1" customFormat="1" ht="17.25" customHeight="1">
      <c r="B82" s="1" t="s">
        <v>34</v>
      </c>
      <c r="C82" s="136">
        <v>6832</v>
      </c>
      <c r="D82" s="136">
        <v>0</v>
      </c>
      <c r="E82" s="136">
        <v>2981</v>
      </c>
      <c r="F82" s="136">
        <v>1707</v>
      </c>
      <c r="G82" s="136">
        <v>11520</v>
      </c>
      <c r="H82" s="138">
        <v>2</v>
      </c>
      <c r="I82" s="138">
        <v>542</v>
      </c>
      <c r="J82" s="136"/>
      <c r="K82" s="136"/>
      <c r="L82" s="136"/>
      <c r="M82" s="136"/>
      <c r="N82" s="1" t="s">
        <v>34</v>
      </c>
      <c r="O82" s="1" t="s">
        <v>34</v>
      </c>
      <c r="P82" s="136">
        <v>2346</v>
      </c>
      <c r="Q82" s="136">
        <v>0</v>
      </c>
      <c r="R82" s="136">
        <v>915</v>
      </c>
      <c r="S82" s="136">
        <v>583</v>
      </c>
      <c r="T82" s="136">
        <v>3844</v>
      </c>
      <c r="U82" s="136">
        <v>2</v>
      </c>
      <c r="V82" s="136">
        <v>238</v>
      </c>
      <c r="W82" s="136"/>
      <c r="X82" s="136"/>
      <c r="Y82" s="136"/>
      <c r="Z82" s="136"/>
      <c r="AA82" s="1" t="s">
        <v>34</v>
      </c>
      <c r="AB82" s="1" t="s">
        <v>34</v>
      </c>
      <c r="AC82" s="136">
        <v>819</v>
      </c>
      <c r="AD82" s="136">
        <v>0</v>
      </c>
      <c r="AE82" s="136">
        <v>685</v>
      </c>
      <c r="AF82" s="136">
        <v>0</v>
      </c>
      <c r="AG82" s="136">
        <v>1504</v>
      </c>
      <c r="AH82" s="136">
        <v>1</v>
      </c>
      <c r="AI82" s="136">
        <v>45</v>
      </c>
      <c r="AJ82" s="136"/>
      <c r="AK82" s="136"/>
      <c r="AL82" s="136"/>
      <c r="AM82" s="136"/>
    </row>
    <row r="83" spans="2:39" s="1" customFormat="1" ht="17.25" customHeight="1">
      <c r="B83" s="1" t="s">
        <v>35</v>
      </c>
      <c r="C83" s="136">
        <v>24068</v>
      </c>
      <c r="D83" s="136">
        <v>0</v>
      </c>
      <c r="E83" s="136">
        <v>8847</v>
      </c>
      <c r="F83" s="136">
        <v>4287</v>
      </c>
      <c r="G83" s="136">
        <v>37202</v>
      </c>
      <c r="H83" s="138">
        <v>8</v>
      </c>
      <c r="I83" s="138">
        <v>1754</v>
      </c>
      <c r="J83" s="136"/>
      <c r="K83" s="136"/>
      <c r="L83" s="136"/>
      <c r="M83" s="136"/>
      <c r="N83" s="1" t="s">
        <v>35</v>
      </c>
      <c r="O83" s="1" t="s">
        <v>35</v>
      </c>
      <c r="P83" s="136">
        <v>6064</v>
      </c>
      <c r="Q83" s="136">
        <v>0</v>
      </c>
      <c r="R83" s="136">
        <v>2556</v>
      </c>
      <c r="S83" s="136">
        <v>1411</v>
      </c>
      <c r="T83" s="136">
        <v>10031</v>
      </c>
      <c r="U83" s="136">
        <v>4</v>
      </c>
      <c r="V83" s="136">
        <v>158</v>
      </c>
      <c r="W83" s="136"/>
      <c r="X83" s="136"/>
      <c r="Y83" s="136"/>
      <c r="Z83" s="136"/>
      <c r="AA83" s="1" t="s">
        <v>35</v>
      </c>
      <c r="AB83" s="1" t="s">
        <v>35</v>
      </c>
      <c r="AC83" s="136">
        <v>1807</v>
      </c>
      <c r="AD83" s="136">
        <v>0</v>
      </c>
      <c r="AE83" s="136">
        <v>1020</v>
      </c>
      <c r="AF83" s="136">
        <v>0</v>
      </c>
      <c r="AG83" s="136">
        <v>2827</v>
      </c>
      <c r="AH83" s="136">
        <v>2</v>
      </c>
      <c r="AI83" s="136">
        <v>27</v>
      </c>
      <c r="AJ83" s="136"/>
      <c r="AK83" s="136"/>
      <c r="AL83" s="136"/>
      <c r="AM83" s="136"/>
    </row>
    <row r="84" spans="2:39" s="1" customFormat="1" ht="17.25" customHeight="1">
      <c r="B84" s="1" t="s">
        <v>36</v>
      </c>
      <c r="C84" s="136">
        <v>2557</v>
      </c>
      <c r="D84" s="136">
        <v>0</v>
      </c>
      <c r="E84" s="136">
        <v>1128</v>
      </c>
      <c r="F84" s="136">
        <v>540</v>
      </c>
      <c r="G84" s="136">
        <v>4225</v>
      </c>
      <c r="H84" s="138">
        <v>0</v>
      </c>
      <c r="I84" s="138">
        <v>0</v>
      </c>
      <c r="J84" s="136"/>
      <c r="K84" s="136"/>
      <c r="L84" s="136"/>
      <c r="M84" s="136"/>
      <c r="N84" s="1" t="s">
        <v>36</v>
      </c>
      <c r="O84" s="1" t="s">
        <v>36</v>
      </c>
      <c r="P84" s="136">
        <v>991</v>
      </c>
      <c r="Q84" s="136">
        <v>0</v>
      </c>
      <c r="R84" s="136">
        <v>472</v>
      </c>
      <c r="S84" s="136">
        <v>219</v>
      </c>
      <c r="T84" s="136">
        <v>1682</v>
      </c>
      <c r="U84" s="136">
        <v>0</v>
      </c>
      <c r="V84" s="136">
        <v>0</v>
      </c>
      <c r="W84" s="136"/>
      <c r="X84" s="136"/>
      <c r="Y84" s="136"/>
      <c r="Z84" s="136"/>
      <c r="AA84" s="1" t="s">
        <v>36</v>
      </c>
      <c r="AB84" s="1" t="s">
        <v>36</v>
      </c>
      <c r="AC84" s="136">
        <v>287</v>
      </c>
      <c r="AD84" s="136">
        <v>0</v>
      </c>
      <c r="AE84" s="136">
        <v>265</v>
      </c>
      <c r="AF84" s="136">
        <v>0</v>
      </c>
      <c r="AG84" s="136">
        <v>552</v>
      </c>
      <c r="AH84" s="136">
        <v>0</v>
      </c>
      <c r="AI84" s="136">
        <v>0</v>
      </c>
      <c r="AJ84" s="136"/>
      <c r="AK84" s="136"/>
      <c r="AL84" s="136"/>
      <c r="AM84" s="136"/>
    </row>
    <row r="85" spans="2:39" s="1" customFormat="1" ht="17.25" customHeight="1">
      <c r="B85" s="1" t="s">
        <v>37</v>
      </c>
      <c r="C85" s="136">
        <v>29252</v>
      </c>
      <c r="D85" s="136">
        <v>0</v>
      </c>
      <c r="E85" s="136">
        <v>13225</v>
      </c>
      <c r="F85" s="136">
        <v>6204</v>
      </c>
      <c r="G85" s="136">
        <v>48681</v>
      </c>
      <c r="H85" s="138">
        <v>0</v>
      </c>
      <c r="I85" s="138">
        <v>0</v>
      </c>
      <c r="J85" s="136"/>
      <c r="K85" s="136"/>
      <c r="L85" s="136"/>
      <c r="M85" s="136"/>
      <c r="N85" s="1" t="s">
        <v>37</v>
      </c>
      <c r="O85" s="1" t="s">
        <v>37</v>
      </c>
      <c r="P85" s="136">
        <v>11334</v>
      </c>
      <c r="Q85" s="136">
        <v>0</v>
      </c>
      <c r="R85" s="136">
        <v>5023</v>
      </c>
      <c r="S85" s="136">
        <v>2359</v>
      </c>
      <c r="T85" s="136">
        <v>18716</v>
      </c>
      <c r="U85" s="136">
        <v>5</v>
      </c>
      <c r="V85" s="136">
        <v>125</v>
      </c>
      <c r="W85" s="136"/>
      <c r="X85" s="136"/>
      <c r="Y85" s="136"/>
      <c r="Z85" s="136"/>
      <c r="AA85" s="1" t="s">
        <v>37</v>
      </c>
      <c r="AB85" s="1" t="s">
        <v>37</v>
      </c>
      <c r="AC85" s="136">
        <v>4206</v>
      </c>
      <c r="AD85" s="136">
        <v>0</v>
      </c>
      <c r="AE85" s="136">
        <v>3009</v>
      </c>
      <c r="AF85" s="136">
        <v>0</v>
      </c>
      <c r="AG85" s="136">
        <v>7215</v>
      </c>
      <c r="AH85" s="136">
        <v>6</v>
      </c>
      <c r="AI85" s="136">
        <v>234</v>
      </c>
      <c r="AJ85" s="136"/>
      <c r="AK85" s="136"/>
      <c r="AL85" s="136"/>
      <c r="AM85" s="136"/>
    </row>
    <row r="86" spans="2:39" s="1" customFormat="1" ht="17.25" customHeight="1">
      <c r="B86" s="1" t="s">
        <v>38</v>
      </c>
      <c r="C86" s="136">
        <v>7787</v>
      </c>
      <c r="D86" s="136">
        <v>0</v>
      </c>
      <c r="E86" s="136">
        <v>2987</v>
      </c>
      <c r="F86" s="136">
        <v>1742</v>
      </c>
      <c r="G86" s="136">
        <v>12516</v>
      </c>
      <c r="H86" s="138">
        <v>2</v>
      </c>
      <c r="I86" s="138">
        <v>892</v>
      </c>
      <c r="J86" s="136"/>
      <c r="K86" s="136"/>
      <c r="L86" s="136"/>
      <c r="M86" s="136"/>
      <c r="N86" s="1" t="s">
        <v>38</v>
      </c>
      <c r="O86" s="1" t="s">
        <v>38</v>
      </c>
      <c r="P86" s="136">
        <v>3198</v>
      </c>
      <c r="Q86" s="136">
        <v>0</v>
      </c>
      <c r="R86" s="136">
        <v>1348</v>
      </c>
      <c r="S86" s="136">
        <v>686</v>
      </c>
      <c r="T86" s="136">
        <v>5232</v>
      </c>
      <c r="U86" s="136">
        <v>2</v>
      </c>
      <c r="V86" s="136">
        <v>546</v>
      </c>
      <c r="W86" s="136"/>
      <c r="X86" s="136"/>
      <c r="Y86" s="136"/>
      <c r="Z86" s="136"/>
      <c r="AA86" s="1" t="s">
        <v>38</v>
      </c>
      <c r="AB86" s="1" t="s">
        <v>38</v>
      </c>
      <c r="AC86" s="136">
        <v>1537</v>
      </c>
      <c r="AD86" s="136">
        <v>0</v>
      </c>
      <c r="AE86" s="136">
        <v>830</v>
      </c>
      <c r="AF86" s="136">
        <v>0</v>
      </c>
      <c r="AG86" s="136">
        <v>2367</v>
      </c>
      <c r="AH86" s="136">
        <v>2</v>
      </c>
      <c r="AI86" s="136">
        <v>570</v>
      </c>
      <c r="AJ86" s="136"/>
      <c r="AK86" s="136"/>
      <c r="AL86" s="136"/>
      <c r="AM86" s="136"/>
    </row>
    <row r="87" spans="2:39" s="1" customFormat="1" ht="17.25" customHeight="1">
      <c r="B87" s="1" t="s">
        <v>39</v>
      </c>
      <c r="C87" s="136">
        <v>3649</v>
      </c>
      <c r="D87" s="136">
        <v>0</v>
      </c>
      <c r="E87" s="136">
        <v>1602</v>
      </c>
      <c r="F87" s="136">
        <v>1021</v>
      </c>
      <c r="G87" s="136">
        <v>6272</v>
      </c>
      <c r="H87" s="138">
        <v>0</v>
      </c>
      <c r="I87" s="138">
        <v>0</v>
      </c>
      <c r="J87" s="136"/>
      <c r="K87" s="136"/>
      <c r="L87" s="136"/>
      <c r="M87" s="136"/>
      <c r="N87" s="1" t="s">
        <v>39</v>
      </c>
      <c r="O87" s="1" t="s">
        <v>39</v>
      </c>
      <c r="P87" s="136">
        <v>1516</v>
      </c>
      <c r="Q87" s="136">
        <v>0</v>
      </c>
      <c r="R87" s="136">
        <v>646</v>
      </c>
      <c r="S87" s="136">
        <v>380</v>
      </c>
      <c r="T87" s="136">
        <v>2542</v>
      </c>
      <c r="U87" s="136">
        <v>0</v>
      </c>
      <c r="V87" s="136">
        <v>0</v>
      </c>
      <c r="W87" s="136"/>
      <c r="X87" s="136"/>
      <c r="Y87" s="136"/>
      <c r="Z87" s="136"/>
      <c r="AA87" s="1" t="s">
        <v>39</v>
      </c>
      <c r="AB87" s="1" t="s">
        <v>39</v>
      </c>
      <c r="AC87" s="136">
        <v>407</v>
      </c>
      <c r="AD87" s="136">
        <v>0</v>
      </c>
      <c r="AE87" s="136">
        <v>418</v>
      </c>
      <c r="AF87" s="136">
        <v>0</v>
      </c>
      <c r="AG87" s="136">
        <v>825</v>
      </c>
      <c r="AH87" s="136">
        <v>1</v>
      </c>
      <c r="AI87" s="136">
        <v>32</v>
      </c>
      <c r="AJ87" s="136"/>
      <c r="AK87" s="136"/>
      <c r="AL87" s="136"/>
      <c r="AM87" s="136"/>
    </row>
    <row r="88" spans="2:39" s="1" customFormat="1" ht="17.25" customHeight="1">
      <c r="B88" s="1" t="s">
        <v>40</v>
      </c>
      <c r="C88" s="136">
        <v>11307</v>
      </c>
      <c r="D88" s="136">
        <v>0</v>
      </c>
      <c r="E88" s="136">
        <v>5300</v>
      </c>
      <c r="F88" s="136">
        <v>3002</v>
      </c>
      <c r="G88" s="136">
        <v>19609</v>
      </c>
      <c r="H88" s="138">
        <v>0</v>
      </c>
      <c r="I88" s="138">
        <v>0</v>
      </c>
      <c r="J88" s="136"/>
      <c r="K88" s="136"/>
      <c r="L88" s="136"/>
      <c r="M88" s="136"/>
      <c r="N88" s="1" t="s">
        <v>40</v>
      </c>
      <c r="O88" s="1" t="s">
        <v>40</v>
      </c>
      <c r="P88" s="136">
        <v>4773</v>
      </c>
      <c r="Q88" s="136">
        <v>0</v>
      </c>
      <c r="R88" s="136">
        <v>2120</v>
      </c>
      <c r="S88" s="136">
        <v>955</v>
      </c>
      <c r="T88" s="136">
        <v>7848</v>
      </c>
      <c r="U88" s="136">
        <v>2</v>
      </c>
      <c r="V88" s="136">
        <v>51</v>
      </c>
      <c r="W88" s="136"/>
      <c r="X88" s="136"/>
      <c r="Y88" s="136"/>
      <c r="Z88" s="136"/>
      <c r="AA88" s="1" t="s">
        <v>40</v>
      </c>
      <c r="AB88" s="1" t="s">
        <v>40</v>
      </c>
      <c r="AC88" s="136">
        <v>1691</v>
      </c>
      <c r="AD88" s="136">
        <v>0</v>
      </c>
      <c r="AE88" s="136">
        <v>1148</v>
      </c>
      <c r="AF88" s="136">
        <v>0</v>
      </c>
      <c r="AG88" s="136">
        <v>2839</v>
      </c>
      <c r="AH88" s="136">
        <v>0</v>
      </c>
      <c r="AI88" s="136">
        <v>0</v>
      </c>
      <c r="AJ88" s="136"/>
      <c r="AK88" s="136"/>
      <c r="AL88" s="136"/>
      <c r="AM88" s="136"/>
    </row>
    <row r="89" spans="2:39" s="1" customFormat="1" ht="17.25" customHeight="1">
      <c r="B89" s="1" t="s">
        <v>41</v>
      </c>
      <c r="C89" s="136">
        <v>15678</v>
      </c>
      <c r="D89" s="136">
        <v>0</v>
      </c>
      <c r="E89" s="136">
        <v>6975</v>
      </c>
      <c r="F89" s="136">
        <v>3572</v>
      </c>
      <c r="G89" s="136">
        <v>26225</v>
      </c>
      <c r="H89" s="138">
        <v>2</v>
      </c>
      <c r="I89" s="138">
        <v>4903</v>
      </c>
      <c r="J89" s="136"/>
      <c r="K89" s="136"/>
      <c r="L89" s="136"/>
      <c r="M89" s="136"/>
      <c r="N89" s="1" t="s">
        <v>41</v>
      </c>
      <c r="O89" s="1" t="s">
        <v>41</v>
      </c>
      <c r="P89" s="136">
        <v>6291</v>
      </c>
      <c r="Q89" s="136">
        <v>0</v>
      </c>
      <c r="R89" s="136">
        <v>2948</v>
      </c>
      <c r="S89" s="136">
        <v>1479</v>
      </c>
      <c r="T89" s="136">
        <v>10718</v>
      </c>
      <c r="U89" s="136">
        <v>5</v>
      </c>
      <c r="V89" s="136">
        <v>2331</v>
      </c>
      <c r="W89" s="136"/>
      <c r="X89" s="136"/>
      <c r="Y89" s="136"/>
      <c r="Z89" s="136"/>
      <c r="AA89" s="1" t="s">
        <v>41</v>
      </c>
      <c r="AB89" s="1" t="s">
        <v>41</v>
      </c>
      <c r="AC89" s="136">
        <v>1950</v>
      </c>
      <c r="AD89" s="136">
        <v>0</v>
      </c>
      <c r="AE89" s="136">
        <v>1585</v>
      </c>
      <c r="AF89" s="136">
        <v>0</v>
      </c>
      <c r="AG89" s="136">
        <v>3535</v>
      </c>
      <c r="AH89" s="136">
        <v>3</v>
      </c>
      <c r="AI89" s="136">
        <v>155</v>
      </c>
      <c r="AJ89" s="136"/>
      <c r="AK89" s="136"/>
      <c r="AL89" s="136"/>
      <c r="AM89" s="136"/>
    </row>
    <row r="90" spans="2:39" s="1" customFormat="1" ht="17.25" customHeight="1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</row>
    <row r="91" spans="2:39" s="1" customFormat="1" ht="17.25" customHeight="1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</row>
    <row r="92" spans="2:39" s="1" customFormat="1" ht="17.25" customHeight="1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</row>
    <row r="93" spans="2:39" s="1" customFormat="1" ht="17.25" customHeight="1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</row>
    <row r="94" spans="2:39" s="1" customFormat="1" ht="17.25" customHeight="1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</row>
    <row r="95" spans="2:39" s="1" customFormat="1" ht="17.25" customHeight="1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</row>
    <row r="96" spans="2:39" s="1" customFormat="1" ht="17.25" customHeight="1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</row>
    <row r="97" spans="3:39" s="1" customFormat="1" ht="17.25" customHeight="1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</row>
    <row r="98" spans="3:39" s="1" customFormat="1" ht="17.25" customHeight="1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</row>
    <row r="99" spans="3:39" s="1" customFormat="1" ht="17.25" customHeight="1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</row>
    <row r="100" spans="3:39" s="1" customFormat="1" ht="17.25" customHeight="1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</row>
    <row r="101" spans="3:39" s="1" customFormat="1" ht="17.25" customHeight="1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</row>
    <row r="102" spans="3:39" s="1" customFormat="1" ht="17.25" customHeight="1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</row>
    <row r="103" spans="3:39" s="1" customFormat="1" ht="17.25" customHeight="1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</row>
    <row r="104" spans="3:39" s="1" customFormat="1" ht="17.25" customHeight="1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</row>
    <row r="105" spans="3:39" s="1" customFormat="1" ht="17.25" customHeight="1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</row>
    <row r="106" spans="3:39" s="1" customFormat="1" ht="17.25" customHeight="1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</row>
    <row r="107" spans="3:39" s="1" customFormat="1" ht="17.25" customHeight="1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</row>
    <row r="108" spans="3:39" s="1" customFormat="1" ht="17.25" customHeight="1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</row>
    <row r="109" spans="3:39" s="1" customFormat="1" ht="17.25" customHeight="1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</row>
    <row r="110" spans="3:39" s="1" customFormat="1" ht="17.25" customHeight="1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</row>
    <row r="111" spans="3:39" s="1" customFormat="1" ht="17.25" customHeight="1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</row>
    <row r="112" spans="3:39" s="1" customFormat="1" ht="17.25" customHeight="1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</row>
    <row r="113" spans="3:39" s="1" customFormat="1" ht="17.25" customHeight="1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</row>
    <row r="114" spans="3:39" s="1" customFormat="1" ht="17.25" customHeight="1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</row>
    <row r="115" spans="3:39" s="1" customFormat="1" ht="17.25" customHeight="1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</row>
    <row r="116" spans="3:39" s="1" customFormat="1" ht="17.25" customHeight="1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</row>
    <row r="117" spans="3:39" s="1" customFormat="1" ht="17.25" customHeight="1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</row>
    <row r="118" spans="3:39" s="1" customFormat="1" ht="17.25" customHeight="1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</row>
    <row r="119" spans="3:39" s="1" customFormat="1" ht="17.25" customHeight="1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</row>
    <row r="120" spans="3:39" s="1" customFormat="1" ht="17.25" customHeight="1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</row>
    <row r="121" spans="3:39" s="1" customFormat="1" ht="17.25" customHeight="1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</row>
    <row r="122" spans="3:39" s="1" customFormat="1" ht="17.25" customHeight="1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</row>
    <row r="123" spans="3:39" s="1" customFormat="1" ht="17.25" customHeight="1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</row>
    <row r="124" spans="3:39" s="1" customFormat="1" ht="17.25" customHeight="1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</row>
    <row r="125" spans="3:39" s="1" customFormat="1" ht="17.25" customHeight="1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</row>
    <row r="126" spans="3:39" s="1" customFormat="1" ht="17.25" customHeight="1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</row>
    <row r="127" spans="3:39" s="1" customFormat="1" ht="17.25" customHeight="1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</row>
    <row r="128" spans="3:39" s="1" customFormat="1" ht="17.25" customHeight="1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</row>
    <row r="129" spans="3:39" s="1" customFormat="1" ht="17.25" customHeight="1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</row>
    <row r="130" spans="3:39" s="1" customFormat="1" ht="17.25" customHeight="1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</row>
    <row r="131" spans="3:39" s="1" customFormat="1" ht="17.25" customHeight="1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</row>
  </sheetData>
  <mergeCells count="18">
    <mergeCell ref="AN3:AN4"/>
    <mergeCell ref="O3:O4"/>
    <mergeCell ref="P3:T3"/>
    <mergeCell ref="U3:U4"/>
    <mergeCell ref="V3:V4"/>
    <mergeCell ref="W3:Z3"/>
    <mergeCell ref="AA3:AA4"/>
    <mergeCell ref="AB3:AB4"/>
    <mergeCell ref="AC3:AG3"/>
    <mergeCell ref="AH3:AH4"/>
    <mergeCell ref="AI3:AI4"/>
    <mergeCell ref="AJ3:AM3"/>
    <mergeCell ref="N3:N4"/>
    <mergeCell ref="B3:B4"/>
    <mergeCell ref="C3:G3"/>
    <mergeCell ref="H3:H4"/>
    <mergeCell ref="I3:I4"/>
    <mergeCell ref="J3:M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１</vt:lpstr>
      <vt:lpstr>２</vt:lpstr>
      <vt:lpstr>３</vt:lpstr>
      <vt:lpstr>４</vt:lpstr>
      <vt:lpstr>５</vt:lpstr>
      <vt:lpstr>６</vt:lpstr>
      <vt:lpstr>７</vt:lpstr>
      <vt:lpstr>国保２ (2)※これいらんかも</vt:lpstr>
      <vt:lpstr>'１'!Print_Area</vt:lpstr>
      <vt:lpstr>'２'!Print_Area</vt:lpstr>
      <vt:lpstr>'３'!Print_Area</vt:lpstr>
      <vt:lpstr>'４'!Print_Area</vt:lpstr>
      <vt:lpstr>'５'!Print_Area</vt:lpstr>
      <vt:lpstr>'６'!Print_Area</vt:lpstr>
      <vt:lpstr>'７'!Print_Area</vt:lpstr>
      <vt:lpstr>'国保２ (2)※これいらんかも'!Print_Area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永田 知也</cp:lastModifiedBy>
  <cp:lastPrinted>2026-03-19T01:16:53Z</cp:lastPrinted>
  <dcterms:created xsi:type="dcterms:W3CDTF">2014-02-19T02:40:50Z</dcterms:created>
  <dcterms:modified xsi:type="dcterms:W3CDTF">2026-03-19T06:10:12Z</dcterms:modified>
</cp:coreProperties>
</file>