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33AE21BB-304B-49D5-ADB5-322D32AA1F0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s="1"/>
  <c r="U34" i="10" s="1"/>
  <c r="U35" i="10" s="1"/>
  <c r="U36" i="10" s="1"/>
  <c r="AM34" i="10" l="1"/>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<sst xmlns="http://schemas.openxmlformats.org/spreadsheetml/2006/main" count="1121" uniqueCount="558">
  <si>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</si>
  <si>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</si>
  <si>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</si>
  <si>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</si>
  <si>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</si>
  <si>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</si>
  <si>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</si>
  <si>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</si>
  <si>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</si>
  <si>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</si>
  <si>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</si>
  <si>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</si>
  <si>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</si>
  <si>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</si>
  <si>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</si>
  <si>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</si>
  <si>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</si>
  <si>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</si>
  <si>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</si>
  <si>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</si>
  <si>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</si>
  <si>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</si>
  <si>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</si>
  <si>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</si>
  <si>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</si>
  <si>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</si>
  <si>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</si>
  <si>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</si>
  <si>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</si>
  <si>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</si>
  <si>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</si>
  <si>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</si>
  <si>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</si>
  <si>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</si>
  <si>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</si>
  <si>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</si>
  <si>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</si>
  <si>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</si>
  <si>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</si>
  <si>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</si>
  <si>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</si>
  <si>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</si>
  <si>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</si>
  <si>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</si>
  <si>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</si>
  <si>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</si>
  <si>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</si>
  <si>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</si>
  <si>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</si>
  <si>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</si>
  <si>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</si>
  <si>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</si>
  <si>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</si>
  <si>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</si>
  <si>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</si>
  <si>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</si>
  <si>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</si>
  <si>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</si>
  <si>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</si>
  <si>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</si>
  <si>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</si>
  <si>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</si>
  <si>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</si>
  <si>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</si>
  <si>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</si>
  <si>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</si>
  <si>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</si>
  <si>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</si>
  <si>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</si>
  <si>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</si>
  <si>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</si>
  <si>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</si>
  <si>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</si>
  <si>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</si>
  <si>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</si>
  <si>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</si>
  <si>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</si>
  <si>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</si>
  <si>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</si>
  <si>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</si>
  <si>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</si>
  <si>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</si>
  <si>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</si>
  <si>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</si>
  <si>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</si>
  <si>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</si>
  <si>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</si>
  <si>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</si>
  <si>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</si>
  <si>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</si>
  <si>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</si>
  <si>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</si>
  <si>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</si>
  <si>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</si>
  <si>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</si>
  <si>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</si>
  <si>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</si>
  <si>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</si>
  <si>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</si>
  <si>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</si>
  <si>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</si>
  <si>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</si>
  <si>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</si>
  <si>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</si>
  <si>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</si>
  <si>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</si>
  <si>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</si>
  <si>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</si>
  <si>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</si>
  <si>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</si>
  <si>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</si>
  <si>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</si>
  <si>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</si>
  <si>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</si>
  <si>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</si>
  <si>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</si>
  <si>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</si>
  <si>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</si>
  <si>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</si>
  <si>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</si>
  <si>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</si>
  <si>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</si>
  <si>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</si>
  <si>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</si>
  <si>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</si>
  <si>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</si>
  <si>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</si>
  <si>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</si>
  <si>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</si>
  <si>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</si>
  <si>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</si>
  <si>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</si>
  <si>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</si>
  <si>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</si>
  <si>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</si>
  <si>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</si>
  <si>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</si>
  <si>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</si>
  <si>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</si>
  <si>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</si>
  <si>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</si>
  <si>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</si>
  <si>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</si>
  <si>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</si>
  <si>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</si>
  <si>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</si>
  <si>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</si>
  <si>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</si>
  <si>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</si>
  <si>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</si>
  <si>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</si>
  <si>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</si>
  <si>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</si>
  <si>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</si>
  <si>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</si>
  <si>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</si>
  <si>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</si>
  <si>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</si>
  <si>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</si>
  <si>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</si>
  <si>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</si>
  <si>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</si>
  <si>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</si>
  <si>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</si>
  <si>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</si>
  <si>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</si>
  <si>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</si>
  <si>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</si>
  <si>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</si>
  <si>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</si>
  <si>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</si>
  <si>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</si>
  <si>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</si>
  <si>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</si>
  <si>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</si>
  <si>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</si>
  <si>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</si>
  <si>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</si>
  <si>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</si>
  <si>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</si>
  <si>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</si>
  <si>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</si>
  <si>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</si>
  <si>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</si>
  <si>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</si>
  <si>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</si>
  <si>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</si>
  <si>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</si>
  <si>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</si>
  <si>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</si>
  <si>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</si>
  <si>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</si>
  <si>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</si>
  <si>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</si>
  <si>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</si>
  <si>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</si>
  <si>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</si>
  <si>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</si>
  <si>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</si>
  <si>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</si>
  <si>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</si>
  <si>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</si>
  <si>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</si>
  <si>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</si>
  <si>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奈良県東吉野村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</si>
  <si>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</si>
  <si>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</si>
  <si>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</si>
  <si>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</si>
  <si>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</si>
  <si>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</si>
  <si>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</si>
  <si>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</si>
  <si>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</si>
  <si>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</si>
  <si>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</si>
  <si>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</si>
  <si>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</si>
  <si>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</si>
  <si>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</si>
  <si>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</si>
  <si>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</si>
  <si>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</si>
  <si>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</si>
  <si>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</si>
  <si>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</si>
  <si>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</si>
  <si>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</si>
  <si>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</si>
  <si>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</si>
  <si>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</si>
  <si>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</si>
  <si>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</si>
  <si>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</si>
  <si>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</si>
  <si>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</si>
  <si>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</si>
  <si>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</si>
  <si>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</si>
  <si>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</si>
  <si>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</si>
  <si>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</si>
  <si>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</si>
  <si>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</si>
  <si>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</si>
  <si>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</si>
  <si>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</si>
  <si>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</si>
  <si>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</si>
  <si>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</si>
  <si>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</si>
  <si>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</si>
  <si>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</si>
  <si>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</si>
  <si>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</si>
  <si>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</si>
  <si>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</si>
  <si>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</si>
  <si>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</si>
  <si>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</si>
  <si>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</si>
  <si>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</si>
  <si>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</si>
  <si>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</si>
  <si>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</si>
  <si>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</si>
  <si>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</si>
  <si>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</si>
  <si>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</si>
  <si>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</si>
  <si>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</si>
  <si>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</si>
  <si>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</si>
  <si>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</si>
  <si>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</si>
  <si>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</si>
  <si>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</si>
  <si>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</si>
  <si>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</si>
  <si>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</si>
  <si>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</si>
  <si>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</si>
  <si>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</si>
  <si>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</si>
  <si>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</si>
  <si>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</si>
  <si>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</si>
  <si>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</si>
  <si>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</si>
  <si>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</si>
  <si>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</si>
  <si>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</si>
  <si>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</si>
  <si>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</si>
  <si>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</si>
  <si>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</si>
  <si>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</si>
  <si>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</si>
  <si>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</si>
  <si>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</si>
  <si>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</si>
  <si>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</si>
  <si>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</si>
  <si>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</si>
  <si>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</si>
  <si>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</si>
  <si>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</si>
  <si>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</si>
  <si>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</si>
  <si>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</si>
  <si>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</si>
  <si>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</si>
  <si>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</si>
  <si>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</si>
  <si>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</si>
  <si>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</si>
  <si>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</si>
  <si>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</si>
  <si>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</si>
  <si>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</si>
  <si>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</si>
  <si>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</si>
  <si>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</si>
  <si>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</si>
  <si>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</si>
  <si>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</si>
  <si>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</si>
  <si>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</si>
  <si>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</si>
  <si>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</si>
  <si>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</si>
  <si>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</si>
  <si>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</si>
  <si>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</si>
  <si>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</si>
  <si>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</si>
  <si>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</si>
  <si>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</si>
  <si>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</si>
  <si>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</si>
  <si>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</si>
  <si>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</si>
  <si>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</si>
  <si>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</si>
  <si>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</si>
  <si>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</si>
  <si>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</si>
  <si>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</si>
  <si>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</si>
  <si>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</si>
  <si>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</si>
  <si>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</si>
  <si>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</si>
  <si>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</si>
  <si>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</si>
  <si>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奈良県東吉野村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</si>
  <si>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</si>
  <si>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</si>
  <si>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</si>
  <si>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</si>
  <si>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</si>
  <si>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</si>
  <si>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</si>
  <si>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</si>
  <si>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</si>
  <si>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</si>
  <si>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</si>
  <si>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</si>
  <si>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</si>
  <si>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</si>
  <si>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</si>
  <si>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</si>
  <si>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</si>
  <si>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</si>
  <si>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</si>
  <si>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</si>
  <si>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</si>
  <si>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</si>
  <si>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</si>
  <si>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</si>
  <si>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</si>
  <si>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</si>
  <si>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</si>
  <si>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</si>
  <si>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</si>
  <si>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</si>
  <si>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</si>
  <si>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</si>
  <si>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</si>
  <si>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</si>
  <si>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</si>
  <si>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</si>
  <si>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</si>
  <si>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</si>
  <si>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</si>
  <si>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</si>
  <si>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</si>
  <si>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</si>
  <si>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</si>
  <si>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</si>
  <si>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</si>
  <si>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</si>
  <si>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</si>
  <si>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</si>
  <si>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</si>
  <si>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</si>
  <si>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</si>
  <si>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</si>
  <si>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</si>
  <si>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</si>
  <si>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</si>
  <si>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</si>
  <si>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</si>
  <si>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</si>
  <si>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</si>
  <si>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</si>
  <si>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</si>
  <si>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</si>
  <si>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</si>
  <si>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</si>
  <si>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</si>
  <si>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</si>
  <si>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</si>
  <si>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</si>
  <si>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</si>
  <si>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</si>
  <si>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</si>
  <si>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</si>
  <si>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</si>
  <si>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</si>
  <si>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</si>
  <si>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</si>
  <si>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</si>
  <si>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</si>
  <si>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</si>
  <si>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</si>
  <si>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</si>
  <si>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</si>
  <si>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</si>
  <si>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</si>
  <si>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</si>
  <si>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</si>
  <si>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</si>
  <si>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</si>
  <si>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</si>
  <si>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</si>
  <si>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</si>
  <si>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</si>
  <si>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</si>
  <si>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</si>
  <si>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</si>
  <si>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</si>
  <si>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</si>
  <si>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</si>
  <si>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</si>
  <si>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</si>
  <si>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</si>
  <si>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</si>
  <si>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</si>
  <si>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</si>
  <si>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</si>
  <si>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</si>
  <si>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</si>
  <si>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</si>
  <si>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</si>
  <si>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</si>
  <si>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</si>
  <si>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</si>
  <si>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</si>
  <si>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</si>
  <si>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</si>
  <si>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</si>
  <si>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</si>
  <si>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</si>
  <si>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</si>
  <si>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</si>
  <si>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</si>
  <si>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</si>
  <si>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</si>
  <si>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</si>
  <si>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</si>
  <si>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</si>
  <si>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</si>
  <si>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</si>
  <si>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</si>
  <si>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</si>
  <si>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</si>
  <si>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</si>
  <si>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</si>
  <si>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</si>
  <si>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</si>
  <si>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</si>
  <si>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</si>
  <si>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</si>
  <si>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</si>
  <si>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</si>
  <si>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</si>
  <si>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</si>
  <si>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</si>
  <si>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</si>
  <si>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</si>
  <si>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</si>
  <si>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</si>
  <si>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</si>
  <si>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</si>
  <si>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</si>
  <si>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</si>
  <si>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</si>
  <si>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</si>
  <si>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</si>
  <si>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</si>
  <si>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</si>
  <si>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</si>
  <si>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</si>
  <si>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</si>
  <si>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</si>
  <si>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</si>
  <si>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</si>
  <si>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</si>
  <si>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</si>
  <si>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</si>
  <si>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</si>
  <si>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</si>
  <si>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</si>
  <si>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</si>
  <si>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</si>
  <si>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</si>
  <si>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</si>
  <si>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</si>
  <si>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</si>
  <si>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1.49</t>
  </si>
  <si>
    <t>一般会計</t>
  </si>
  <si>
    <t>介護保険特別会計</t>
  </si>
  <si>
    <t>国民健康保険事業費特別会計</t>
  </si>
  <si>
    <t>簡易水道事業会計</t>
  </si>
  <si>
    <t>後期高齢者医療特別会計</t>
  </si>
  <si>
    <t>学校給食事業費特別会計</t>
  </si>
  <si>
    <t>その他会計（赤字）</t>
  </si>
  <si>
    <t>その他会計（黒字）</t>
  </si>
  <si>
    <t>R02</t>
    <phoneticPr fontId="5"/>
  </si>
  <si>
    <t>R03</t>
    <phoneticPr fontId="5"/>
  </si>
  <si>
    <t>R04</t>
    <phoneticPr fontId="5"/>
  </si>
  <si>
    <t>R05</t>
    <phoneticPr fontId="5"/>
  </si>
  <si>
    <t>R06</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</si>
  <si>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</si>
  <si>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</si>
  <si>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</si>
  <si>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</si>
  <si>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</si>
  <si>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</si>
  <si>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</si>
  <si>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</si>
  <si>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t>
    <phoneticPr fontId="2"/>
  </si>
  <si>
    <t>地域振興基金</t>
    <rPh sb="0" eb="2">
      <t>チイキ</t>
    </rPh>
    <rPh sb="2" eb="4">
      <t>シンコウ</t>
    </rPh>
    <rPh sb="4" eb="6">
      <t>キキン</t>
    </rPh>
    <phoneticPr fontId="5"/>
  </si>
  <si>
    <t>森林環境整備促進基金</t>
  </si>
  <si>
    <t>ふるさと東吉野応援基金</t>
  </si>
  <si>
    <t>心のふれあい集い基金</t>
    <rPh sb="0" eb="1">
      <t>ココロ</t>
    </rPh>
    <rPh sb="6" eb="7">
      <t>ツド</t>
    </rPh>
    <rPh sb="8" eb="10">
      <t>キキン</t>
    </rPh>
    <phoneticPr fontId="5"/>
  </si>
  <si>
    <t>深吉野の石鼎顕彰基金</t>
    <rPh sb="0" eb="1">
      <t>フカ</t>
    </rPh>
    <rPh sb="1" eb="3">
      <t>ヨシノ</t>
    </rPh>
    <rPh sb="4" eb="6">
      <t>セキテイ</t>
    </rPh>
    <rPh sb="6" eb="8">
      <t>ケンショウ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</si>
</sst>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873A-4E9C-B7A2-63B98BEDF0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239416</c:v>
                </c:pt>
                <c:pt idx="1">
                  <c:v>239074</c:v>
                </c:pt>
                <c:pt idx="2">
                  <c:v>205230</c:v>
                </c:pt>
                <c:pt idx="3">
                  <c:v>219564</c:v>
                </c:pt>
                <c:pt idx="4">
                  <c:v>233403</c:v>
                </c:pt>
              </c:numCache>
            </c:numRef>
          </c:val>
          <c:smooth val="0"/>
          <c:extLst>
            <c:ext xmlns:c16="http://schemas.microsoft.com/office/drawing/2014/chart" uri="{C3380CC4-5D6E-409C-BE32-E72D297353CC}">
              <c16:uniqueId val="{00000001-873A-4E9C-B7A2-63B98BEDF0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c:v>
                </c:pt>
                <c:pt idx="1">
                  <c:v>17.39</c:v>
                </c:pt>
                <c:pt idx="2">
                  <c:v>26.68</c:v>
                </c:pt>
                <c:pt idx="3">
                  <c:v>34.340000000000003</c:v>
                </c:pt>
                <c:pt idx="4">
                  <c:v>40.65</c:v>
                </c:pt>
              </c:numCache>
            </c:numRef>
          </c:val>
          <c:extLst>
            <c:ext xmlns:c16="http://schemas.microsoft.com/office/drawing/2014/chart" uri="{C3380CC4-5D6E-409C-BE32-E72D297353CC}">
              <c16:uniqueId val="{00000000-3169-45AC-8DF8-FBC7DE6BE5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61.46</c:v>
                </c:pt>
                <c:pt idx="1">
                  <c:v>54.79</c:v>
                </c:pt>
                <c:pt idx="2">
                  <c:v>55.87</c:v>
                </c:pt>
                <c:pt idx="3">
                  <c:v>55.13</c:v>
                </c:pt>
                <c:pt idx="4">
                  <c:v>54.22</c:v>
                </c:pt>
              </c:numCache>
            </c:numRef>
          </c:val>
          <c:extLst>
            <c:ext xmlns:c16="http://schemas.microsoft.com/office/drawing/2014/chart" uri="{C3380CC4-5D6E-409C-BE32-E72D297353CC}">
              <c16:uniqueId val="{00000001-3169-45AC-8DF8-FBC7DE6BE5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9.01</c:v>
                </c:pt>
                <c:pt idx="2">
                  <c:v>8.9499999999999993</c:v>
                </c:pt>
                <c:pt idx="3">
                  <c:v>8.01</c:v>
                </c:pt>
                <c:pt idx="4">
                  <c:v>6.88</c:v>
                </c:pt>
              </c:numCache>
            </c:numRef>
          </c:val>
          <c:smooth val="0"/>
          <c:extLst>
            <c:ext xmlns:c16="http://schemas.microsoft.com/office/drawing/2014/chart" uri="{C3380CC4-5D6E-409C-BE32-E72D297353CC}">
              <c16:uniqueId val="{00000002-3169-45AC-8DF8-FBC7DE6BE5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0.68</c:v>
                </c:pt>
                <c:pt idx="8">
                  <c:v>0</c:v>
                </c:pt>
                <c:pt idx="9">
                  <c:v>0</c:v>
                </c:pt>
              </c:numCache>
            </c:numRef>
          </c:val>
          <c:extLst>
            <c:ext xmlns:c16="http://schemas.microsoft.com/office/drawing/2014/chart" uri="{C3380CC4-5D6E-409C-BE32-E72D297353CC}">
              <c16:uniqueId val="{00000000-FE15-483B-9A64-28AFEA810D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15-483B-9A64-28AFEA810D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15-483B-9A64-28AFEA810D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15-483B-9A64-28AFEA810DB6}"/>
            </c:ext>
          </c:extLst>
        </c:ser>
        <c:ser>
          <c:idx val="4"/>
          <c:order val="4"/>
          <c:tx>
            <c:strRef>
              <c:f>データシート!$A$31</c:f>
              <c:strCache>
                <c:ptCount val="1"/>
                <c:pt idx="0">
                  <c:v>学校給食事業費特別会計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E15-483B-9A64-28AFEA810DB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0.04</c:v>
                </c:pt>
                <c:pt idx="6">
                  <c:v>#N/A</c:v>
                </c:pt>
                <c:pt idx="7">
                  <c:v>0</c:v>
                </c:pt>
                <c:pt idx="8">
                  <c:v>#N/A</c:v>
                </c:pt>
                <c:pt idx="9">
                  <c:v>0</c:v>
                </c:pt>
              </c:numCache>
            </c:numRef>
          </c:val>
          <c:extLst>
            <c:ext xmlns:c16="http://schemas.microsoft.com/office/drawing/2014/chart" uri="{C3380CC4-5D6E-409C-BE32-E72D297353CC}">
              <c16:uniqueId val="{00000005-FE15-483B-9A64-28AFEA810DB6}"/>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6-FE15-483B-9A64-28AFEA810DB6}"/>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4.9000000000000004</c:v>
                </c:pt>
                <c:pt idx="2">
                  <c:v>#N/A</c:v>
                </c:pt>
                <c:pt idx="3">
                  <c:v>4.28</c:v>
                </c:pt>
                <c:pt idx="4">
                  <c:v>#N/A</c:v>
                </c:pt>
                <c:pt idx="5">
                  <c:v>4.17</c:v>
                </c:pt>
                <c:pt idx="6">
                  <c:v>#N/A</c:v>
                </c:pt>
                <c:pt idx="7">
                  <c:v>3.77</c:v>
                </c:pt>
                <c:pt idx="8">
                  <c:v>#N/A</c:v>
                </c:pt>
                <c:pt idx="9">
                  <c:v>3.5</c:v>
                </c:pt>
              </c:numCache>
            </c:numRef>
          </c:val>
          <c:extLst>
            <c:ext xmlns:c16="http://schemas.microsoft.com/office/drawing/2014/chart" uri="{C3380CC4-5D6E-409C-BE32-E72D297353CC}">
              <c16:uniqueId val="{00000007-FE15-483B-9A64-28AFEA810DB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c:v>
                </c:pt>
                <c:pt idx="2">
                  <c:v>#N/A</c:v>
                </c:pt>
                <c:pt idx="3">
                  <c:v>0.72</c:v>
                </c:pt>
                <c:pt idx="4">
                  <c:v>#N/A</c:v>
                </c:pt>
                <c:pt idx="5">
                  <c:v>3.11</c:v>
                </c:pt>
                <c:pt idx="6">
                  <c:v>#N/A</c:v>
                </c:pt>
                <c:pt idx="7">
                  <c:v>4.22</c:v>
                </c:pt>
                <c:pt idx="8">
                  <c:v>#N/A</c:v>
                </c:pt>
                <c:pt idx="9">
                  <c:v>3.56</c:v>
                </c:pt>
              </c:numCache>
            </c:numRef>
          </c:val>
          <c:extLst>
            <c:ext xmlns:c16="http://schemas.microsoft.com/office/drawing/2014/chart" uri="{C3380CC4-5D6E-409C-BE32-E72D297353CC}">
              <c16:uniqueId val="{00000008-FE15-483B-9A64-28AFEA810D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c:v>
                </c:pt>
                <c:pt idx="2">
                  <c:v>#N/A</c:v>
                </c:pt>
                <c:pt idx="3">
                  <c:v>17.39</c:v>
                </c:pt>
                <c:pt idx="4">
                  <c:v>#N/A</c:v>
                </c:pt>
                <c:pt idx="5">
                  <c:v>26.68</c:v>
                </c:pt>
                <c:pt idx="6">
                  <c:v>#N/A</c:v>
                </c:pt>
                <c:pt idx="7">
                  <c:v>34.33</c:v>
                </c:pt>
                <c:pt idx="8">
                  <c:v>#N/A</c:v>
                </c:pt>
                <c:pt idx="9">
                  <c:v>40.64</c:v>
                </c:pt>
              </c:numCache>
            </c:numRef>
          </c:val>
          <c:extLst>
            <c:ext xmlns:c16="http://schemas.microsoft.com/office/drawing/2014/chart" uri="{C3380CC4-5D6E-409C-BE32-E72D297353CC}">
              <c16:uniqueId val="{00000009-FE15-483B-9A64-28AFEA810D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193</c:v>
                </c:pt>
                <c:pt idx="5">
                  <c:v>211</c:v>
                </c:pt>
                <c:pt idx="8">
                  <c:v>220</c:v>
                </c:pt>
                <c:pt idx="11">
                  <c:v>224</c:v>
                </c:pt>
                <c:pt idx="14">
                  <c:v>227</c:v>
                </c:pt>
              </c:numCache>
            </c:numRef>
          </c:val>
          <c:extLst>
            <c:ext xmlns:c16="http://schemas.microsoft.com/office/drawing/2014/chart" uri="{C3380CC4-5D6E-409C-BE32-E72D297353CC}">
              <c16:uniqueId val="{00000000-5ADF-45A2-83B1-3BC63BE26F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DF-45A2-83B1-3BC63BE26F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DF-45A2-83B1-3BC63BE26F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25</c:v>
                </c:pt>
                <c:pt idx="6">
                  <c:v>17</c:v>
                </c:pt>
                <c:pt idx="9">
                  <c:v>18</c:v>
                </c:pt>
                <c:pt idx="12">
                  <c:v>21</c:v>
                </c:pt>
              </c:numCache>
            </c:numRef>
          </c:val>
          <c:extLst>
            <c:ext xmlns:c16="http://schemas.microsoft.com/office/drawing/2014/chart" uri="{C3380CC4-5D6E-409C-BE32-E72D297353CC}">
              <c16:uniqueId val="{00000003-5ADF-45A2-83B1-3BC63BE26F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61</c:v>
                </c:pt>
                <c:pt idx="6">
                  <c:v>69</c:v>
                </c:pt>
                <c:pt idx="9">
                  <c:v>77</c:v>
                </c:pt>
                <c:pt idx="12">
                  <c:v>53</c:v>
                </c:pt>
              </c:numCache>
            </c:numRef>
          </c:val>
          <c:extLst>
            <c:ext xmlns:c16="http://schemas.microsoft.com/office/drawing/2014/chart" uri="{C3380CC4-5D6E-409C-BE32-E72D297353CC}">
              <c16:uniqueId val="{00000004-5ADF-45A2-83B1-3BC63BE26F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DF-45A2-83B1-3BC63BE26F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DF-45A2-83B1-3BC63BE26F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225</c:v>
                </c:pt>
                <c:pt idx="3">
                  <c:v>270</c:v>
                </c:pt>
                <c:pt idx="6">
                  <c:v>245</c:v>
                </c:pt>
                <c:pt idx="9">
                  <c:v>260</c:v>
                </c:pt>
                <c:pt idx="12">
                  <c:v>262</c:v>
                </c:pt>
              </c:numCache>
            </c:numRef>
          </c:val>
          <c:extLst>
            <c:ext xmlns:c16="http://schemas.microsoft.com/office/drawing/2014/chart" uri="{C3380CC4-5D6E-409C-BE32-E72D297353CC}">
              <c16:uniqueId val="{00000007-5ADF-45A2-83B1-3BC63BE26F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123</c:v>
                </c:pt>
                <c:pt idx="2">
                  <c:v>#N/A</c:v>
                </c:pt>
                <c:pt idx="3">
                  <c:v>#N/A</c:v>
                </c:pt>
                <c:pt idx="4">
                  <c:v>145</c:v>
                </c:pt>
                <c:pt idx="5">
                  <c:v>#N/A</c:v>
                </c:pt>
                <c:pt idx="6">
                  <c:v>#N/A</c:v>
                </c:pt>
                <c:pt idx="7">
                  <c:v>111</c:v>
                </c:pt>
                <c:pt idx="8">
                  <c:v>#N/A</c:v>
                </c:pt>
                <c:pt idx="9">
                  <c:v>#N/A</c:v>
                </c:pt>
                <c:pt idx="10">
                  <c:v>131</c:v>
                </c:pt>
                <c:pt idx="11">
                  <c:v>#N/A</c:v>
                </c:pt>
                <c:pt idx="12">
                  <c:v>#N/A</c:v>
                </c:pt>
                <c:pt idx="13">
                  <c:v>109</c:v>
                </c:pt>
                <c:pt idx="14">
                  <c:v>#N/A</c:v>
                </c:pt>
              </c:numCache>
            </c:numRef>
          </c:val>
          <c:smooth val="0"/>
          <c:extLst>
            <c:ext xmlns:c16="http://schemas.microsoft.com/office/drawing/2014/chart" uri="{C3380CC4-5D6E-409C-BE32-E72D297353CC}">
              <c16:uniqueId val="{00000008-5ADF-45A2-83B1-3BC63BE26F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2357</c:v>
                </c:pt>
                <c:pt idx="5">
                  <c:v>2294</c:v>
                </c:pt>
                <c:pt idx="8">
                  <c:v>2270</c:v>
                </c:pt>
                <c:pt idx="11">
                  <c:v>2279</c:v>
                </c:pt>
                <c:pt idx="14">
                  <c:v>2176</c:v>
                </c:pt>
              </c:numCache>
            </c:numRef>
          </c:val>
          <c:extLst>
            <c:ext xmlns:c16="http://schemas.microsoft.com/office/drawing/2014/chart" uri="{C3380CC4-5D6E-409C-BE32-E72D297353CC}">
              <c16:uniqueId val="{00000000-FA59-4076-8132-FD822E8CA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A59-4076-8132-FD822E8CA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1616</c:v>
                </c:pt>
                <c:pt idx="5">
                  <c:v>1662</c:v>
                </c:pt>
                <c:pt idx="8">
                  <c:v>1689</c:v>
                </c:pt>
                <c:pt idx="11">
                  <c:v>1716</c:v>
                </c:pt>
                <c:pt idx="14">
                  <c:v>1787</c:v>
                </c:pt>
              </c:numCache>
            </c:numRef>
          </c:val>
          <c:extLst>
            <c:ext xmlns:c16="http://schemas.microsoft.com/office/drawing/2014/chart" uri="{C3380CC4-5D6E-409C-BE32-E72D297353CC}">
              <c16:uniqueId val="{00000002-FA59-4076-8132-FD822E8CA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59-4076-8132-FD822E8CA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59-4076-8132-FD822E8CA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59-4076-8132-FD822E8CA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449</c:v>
                </c:pt>
                <c:pt idx="3">
                  <c:v>427</c:v>
                </c:pt>
                <c:pt idx="6">
                  <c:v>449</c:v>
                </c:pt>
                <c:pt idx="9">
                  <c:v>386</c:v>
                </c:pt>
                <c:pt idx="12">
                  <c:v>385</c:v>
                </c:pt>
              </c:numCache>
            </c:numRef>
          </c:val>
          <c:extLst>
            <c:ext xmlns:c16="http://schemas.microsoft.com/office/drawing/2014/chart" uri="{C3380CC4-5D6E-409C-BE32-E72D297353CC}">
              <c16:uniqueId val="{00000006-FA59-4076-8132-FD822E8CA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195</c:v>
                </c:pt>
                <c:pt idx="6">
                  <c:v>187</c:v>
                </c:pt>
                <c:pt idx="9">
                  <c:v>174</c:v>
                </c:pt>
                <c:pt idx="12">
                  <c:v>181</c:v>
                </c:pt>
              </c:numCache>
            </c:numRef>
          </c:val>
          <c:extLst>
            <c:ext xmlns:c16="http://schemas.microsoft.com/office/drawing/2014/chart" uri="{C3380CC4-5D6E-409C-BE32-E72D297353CC}">
              <c16:uniqueId val="{00000007-FA59-4076-8132-FD822E8CA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467</c:v>
                </c:pt>
                <c:pt idx="3">
                  <c:v>438</c:v>
                </c:pt>
                <c:pt idx="6">
                  <c:v>425</c:v>
                </c:pt>
                <c:pt idx="9">
                  <c:v>413</c:v>
                </c:pt>
                <c:pt idx="12">
                  <c:v>336</c:v>
                </c:pt>
              </c:numCache>
            </c:numRef>
          </c:val>
          <c:extLst>
            <c:ext xmlns:c16="http://schemas.microsoft.com/office/drawing/2014/chart" uri="{C3380CC4-5D6E-409C-BE32-E72D297353CC}">
              <c16:uniqueId val="{00000008-FA59-4076-8132-FD822E8CA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59-4076-8132-FD822E8CA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2752</c:v>
                </c:pt>
                <c:pt idx="3">
                  <c:v>2668</c:v>
                </c:pt>
                <c:pt idx="6">
                  <c:v>2664</c:v>
                </c:pt>
                <c:pt idx="9">
                  <c:v>2717</c:v>
                </c:pt>
                <c:pt idx="12">
                  <c:v>2619</c:v>
                </c:pt>
              </c:numCache>
            </c:numRef>
          </c:val>
          <c:extLst>
            <c:ext xmlns:c16="http://schemas.microsoft.com/office/drawing/2014/chart" uri="{C3380CC4-5D6E-409C-BE32-E72D297353CC}">
              <c16:uniqueId val="{0000000A-FA59-4076-8132-FD822E8CA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59-4076-8132-FD822E8CA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918</c:v>
                </c:pt>
                <c:pt idx="1">
                  <c:v>918</c:v>
                </c:pt>
                <c:pt idx="2">
                  <c:v>918</c:v>
                </c:pt>
              </c:numCache>
            </c:numRef>
          </c:val>
          <c:extLst>
            <c:ext xmlns:c16="http://schemas.microsoft.com/office/drawing/2014/chart" uri="{C3380CC4-5D6E-409C-BE32-E72D297353CC}">
              <c16:uniqueId val="{00000000-5A7A-496A-81F0-98458E48D4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347</c:v>
                </c:pt>
                <c:pt idx="1">
                  <c:v>360</c:v>
                </c:pt>
                <c:pt idx="2">
                  <c:v>372</c:v>
                </c:pt>
              </c:numCache>
            </c:numRef>
          </c:val>
          <c:extLst>
            <c:ext xmlns:c16="http://schemas.microsoft.com/office/drawing/2014/chart" uri="{C3380CC4-5D6E-409C-BE32-E72D297353CC}">
              <c16:uniqueId val="{00000001-5A7A-496A-81F0-98458E48D4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275</c:v>
                </c:pt>
                <c:pt idx="1">
                  <c:v>280</c:v>
                </c:pt>
                <c:pt idx="2">
                  <c:v>327</c:v>
                </c:pt>
              </c:numCache>
            </c:numRef>
          </c:val>
          <c:extLst>
            <c:ext xmlns:c16="http://schemas.microsoft.com/office/drawing/2014/chart" uri="{C3380CC4-5D6E-409C-BE32-E72D297353CC}">
              <c16:uniqueId val="{00000002-5A7A-496A-81F0-98458E48D4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行財政改革により、交付税算入率の高い有利な地方債を借り入れ、また、事業の見直し等により借入額を抑えた結果、元利償還金が平成２８年度までは減少傾向にあったが南和公立病院の機器整備や中学校大規模改造に係る地方債の償還が始まった事により増加傾向に転じている。南和公立病院の施設建設や小さな道の駅建設に係る地方債の償還も始まっている。令和５年度には移住体験施設整備事業等の地方債の償還が開始され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、今後もサテライトオフィス等の償還が開始されること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算入公債費等の数値も適切に把握しながら、さらなる事業の見直し等を行う。</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南和公立病院の建設や小さな道の駅、移住施策等に伴う地方債の借入</a:t>
          </a:r>
          <a:r>
            <a:rPr kumimoji="1" lang="ja-JP" altLang="en-US" sz="1100">
              <a:solidFill>
                <a:schemeClr val="dk1"/>
              </a:solidFill>
              <a:effectLst/>
              <a:latin typeface="+mn-lt"/>
              <a:ea typeface="+mn-ea"/>
              <a:cs typeface="+mn-cs"/>
            </a:rPr>
            <a:t>はあるが、</a:t>
          </a:r>
          <a:r>
            <a:rPr kumimoji="1" lang="ja-JP" altLang="ja-JP" sz="1100">
              <a:solidFill>
                <a:schemeClr val="dk1"/>
              </a:solidFill>
              <a:effectLst/>
              <a:latin typeface="+mn-lt"/>
              <a:ea typeface="+mn-ea"/>
              <a:cs typeface="+mn-cs"/>
            </a:rPr>
            <a:t>行財政改革により事業の見直し等を行い借入額を抑えて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現在高は</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簡易水道事業費特別会計においては、地方債の定期償還により地方債現在高が年々減少し、これに伴う公営企業債等繰り入れ見込み額も減少傾向にある。また、交付税算入率の高い有利な地方債を借り入れることにより、充当可能財源等である基準財政需要額算入見込み額が増加し、平成２９年度に財政調整基金を</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百万円積み立てしたことにより平成３０年度には将来負担比率はマイナスとなった。令和元年度には行政サービス実施に係る財源不足に伴い財政調整基金の取り崩し（</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等により再び比率が算入される事になったが、令和２年度及び令和３年度においては新型コロナウイルス感染症の蔓延に伴い行政サービスの一部が行えないとなったこと等により将来負担比率はマイナスとなった。今後比率の上昇を招くことの無いよう事業の見直し等を継続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・例年基金の運用により生じる利息のみを積み増ししてきたが、平成２９年度において決算剰余金処分により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大幅に増加した。しかし、普通交付税額の減少や、老朽化・長寿命化対策の経費増大により行政サービス実施に必要な一般財源が不足してきており、令和元年度には財政調整基金を取り崩す結果となった。令和２年度以降では新型コロナウイルス感染症蔓延防止の観点から事業の執行等が減ったため取り崩す必要がな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普通交付税額が増額傾向にあったが令和４年度に関しては減少となり今後の見通しが困難である。老朽化・長寿命化対策の経費増大が続いていることから事業執行にあたり財源不足が生じており財政調整基金の取り崩しを視野に入れる必要がある。また、東吉野を応援してくださる方々の想いに応えるため、笑顔あふれる木と水のふるさとづくり推進に向け、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・森林環境整備促進基金・・間伐や人材育成・担い手の確保、木材利用の促進や普及啓発等の森林整備及びその促進を図る。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・ふるさと東吉野応援基金・・林業の振興、観光の振興、文化歴史の継承、自然環境の保全及び新エネルギーの導入等を図る。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・森林環境整備促進基金・・森林環境譲与税を財源とし、後年度に行う事業に活用するため譲与税の一部を積み立てたことにより増加した。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・ふるさと東吉野応援基金・・東吉野村をふるさとと想い応援するためにいただいた寄附を積み立てたことにより増加した。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・森林環境整備促進基金・・人材育成・担い手の確保、木材利用の促進や普及啓発等の森林整備等林業振興のため計画的に活用する。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・例年基金の運用により生じる利息のみを積み増ししてきたが、平成２９年度において決算剰余金処分により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大幅に増加した。しかし、普通交付税額の減少や、老朽化・長寿命化対策の経費増大により行政サービス実施に必要な一般財源が不足してきており、令和元年度には財政調整基金を取り崩す結果となった。令和２年度以降では新型コロナウイルス感染症蔓延防止の観点から事業の執行等が減ったため取り崩す必要がな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ところではあるが基金を取り崩さなければならない状況になっている。普通交付税額の減少、老朽化・長寿命化対策の経費増大が続いていることから事業執行にあたり財源不足が生じている。令和２年度から令和４年度では新型コロナウイルス感染症蔓延防止の観点から事業の執行等が減ったため取り崩す必要がなくなったが、今後は基金の取り崩しも視野に入れながら財政の硬直化を招くことの無いようさらなる財源の確保と歳出の精査を行い、災害等に備え一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百万円）以上の基金維持を目指す。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・地方債償還のため県の補助金等を積み立てたことにより増加した。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に償還が開始される小さな道の駅建設に係る地方債及び移住定住促進施設建設に係る地方債の償還、今後償還が開始されるサテライトオフィス整備に係る償還等地方債償還の増加に対応するため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
1,462
131.65
3,175,017
2,484,167
688,140
1,692,938
2,618,736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endParaRPr lang="ja-JP" altLang="ja-JP" sz="1400">
            <a:effectLst/>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767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132927</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767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132927</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767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149454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82127</xdr:rowOff>
    </xdr:from>
    <xdr:to>
      <xdr:col>15</xdr:col>
      <xdr:colOff>133350</xdr:colOff>
      <xdr:row>45</xdr:row>
      <xdr:rowOff>12277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168504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普通交付税においては、令和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年度と比較すると増加となった。（令和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1,397,388</a:t>
          </a:r>
          <a:r>
            <a:rPr kumimoji="1" lang="ja-JP" altLang="ja-JP" sz="1100">
              <a:solidFill>
                <a:schemeClr val="dk1"/>
              </a:solidFill>
              <a:effectLst/>
              <a:latin typeface="+mn-lt"/>
              <a:ea typeface="+mn-ea"/>
              <a:cs typeface="+mn-cs"/>
            </a:rPr>
            <a:t>千円→令和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1,413,030</a:t>
          </a:r>
          <a:r>
            <a:rPr kumimoji="1" lang="ja-JP" altLang="ja-JP" sz="1100">
              <a:solidFill>
                <a:schemeClr val="dk1"/>
              </a:solidFill>
              <a:effectLst/>
              <a:latin typeface="+mn-lt"/>
              <a:ea typeface="+mn-ea"/>
              <a:cs typeface="+mn-cs"/>
            </a:rPr>
            <a:t>千円）また、物価高騰による物件費の増加や移住体験施設整備事業の元金償還開始による公債費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人件費の増加等により</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比率が高くなっている</a:t>
          </a:r>
          <a:r>
            <a:rPr kumimoji="1" lang="ja-JP" altLang="ja-JP" sz="1100">
              <a:solidFill>
                <a:schemeClr val="dk1"/>
              </a:solidFill>
              <a:effectLst/>
              <a:latin typeface="+mn-lt"/>
              <a:ea typeface="+mn-ea"/>
              <a:cs typeface="+mn-cs"/>
            </a:rPr>
            <a:t>。今後、人口減少等に伴う交付税額の減少等の踏まえ事業の優先度を見極めながら、財政の硬直化を招くことの無いよう経常収支比率の維持に努める。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49276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0196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0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61</xdr:row>
      <xdr:rowOff>143510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923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64</xdr:row>
      <xdr:rowOff>126238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92308"/>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１人当たりの決算額が年々増加傾向にあるが、増加の大きな要因である人口の減については、人口の減を抑えるため定住者の支援や移住者の増加など今後も様々な施策を講じていく。また、その他の要因の１つである、人件費については国の給与水準や制度、運用に準じながら地域の実態も考慮して定めるよう努めている。また、行財政改革実施計画に基づく徹底した見直しを今後も継承、継続し、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92447</xdr:rowOff>
    </xdr:from>
    <xdr:to>
      <xdr:col>23</xdr:col>
      <xdr:colOff>133350</xdr:colOff>
      <xdr:row>83</xdr:row>
      <xdr:rowOff>141684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2797"/>
          <a:ext cx="8382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82432</xdr:rowOff>
    </xdr:from>
    <xdr:to>
      <xdr:col>19</xdr:col>
      <xdr:colOff>133350</xdr:colOff>
      <xdr:row>83</xdr:row>
      <xdr:rowOff>92447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2782"/>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72346</xdr:rowOff>
    </xdr:from>
    <xdr:to>
      <xdr:col>15</xdr:col>
      <xdr:colOff>82550</xdr:colOff>
      <xdr:row>83</xdr:row>
      <xdr:rowOff>82432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2696"/>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63374</xdr:rowOff>
    </xdr:from>
    <xdr:to>
      <xdr:col>11</xdr:col>
      <xdr:colOff>31750</xdr:colOff>
      <xdr:row>83</xdr:row>
      <xdr:rowOff>72346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3724"/>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90884</xdr:rowOff>
    </xdr:from>
    <xdr:to>
      <xdr:col>23</xdr:col>
      <xdr:colOff>184150</xdr:colOff>
      <xdr:row>84</xdr:row>
      <xdr:rowOff>21034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62961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41647</xdr:rowOff>
    </xdr:from>
    <xdr:to>
      <xdr:col>19</xdr:col>
      <xdr:colOff>184150</xdr:colOff>
      <xdr:row>83</xdr:row>
      <xdr:rowOff>143247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128024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31632</xdr:rowOff>
    </xdr:from>
    <xdr:to>
      <xdr:col>15</xdr:col>
      <xdr:colOff>133350</xdr:colOff>
      <xdr:row>83</xdr:row>
      <xdr:rowOff>133232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118009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21546</xdr:rowOff>
    </xdr:from>
    <xdr:to>
      <xdr:col>11</xdr:col>
      <xdr:colOff>82550</xdr:colOff>
      <xdr:row>83</xdr:row>
      <xdr:rowOff>123146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107923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12574</xdr:rowOff>
    </xdr:from>
    <xdr:to>
      <xdr:col>7</xdr:col>
      <xdr:colOff>31750</xdr:colOff>
      <xdr:row>83</xdr:row>
      <xdr:rowOff>114174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98951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2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職員の給与については、国の給与水準や制度、運用に準じながら地域の実態も考慮して定めるよう努めており、ラスパイレス指数は類似団体平均を下回っている。今後もそのように努める。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143934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224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894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82</xdr:row>
      <xdr:rowOff>130528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89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100895</xdr:rowOff>
    </xdr:from>
    <xdr:to>
      <xdr:col>68</xdr:col>
      <xdr:colOff>152400</xdr:colOff>
      <xdr:row>82</xdr:row>
      <xdr:rowOff>130528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98834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類似団体平均と比較すると職員数増が見られるが、安易な職員削減による行政サービスの低下を招くことの無いよう、行財政改革も取り入れつつ適正に管理していく。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79841</xdr:rowOff>
    </xdr:from>
    <xdr:to>
      <xdr:col>81</xdr:col>
      <xdr:colOff>44450</xdr:colOff>
      <xdr:row>62</xdr:row>
      <xdr:rowOff>139361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09741"/>
          <a:ext cx="8382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79841</xdr:rowOff>
    </xdr:from>
    <xdr:to>
      <xdr:col>77</xdr:col>
      <xdr:colOff>44450</xdr:colOff>
      <xdr:row>62</xdr:row>
      <xdr:rowOff>96531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709741"/>
          <a:ext cx="889000" cy="1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96531</xdr:rowOff>
    </xdr:from>
    <xdr:to>
      <xdr:col>72</xdr:col>
      <xdr:colOff>203200</xdr:colOff>
      <xdr:row>62</xdr:row>
      <xdr:rowOff>96933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726431"/>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82455</xdr:rowOff>
    </xdr:from>
    <xdr:to>
      <xdr:col>68</xdr:col>
      <xdr:colOff>152400</xdr:colOff>
      <xdr:row>62</xdr:row>
      <xdr:rowOff>96933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71235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88561</xdr:rowOff>
    </xdr:from>
    <xdr:to>
      <xdr:col>81</xdr:col>
      <xdr:colOff>95250</xdr:colOff>
      <xdr:row>63</xdr:row>
      <xdr:rowOff>18711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60638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9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29041</xdr:rowOff>
    </xdr:from>
    <xdr:to>
      <xdr:col>77</xdr:col>
      <xdr:colOff>95250</xdr:colOff>
      <xdr:row>62</xdr:row>
      <xdr:rowOff>130641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6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115418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4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45731</xdr:rowOff>
    </xdr:from>
    <xdr:to>
      <xdr:col>73</xdr:col>
      <xdr:colOff>44450</xdr:colOff>
      <xdr:row>62</xdr:row>
      <xdr:rowOff>147331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132108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6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46133</xdr:rowOff>
    </xdr:from>
    <xdr:to>
      <xdr:col>68</xdr:col>
      <xdr:colOff>203200</xdr:colOff>
      <xdr:row>62</xdr:row>
      <xdr:rowOff>147733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132510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31655</xdr:rowOff>
    </xdr:from>
    <xdr:to>
      <xdr:col>64</xdr:col>
      <xdr:colOff>152400</xdr:colOff>
      <xdr:row>62</xdr:row>
      <xdr:rowOff>133255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118032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4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交付税算入率の高い有利な地方債を借り入れ、事業の見直し等により借入額を抑えた結果、実質公債費比率は減少傾向にあった。しかし、平成２８年度まで減少傾向にあった元利償還金が南和公立病院の機器整備や中学校大規模改造に係る地方債の償還が開始されたことなどにより増加した。昨年と比べると減少しているが、温泉等施設の改修や移住関係施設の整備等が引き続き実施予定のため、過疎対策事業債等の有利な地方債とはいえ、比率の変動には充分注意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168366</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2636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58965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815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88415"/>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72753</xdr:rowOff>
    </xdr:from>
    <xdr:to>
      <xdr:col>68</xdr:col>
      <xdr:colOff>152400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022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117566</xdr:rowOff>
    </xdr:from>
    <xdr:to>
      <xdr:col>81</xdr:col>
      <xdr:colOff>95250</xdr:colOff>
      <xdr:row>41</xdr:row>
      <xdr:rowOff>47716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89643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4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21953</xdr:rowOff>
    </xdr:from>
    <xdr:to>
      <xdr:col>64</xdr:col>
      <xdr:colOff>152400</xdr:colOff>
      <xdr:row>41</xdr:row>
      <xdr:rowOff>123553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108330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行財政改革により事業の見直し等を行い、また、事業の優先度を見定め地方債の借入額を抑えつつ、借入を行う際は、交付税算入率の高い有利な地方債を借り入れることにより、将来負担比率については年々減少を続け、平成３０年度には、平成２８年度決算剰余金処分による財政調整基金への積立、簡易水道事業費特別会計における地方債残高の減少等により、将来負担額を充当可能財源等が上回った結果、比率は算定されなくなった。しかし、住民サービスの向上に係る建設事業の実施や学校施設の大規模改造など必要な事業に係る地方債の発行に伴う地方債の現在高増等により令和元年度はされることとなった。令和２年度以降は新型コロナウイルス感染症蔓延に伴い事業が執行出来ない等により再び比率が算定されなくなり、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年度においてはコロナ以前に戻りつつある。引き続き移住施策等実施していく中で負担額が増えないよう事業の執行には十分注意して行う。</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
1,462
131.65
3,175,017
2,484,167
688,140
1,692,938
2,618,736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職員の給与については、国の給与水準や制度、運用に準ずるよう努めているところである。今後もそのように努める。人口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人あたりの職員数から、類似団体と比較すると職員数が多くなっている。経常収支比率の人件費については、</a:t>
          </a:r>
          <a:r>
            <a:rPr kumimoji="1" lang="ja-JP" altLang="en-US" sz="1100">
              <a:solidFill>
                <a:schemeClr val="dk1"/>
              </a:solidFill>
              <a:effectLst/>
              <a:latin typeface="+mn-lt"/>
              <a:ea typeface="+mn-ea"/>
              <a:cs typeface="+mn-cs"/>
            </a:rPr>
            <a:t>前年度と比較して増加</a:t>
          </a:r>
          <a:r>
            <a:rPr kumimoji="1" lang="ja-JP" altLang="ja-JP" sz="1100">
              <a:solidFill>
                <a:schemeClr val="dk1"/>
              </a:solidFill>
              <a:effectLst/>
              <a:latin typeface="+mn-lt"/>
              <a:ea typeface="+mn-ea"/>
              <a:cs typeface="+mn-cs"/>
            </a:rPr>
            <a:t>傾向にあるため今後人件費による財政の圧迫がないよう注意していく。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a:t>
          </a:r>
          <a:r>
            <a:rPr kumimoji="1" lang="ja-JP" altLang="en-US" sz="1100">
              <a:solidFill>
                <a:schemeClr val="dk1"/>
              </a:solidFill>
              <a:effectLst/>
              <a:latin typeface="+mn-lt"/>
              <a:ea typeface="+mn-ea"/>
              <a:cs typeface="+mn-cs"/>
            </a:rPr>
            <a:t>と同じ水準となっているが、システム標準化対応に係る委託料の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大きく影響し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。国のデジタル基盤改革の促進に伴う戸籍や電算システムの標準化が</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進んでいくことが予測されることから、費用の適切な管理、見直しを行うなどこれ以上上昇しないよう留意する必要がある。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xdr:rowOff>
    </xdr:from>
    <xdr:to>
      <xdr:col>82</xdr:col>
      <xdr:colOff>107950</xdr:colOff>
      <xdr:row>15</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67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9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14</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2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15</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724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135636</xdr:rowOff>
    </xdr:from>
    <xdr:to>
      <xdr:col>82</xdr:col>
      <xdr:colOff>158750</xdr:colOff>
      <xdr:row>15</xdr:row>
      <xdr:rowOff>65786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107713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135636</xdr:rowOff>
    </xdr:from>
    <xdr:to>
      <xdr:col>78</xdr:col>
      <xdr:colOff>120650</xdr:colOff>
      <xdr:row>15</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50563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2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23131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9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21336</xdr:rowOff>
    </xdr:from>
    <xdr:to>
      <xdr:col>69</xdr:col>
      <xdr:colOff>142875</xdr:colOff>
      <xdr:row>14</xdr:row>
      <xdr:rowOff>122936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107713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153924</xdr:rowOff>
    </xdr:from>
    <xdr:to>
      <xdr:col>65</xdr:col>
      <xdr:colOff>53975</xdr:colOff>
      <xdr:row>15</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村単独の扶助費はあるものの、比率は類似団体より低い。高齢者の医療や老人ホームの利用や児童の減少により減少となったが、高齢化の影響で比率が増加する可能性は大いににある。比率の増加を抑えるため、今後も健康増進事業に力を入れるなど、元気な高齢者を増やす取り組み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においては、後期高齢者医療における保険給付費に伴う繰出金が減少し経常収支比率も大幅に減少した。令和３年度については、介護保険における人件費や地域支援事業の減に伴い繰出金が減少した。令和４年度では後期高齢者医療費に係る療養給付費負担金に伴う繰出金が増加（</a:t>
          </a:r>
          <a:r>
            <a:rPr kumimoji="1" lang="en-US" altLang="ja-JP" sz="1100">
              <a:solidFill>
                <a:schemeClr val="dk1"/>
              </a:solidFill>
              <a:effectLst/>
              <a:latin typeface="+mn-lt"/>
              <a:ea typeface="+mn-ea"/>
              <a:cs typeface="+mn-cs"/>
            </a:rPr>
            <a:t>3,104</a:t>
          </a:r>
          <a:r>
            <a:rPr kumimoji="1" lang="ja-JP" altLang="ja-JP" sz="1100">
              <a:solidFill>
                <a:schemeClr val="dk1"/>
              </a:solidFill>
              <a:effectLst/>
              <a:latin typeface="+mn-lt"/>
              <a:ea typeface="+mn-ea"/>
              <a:cs typeface="+mn-cs"/>
            </a:rPr>
            <a:t>）したが、令和５年度では減少（▲</a:t>
          </a:r>
          <a:r>
            <a:rPr kumimoji="1" lang="en-US" altLang="ja-JP" sz="1100">
              <a:solidFill>
                <a:schemeClr val="dk1"/>
              </a:solidFill>
              <a:effectLst/>
              <a:latin typeface="+mn-lt"/>
              <a:ea typeface="+mn-ea"/>
              <a:cs typeface="+mn-cs"/>
            </a:rPr>
            <a:t>7,251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なり、令和６年度ではさらに減少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5,639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100330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2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7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88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157497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部事務組合負担金が類似団体より多いが、南和広域医療企業団負担金や奈良県広域消防組合負担金で大幅に減額となった。今後も個々に事業内容を見直し、必要性の低い補助金は減額や廃止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60706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534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令和３年度に小さな道の駅ひよ</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のさと（補正予算債分）にかかる地方債の償還が開始された事などにより元利償還金は増加傾向にある。令和５年度から移住体験施設整備等の償還が開始されたため増加となった。今後もサテライトオフィス等の償還が開始されることから充分注意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96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695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69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令和３年度と比べ公債費を除く経常収支比率が減少したことは経費削減に関して一定の効果が現れているところがあるが、大きくは普通交付税額の変動（平成３０年度</a:t>
          </a:r>
          <a:r>
            <a:rPr kumimoji="1" lang="en-US" altLang="ja-JP" sz="1100">
              <a:solidFill>
                <a:schemeClr val="dk1"/>
              </a:solidFill>
              <a:effectLst/>
              <a:latin typeface="+mn-lt"/>
              <a:ea typeface="+mn-ea"/>
              <a:cs typeface="+mn-cs"/>
            </a:rPr>
            <a:t>1,113,607</a:t>
          </a:r>
          <a:r>
            <a:rPr kumimoji="1" lang="ja-JP" altLang="ja-JP" sz="1100">
              <a:solidFill>
                <a:schemeClr val="dk1"/>
              </a:solidFill>
              <a:effectLst/>
              <a:latin typeface="+mn-lt"/>
              <a:ea typeface="+mn-ea"/>
              <a:cs typeface="+mn-cs"/>
            </a:rPr>
            <a:t>千円→令和元年度</a:t>
          </a:r>
          <a:r>
            <a:rPr kumimoji="1" lang="en-US" altLang="ja-JP" sz="1100">
              <a:solidFill>
                <a:schemeClr val="dk1"/>
              </a:solidFill>
              <a:effectLst/>
              <a:latin typeface="+mn-lt"/>
              <a:ea typeface="+mn-ea"/>
              <a:cs typeface="+mn-cs"/>
            </a:rPr>
            <a:t>1,132,609</a:t>
          </a:r>
          <a:r>
            <a:rPr kumimoji="1" lang="ja-JP" altLang="ja-JP" sz="1100">
              <a:solidFill>
                <a:schemeClr val="dk1"/>
              </a:solidFill>
              <a:effectLst/>
              <a:latin typeface="+mn-lt"/>
              <a:ea typeface="+mn-ea"/>
              <a:cs typeface="+mn-cs"/>
            </a:rPr>
            <a:t>千円→令和２年度</a:t>
          </a:r>
          <a:r>
            <a:rPr kumimoji="1" lang="en-US" altLang="ja-JP" sz="1100">
              <a:solidFill>
                <a:schemeClr val="dk1"/>
              </a:solidFill>
              <a:effectLst/>
              <a:latin typeface="+mn-lt"/>
              <a:ea typeface="+mn-ea"/>
              <a:cs typeface="+mn-cs"/>
            </a:rPr>
            <a:t>1,210,046</a:t>
          </a:r>
          <a:r>
            <a:rPr kumimoji="1" lang="ja-JP" altLang="ja-JP" sz="1100">
              <a:solidFill>
                <a:schemeClr val="dk1"/>
              </a:solidFill>
              <a:effectLst/>
              <a:latin typeface="+mn-lt"/>
              <a:ea typeface="+mn-ea"/>
              <a:cs typeface="+mn-cs"/>
            </a:rPr>
            <a:t>千円→令和３年度</a:t>
          </a:r>
          <a:r>
            <a:rPr kumimoji="1" lang="en-US" altLang="ja-JP" sz="1100">
              <a:solidFill>
                <a:schemeClr val="dk1"/>
              </a:solidFill>
              <a:effectLst/>
              <a:latin typeface="+mn-lt"/>
              <a:ea typeface="+mn-ea"/>
              <a:cs typeface="+mn-cs"/>
            </a:rPr>
            <a:t>1,394,843</a:t>
          </a:r>
          <a:r>
            <a:rPr kumimoji="1" lang="ja-JP" altLang="ja-JP" sz="1100">
              <a:solidFill>
                <a:schemeClr val="dk1"/>
              </a:solidFill>
              <a:effectLst/>
              <a:latin typeface="+mn-lt"/>
              <a:ea typeface="+mn-ea"/>
              <a:cs typeface="+mn-cs"/>
            </a:rPr>
            <a:t>千円→令和４年度</a:t>
          </a:r>
          <a:r>
            <a:rPr kumimoji="1" lang="en-US" altLang="ja-JP" sz="1100">
              <a:solidFill>
                <a:schemeClr val="dk1"/>
              </a:solidFill>
              <a:effectLst/>
              <a:latin typeface="+mn-lt"/>
              <a:ea typeface="+mn-ea"/>
              <a:cs typeface="+mn-cs"/>
            </a:rPr>
            <a:t>1,377,185</a:t>
          </a:r>
          <a:r>
            <a:rPr kumimoji="1" lang="ja-JP" altLang="ja-JP" sz="1100">
              <a:solidFill>
                <a:schemeClr val="dk1"/>
              </a:solidFill>
              <a:effectLst/>
              <a:latin typeface="+mn-lt"/>
              <a:ea typeface="+mn-ea"/>
              <a:cs typeface="+mn-cs"/>
            </a:rPr>
            <a:t>千円→令和５年度</a:t>
          </a:r>
          <a:r>
            <a:rPr kumimoji="1" lang="en-US" altLang="ja-JP" sz="1100">
              <a:solidFill>
                <a:schemeClr val="dk1"/>
              </a:solidFill>
              <a:effectLst/>
              <a:latin typeface="+mn-lt"/>
              <a:ea typeface="+mn-ea"/>
              <a:cs typeface="+mn-cs"/>
            </a:rPr>
            <a:t>1,397,388</a:t>
          </a:r>
          <a:r>
            <a:rPr kumimoji="1" lang="ja-JP" altLang="ja-JP" sz="1100">
              <a:solidFill>
                <a:schemeClr val="dk1"/>
              </a:solidFill>
              <a:effectLst/>
              <a:latin typeface="+mn-lt"/>
              <a:ea typeface="+mn-ea"/>
              <a:cs typeface="+mn-cs"/>
            </a:rPr>
            <a:t>千円→令和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1,413,030</a:t>
          </a:r>
          <a:r>
            <a:rPr kumimoji="1" lang="ja-JP" altLang="ja-JP" sz="1100">
              <a:solidFill>
                <a:schemeClr val="dk1"/>
              </a:solidFill>
              <a:effectLst/>
              <a:latin typeface="+mn-lt"/>
              <a:ea typeface="+mn-ea"/>
              <a:cs typeface="+mn-cs"/>
            </a:rPr>
            <a:t>千円）により経常収支比率の変動が連動しているのが見て取れる。今後も引き続き普通交付税の増額は見込まれないため、さらなる経常経費の削減を講じる必要がある。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170435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897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129287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897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77</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2623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60706</xdr:rowOff>
    </xdr:from>
    <xdr:to>
      <xdr:col>69</xdr:col>
      <xdr:colOff>92075</xdr:colOff>
      <xdr:row>80</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62356"/>
          <a:ext cx="889000" cy="5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136162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21337</xdr:rowOff>
    </xdr:from>
    <xdr:to>
      <xdr:col>65</xdr:col>
      <xdr:colOff>53975</xdr:colOff>
      <xdr:row>80</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107714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92377</xdr:rowOff>
    </xdr:from>
    <xdr:to>
      <xdr:col>29</xdr:col>
      <xdr:colOff>127000</xdr:colOff>
      <xdr:row>15</xdr:row>
      <xdr:rowOff>148616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11752"/>
          <a:ext cx="647700" cy="56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138689</xdr:rowOff>
    </xdr:from>
    <xdr:to>
      <xdr:col>26</xdr:col>
      <xdr:colOff>50800</xdr:colOff>
      <xdr:row>15</xdr:row>
      <xdr:rowOff>148616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758064"/>
          <a:ext cx="698500" cy="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126537</xdr:rowOff>
    </xdr:from>
    <xdr:to>
      <xdr:col>22</xdr:col>
      <xdr:colOff>114300</xdr:colOff>
      <xdr:row>15</xdr:row>
      <xdr:rowOff>138689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745912"/>
          <a:ext cx="698500" cy="1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119424</xdr:rowOff>
    </xdr:from>
    <xdr:to>
      <xdr:col>18</xdr:col>
      <xdr:colOff>177800</xdr:colOff>
      <xdr:row>15</xdr:row>
      <xdr:rowOff>126537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738799"/>
          <a:ext cx="698500" cy="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41577</xdr:rowOff>
    </xdr:from>
    <xdr:to>
      <xdr:col>29</xdr:col>
      <xdr:colOff>177800</xdr:colOff>
      <xdr:row>15</xdr:row>
      <xdr:rowOff>143177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6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58104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97816</xdr:rowOff>
    </xdr:from>
    <xdr:to>
      <xdr:col>26</xdr:col>
      <xdr:colOff>101600</xdr:colOff>
      <xdr:row>16</xdr:row>
      <xdr:rowOff>27966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1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38143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87889</xdr:rowOff>
    </xdr:from>
    <xdr:to>
      <xdr:col>22</xdr:col>
      <xdr:colOff>165100</xdr:colOff>
      <xdr:row>16</xdr:row>
      <xdr:rowOff>18039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0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28216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7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75737</xdr:rowOff>
    </xdr:from>
    <xdr:to>
      <xdr:col>19</xdr:col>
      <xdr:colOff>38100</xdr:colOff>
      <xdr:row>16</xdr:row>
      <xdr:rowOff>5887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69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6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68624</xdr:rowOff>
    </xdr:from>
    <xdr:to>
      <xdr:col>15</xdr:col>
      <xdr:colOff>101600</xdr:colOff>
      <xdr:row>15</xdr:row>
      <xdr:rowOff>170224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8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8951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266269</xdr:rowOff>
    </xdr:from>
    <xdr:to>
      <xdr:col>29</xdr:col>
      <xdr:colOff>127000</xdr:colOff>
      <xdr:row>36</xdr:row>
      <xdr:rowOff>898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76619"/>
          <a:ext cx="647700" cy="7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266269</xdr:rowOff>
    </xdr:from>
    <xdr:to>
      <xdr:col>26</xdr:col>
      <xdr:colOff>50800</xdr:colOff>
      <xdr:row>36</xdr:row>
      <xdr:rowOff>11677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76619"/>
          <a:ext cx="698500" cy="88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253324</xdr:rowOff>
    </xdr:from>
    <xdr:to>
      <xdr:col>22</xdr:col>
      <xdr:colOff>114300</xdr:colOff>
      <xdr:row>36</xdr:row>
      <xdr:rowOff>11677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63674"/>
          <a:ext cx="698500" cy="101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253324</xdr:rowOff>
    </xdr:from>
    <xdr:to>
      <xdr:col>18</xdr:col>
      <xdr:colOff>177800</xdr:colOff>
      <xdr:row>35</xdr:row>
      <xdr:rowOff>336758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63674"/>
          <a:ext cx="698500" cy="8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292998</xdr:rowOff>
    </xdr:from>
    <xdr:to>
      <xdr:col>29</xdr:col>
      <xdr:colOff>177800</xdr:colOff>
      <xdr:row>36</xdr:row>
      <xdr:rowOff>51698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03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138075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215469</xdr:rowOff>
    </xdr:from>
    <xdr:to>
      <xdr:col>26</xdr:col>
      <xdr:colOff>101600</xdr:colOff>
      <xdr:row>35</xdr:row>
      <xdr:rowOff>317069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2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327246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94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303777</xdr:rowOff>
    </xdr:from>
    <xdr:to>
      <xdr:col>22</xdr:col>
      <xdr:colOff>165100</xdr:colOff>
      <xdr:row>36</xdr:row>
      <xdr:rowOff>62477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1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72654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8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202524</xdr:rowOff>
    </xdr:from>
    <xdr:to>
      <xdr:col>19</xdr:col>
      <xdr:colOff>38100</xdr:colOff>
      <xdr:row>35</xdr:row>
      <xdr:rowOff>304124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314301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285958</xdr:rowOff>
    </xdr:from>
    <xdr:to>
      <xdr:col>15</xdr:col>
      <xdr:colOff>101600</xdr:colOff>
      <xdr:row>36</xdr:row>
      <xdr:rowOff>44658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6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
1,462
131.65
3,175,017
2,484,167
688,140
1,692,938
2,618,736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13100</xdr:rowOff>
    </xdr:from>
    <xdr:to>
      <xdr:col>24</xdr:col>
      <xdr:colOff>63500</xdr:colOff>
      <xdr:row>35</xdr:row>
      <xdr:rowOff>75686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13850"/>
          <a:ext cx="838200" cy="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75686</xdr:rowOff>
    </xdr:from>
    <xdr:to>
      <xdr:col>19</xdr:col>
      <xdr:colOff>177800</xdr:colOff>
      <xdr:row>35</xdr:row>
      <xdr:rowOff>76122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7643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36803</xdr:rowOff>
    </xdr:from>
    <xdr:to>
      <xdr:col>15</xdr:col>
      <xdr:colOff>50800</xdr:colOff>
      <xdr:row>35</xdr:row>
      <xdr:rowOff>76122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037553"/>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36803</xdr:rowOff>
    </xdr:from>
    <xdr:to>
      <xdr:col>10</xdr:col>
      <xdr:colOff>114300</xdr:colOff>
      <xdr:row>35</xdr:row>
      <xdr:rowOff>58257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37553"/>
          <a:ext cx="889000" cy="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133750</xdr:rowOff>
    </xdr:from>
    <xdr:to>
      <xdr:col>24</xdr:col>
      <xdr:colOff>114300</xdr:colOff>
      <xdr:row>35</xdr:row>
      <xdr:rowOff>63900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156627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1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24886</xdr:rowOff>
    </xdr:from>
    <xdr:to>
      <xdr:col>20</xdr:col>
      <xdr:colOff>38100</xdr:colOff>
      <xdr:row>35</xdr:row>
      <xdr:rowOff>126486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143013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0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25322</xdr:rowOff>
    </xdr:from>
    <xdr:to>
      <xdr:col>15</xdr:col>
      <xdr:colOff>101600</xdr:colOff>
      <xdr:row>35</xdr:row>
      <xdr:rowOff>126922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143449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0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157453</xdr:rowOff>
    </xdr:from>
    <xdr:to>
      <xdr:col>10</xdr:col>
      <xdr:colOff>165100</xdr:colOff>
      <xdr:row>35</xdr:row>
      <xdr:rowOff>87603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104130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6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7457</xdr:rowOff>
    </xdr:from>
    <xdr:to>
      <xdr:col>6</xdr:col>
      <xdr:colOff>38100</xdr:colOff>
      <xdr:row>35</xdr:row>
      <xdr:rowOff>109057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125584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8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67567</xdr:rowOff>
    </xdr:from>
    <xdr:to>
      <xdr:col>24</xdr:col>
      <xdr:colOff>63500</xdr:colOff>
      <xdr:row>56</xdr:row>
      <xdr:rowOff>112737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68767"/>
          <a:ext cx="838200" cy="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112737</xdr:rowOff>
    </xdr:from>
    <xdr:to>
      <xdr:col>19</xdr:col>
      <xdr:colOff>177800</xdr:colOff>
      <xdr:row>56</xdr:row>
      <xdr:rowOff>131817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3937"/>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131817</xdr:rowOff>
    </xdr:from>
    <xdr:to>
      <xdr:col>15</xdr:col>
      <xdr:colOff>50800</xdr:colOff>
      <xdr:row>56</xdr:row>
      <xdr:rowOff>169215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3017"/>
          <a:ext cx="889000" cy="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169215</xdr:rowOff>
    </xdr:from>
    <xdr:to>
      <xdr:col>10</xdr:col>
      <xdr:colOff>114300</xdr:colOff>
      <xdr:row>57</xdr:row>
      <xdr:rowOff>8623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041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16767</xdr:rowOff>
    </xdr:from>
    <xdr:to>
      <xdr:col>24</xdr:col>
      <xdr:colOff>114300</xdr:colOff>
      <xdr:row>56</xdr:row>
      <xdr:rowOff>118367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39644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61937</xdr:rowOff>
    </xdr:from>
    <xdr:to>
      <xdr:col>20</xdr:col>
      <xdr:colOff>38100</xdr:colOff>
      <xdr:row>56</xdr:row>
      <xdr:rowOff>163537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3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81017</xdr:rowOff>
    </xdr:from>
    <xdr:to>
      <xdr:col>15</xdr:col>
      <xdr:colOff>101600</xdr:colOff>
      <xdr:row>57</xdr:row>
      <xdr:rowOff>11167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27694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118415</xdr:rowOff>
    </xdr:from>
    <xdr:to>
      <xdr:col>10</xdr:col>
      <xdr:colOff>165100</xdr:colOff>
      <xdr:row>57</xdr:row>
      <xdr:rowOff>48565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65092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129273</xdr:rowOff>
    </xdr:from>
    <xdr:to>
      <xdr:col>6</xdr:col>
      <xdr:colOff>38100</xdr:colOff>
      <xdr:row>57</xdr:row>
      <xdr:rowOff>59423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75950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27704</xdr:rowOff>
    </xdr:from>
    <xdr:to>
      <xdr:col>24</xdr:col>
      <xdr:colOff>63500</xdr:colOff>
      <xdr:row>78</xdr:row>
      <xdr:rowOff>69300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0804"/>
          <a:ext cx="838200" cy="4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50034</xdr:rowOff>
    </xdr:from>
    <xdr:to>
      <xdr:col>19</xdr:col>
      <xdr:colOff>177800</xdr:colOff>
      <xdr:row>78</xdr:row>
      <xdr:rowOff>69300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3134"/>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50034</xdr:rowOff>
    </xdr:from>
    <xdr:to>
      <xdr:col>15</xdr:col>
      <xdr:colOff>50800</xdr:colOff>
      <xdr:row>78</xdr:row>
      <xdr:rowOff>53307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3134"/>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50034</xdr:rowOff>
    </xdr:from>
    <xdr:to>
      <xdr:col>10</xdr:col>
      <xdr:colOff>114300</xdr:colOff>
      <xdr:row>78</xdr:row>
      <xdr:rowOff>53307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3134"/>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148354</xdr:rowOff>
    </xdr:from>
    <xdr:to>
      <xdr:col>24</xdr:col>
      <xdr:colOff>114300</xdr:colOff>
      <xdr:row>78</xdr:row>
      <xdr:rowOff>78504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63281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18500</xdr:rowOff>
    </xdr:from>
    <xdr:to>
      <xdr:col>20</xdr:col>
      <xdr:colOff>38100</xdr:colOff>
      <xdr:row>78</xdr:row>
      <xdr:rowOff>120100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111227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170684</xdr:rowOff>
    </xdr:from>
    <xdr:to>
      <xdr:col>15</xdr:col>
      <xdr:colOff>101600</xdr:colOff>
      <xdr:row>78</xdr:row>
      <xdr:rowOff>100834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91961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2507</xdr:rowOff>
    </xdr:from>
    <xdr:to>
      <xdr:col>10</xdr:col>
      <xdr:colOff>165100</xdr:colOff>
      <xdr:row>78</xdr:row>
      <xdr:rowOff>104107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95234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170684</xdr:rowOff>
    </xdr:from>
    <xdr:to>
      <xdr:col>6</xdr:col>
      <xdr:colOff>38100</xdr:colOff>
      <xdr:row>78</xdr:row>
      <xdr:rowOff>100834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91961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106128</xdr:rowOff>
    </xdr:from>
    <xdr:to>
      <xdr:col>24</xdr:col>
      <xdr:colOff>63500</xdr:colOff>
      <xdr:row>94</xdr:row>
      <xdr:rowOff>118571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22428"/>
          <a:ext cx="8382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118571</xdr:rowOff>
    </xdr:from>
    <xdr:to>
      <xdr:col>19</xdr:col>
      <xdr:colOff>177800</xdr:colOff>
      <xdr:row>95</xdr:row>
      <xdr:rowOff>99716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34871"/>
          <a:ext cx="889000" cy="15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40695</xdr:rowOff>
    </xdr:from>
    <xdr:to>
      <xdr:col>15</xdr:col>
      <xdr:colOff>50800</xdr:colOff>
      <xdr:row>95</xdr:row>
      <xdr:rowOff>99716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28445"/>
          <a:ext cx="8890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40695</xdr:rowOff>
    </xdr:from>
    <xdr:to>
      <xdr:col>10</xdr:col>
      <xdr:colOff>114300</xdr:colOff>
      <xdr:row>96</xdr:row>
      <xdr:rowOff>146906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28445"/>
          <a:ext cx="889000" cy="27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55328</xdr:rowOff>
    </xdr:from>
    <xdr:to>
      <xdr:col>24</xdr:col>
      <xdr:colOff>114300</xdr:colOff>
      <xdr:row>94</xdr:row>
      <xdr:rowOff>156928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78205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67771</xdr:rowOff>
    </xdr:from>
    <xdr:to>
      <xdr:col>20</xdr:col>
      <xdr:colOff>38100</xdr:colOff>
      <xdr:row>94</xdr:row>
      <xdr:rowOff>169371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8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14448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5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48916</xdr:rowOff>
    </xdr:from>
    <xdr:to>
      <xdr:col>15</xdr:col>
      <xdr:colOff>101600</xdr:colOff>
      <xdr:row>95</xdr:row>
      <xdr:rowOff>150516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167043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161345</xdr:rowOff>
    </xdr:from>
    <xdr:to>
      <xdr:col>10</xdr:col>
      <xdr:colOff>165100</xdr:colOff>
      <xdr:row>95</xdr:row>
      <xdr:rowOff>91495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108022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96106</xdr:rowOff>
    </xdr:from>
    <xdr:to>
      <xdr:col>6</xdr:col>
      <xdr:colOff>38100</xdr:colOff>
      <xdr:row>97</xdr:row>
      <xdr:rowOff>26256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42783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359</xdr:rowOff>
    </xdr:from>
    <xdr:to>
      <xdr:col>55</xdr:col>
      <xdr:colOff>0</xdr:colOff>
      <xdr:row>35</xdr:row>
      <xdr:rowOff>94083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01109"/>
          <a:ext cx="838200" cy="9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156310</xdr:rowOff>
    </xdr:from>
    <xdr:to>
      <xdr:col>50</xdr:col>
      <xdr:colOff>114300</xdr:colOff>
      <xdr:row>35</xdr:row>
      <xdr:rowOff>359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85610"/>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156310</xdr:rowOff>
    </xdr:from>
    <xdr:to>
      <xdr:col>45</xdr:col>
      <xdr:colOff>177800</xdr:colOff>
      <xdr:row>36</xdr:row>
      <xdr:rowOff>44236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985610"/>
          <a:ext cx="889000" cy="2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33042</xdr:rowOff>
    </xdr:from>
    <xdr:to>
      <xdr:col>41</xdr:col>
      <xdr:colOff>50800</xdr:colOff>
      <xdr:row>36</xdr:row>
      <xdr:rowOff>44236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62342"/>
          <a:ext cx="889000" cy="35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43283</xdr:rowOff>
    </xdr:from>
    <xdr:to>
      <xdr:col>55</xdr:col>
      <xdr:colOff>50800</xdr:colOff>
      <xdr:row>35</xdr:row>
      <xdr:rowOff>144883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66160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9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121009</xdr:rowOff>
    </xdr:from>
    <xdr:to>
      <xdr:col>50</xdr:col>
      <xdr:colOff>165100</xdr:colOff>
      <xdr:row>35</xdr:row>
      <xdr:rowOff>51159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67686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2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105510</xdr:rowOff>
    </xdr:from>
    <xdr:to>
      <xdr:col>46</xdr:col>
      <xdr:colOff>38100</xdr:colOff>
      <xdr:row>35</xdr:row>
      <xdr:rowOff>35660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52187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1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164886</xdr:rowOff>
    </xdr:from>
    <xdr:to>
      <xdr:col>41</xdr:col>
      <xdr:colOff>101600</xdr:colOff>
      <xdr:row>36</xdr:row>
      <xdr:rowOff>95036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111563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153692</xdr:rowOff>
    </xdr:from>
    <xdr:to>
      <xdr:col>36</xdr:col>
      <xdr:colOff>165100</xdr:colOff>
      <xdr:row>34</xdr:row>
      <xdr:rowOff>83842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1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100369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8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126974</xdr:rowOff>
    </xdr:from>
    <xdr:to>
      <xdr:col>55</xdr:col>
      <xdr:colOff>0</xdr:colOff>
      <xdr:row>58</xdr:row>
      <xdr:rowOff>132246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71074"/>
          <a:ext cx="8382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132246</xdr:rowOff>
    </xdr:from>
    <xdr:to>
      <xdr:col>50</xdr:col>
      <xdr:colOff>114300</xdr:colOff>
      <xdr:row>58</xdr:row>
      <xdr:rowOff>137707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76346"/>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124813</xdr:rowOff>
    </xdr:from>
    <xdr:to>
      <xdr:col>45</xdr:col>
      <xdr:colOff>177800</xdr:colOff>
      <xdr:row>58</xdr:row>
      <xdr:rowOff>137707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68913"/>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124682</xdr:rowOff>
    </xdr:from>
    <xdr:to>
      <xdr:col>41</xdr:col>
      <xdr:colOff>50800</xdr:colOff>
      <xdr:row>58</xdr:row>
      <xdr:rowOff>124813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68782"/>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76174</xdr:rowOff>
    </xdr:from>
    <xdr:to>
      <xdr:col>55</xdr:col>
      <xdr:colOff>50800</xdr:colOff>
      <xdr:row>59</xdr:row>
      <xdr:rowOff>6324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81446</xdr:rowOff>
    </xdr:from>
    <xdr:to>
      <xdr:col>50</xdr:col>
      <xdr:colOff>165100</xdr:colOff>
      <xdr:row>59</xdr:row>
      <xdr:rowOff>11596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2723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1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86907</xdr:rowOff>
    </xdr:from>
    <xdr:to>
      <xdr:col>46</xdr:col>
      <xdr:colOff>38100</xdr:colOff>
      <xdr:row>59</xdr:row>
      <xdr:rowOff>17057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8184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2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74013</xdr:rowOff>
    </xdr:from>
    <xdr:to>
      <xdr:col>41</xdr:col>
      <xdr:colOff>101600</xdr:colOff>
      <xdr:row>59</xdr:row>
      <xdr:rowOff>4163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166740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1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73882</xdr:rowOff>
    </xdr:from>
    <xdr:to>
      <xdr:col>36</xdr:col>
      <xdr:colOff>165100</xdr:colOff>
      <xdr:row>59</xdr:row>
      <xdr:rowOff>4032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166609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1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155386</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57036"/>
          <a:ext cx="838200" cy="1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155386</xdr:rowOff>
    </xdr:from>
    <xdr:to>
      <xdr:col>50</xdr:col>
      <xdr:colOff>114300</xdr:colOff>
      <xdr:row>78</xdr:row>
      <xdr:rowOff>132728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57036"/>
          <a:ext cx="889000" cy="1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130604</xdr:rowOff>
    </xdr:from>
    <xdr:to>
      <xdr:col>45</xdr:col>
      <xdr:colOff>177800</xdr:colOff>
      <xdr:row>78</xdr:row>
      <xdr:rowOff>132728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03704"/>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109462</xdr:rowOff>
    </xdr:from>
    <xdr:to>
      <xdr:col>41</xdr:col>
      <xdr:colOff>50800</xdr:colOff>
      <xdr:row>78</xdr:row>
      <xdr:rowOff>130604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82562"/>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104586</xdr:rowOff>
    </xdr:from>
    <xdr:to>
      <xdr:col>50</xdr:col>
      <xdr:colOff>165100</xdr:colOff>
      <xdr:row>78</xdr:row>
      <xdr:rowOff>34736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25863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81928</xdr:rowOff>
    </xdr:from>
    <xdr:to>
      <xdr:col>46</xdr:col>
      <xdr:colOff>38100</xdr:colOff>
      <xdr:row>79</xdr:row>
      <xdr:rowOff>12078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3205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79804</xdr:rowOff>
    </xdr:from>
    <xdr:to>
      <xdr:col>41</xdr:col>
      <xdr:colOff>101600</xdr:colOff>
      <xdr:row>79</xdr:row>
      <xdr:rowOff>9954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58662</xdr:rowOff>
    </xdr:from>
    <xdr:to>
      <xdr:col>36</xdr:col>
      <xdr:colOff>165100</xdr:colOff>
      <xdr:row>78</xdr:row>
      <xdr:rowOff>160262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39306</xdr:rowOff>
    </xdr:from>
    <xdr:to>
      <xdr:col>55</xdr:col>
      <xdr:colOff>0</xdr:colOff>
      <xdr:row>97</xdr:row>
      <xdr:rowOff>48527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98506"/>
          <a:ext cx="838200" cy="1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124892</xdr:rowOff>
    </xdr:from>
    <xdr:to>
      <xdr:col>50</xdr:col>
      <xdr:colOff>114300</xdr:colOff>
      <xdr:row>97</xdr:row>
      <xdr:rowOff>48527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84092"/>
          <a:ext cx="889000" cy="9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22591</xdr:rowOff>
    </xdr:from>
    <xdr:to>
      <xdr:col>45</xdr:col>
      <xdr:colOff>177800</xdr:colOff>
      <xdr:row>96</xdr:row>
      <xdr:rowOff>124892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81791"/>
          <a:ext cx="889000" cy="10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22591</xdr:rowOff>
    </xdr:from>
    <xdr:to>
      <xdr:col>41</xdr:col>
      <xdr:colOff>50800</xdr:colOff>
      <xdr:row>96</xdr:row>
      <xdr:rowOff>74921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81791"/>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159956</xdr:rowOff>
    </xdr:from>
    <xdr:to>
      <xdr:col>55</xdr:col>
      <xdr:colOff>50800</xdr:colOff>
      <xdr:row>96</xdr:row>
      <xdr:rowOff>90106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11383</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9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169177</xdr:rowOff>
    </xdr:from>
    <xdr:to>
      <xdr:col>50</xdr:col>
      <xdr:colOff>165100</xdr:colOff>
      <xdr:row>97</xdr:row>
      <xdr:rowOff>99327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90454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2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74092</xdr:rowOff>
    </xdr:from>
    <xdr:to>
      <xdr:col>46</xdr:col>
      <xdr:colOff>38100</xdr:colOff>
      <xdr:row>97</xdr:row>
      <xdr:rowOff>4242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20769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0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143241</xdr:rowOff>
    </xdr:from>
    <xdr:to>
      <xdr:col>41</xdr:col>
      <xdr:colOff>101600</xdr:colOff>
      <xdr:row>96</xdr:row>
      <xdr:rowOff>73391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89918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20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24121</xdr:rowOff>
    </xdr:from>
    <xdr:to>
      <xdr:col>36</xdr:col>
      <xdr:colOff>165100</xdr:colOff>
      <xdr:row>96</xdr:row>
      <xdr:rowOff>125721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8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142248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5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5996</xdr:rowOff>
    </xdr:from>
    <xdr:to>
      <xdr:col>85</xdr:col>
      <xdr:colOff>127000</xdr:colOff>
      <xdr:row>39</xdr:row>
      <xdr:rowOff>9436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2546"/>
          <a:ext cx="8382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5996</xdr:rowOff>
    </xdr:from>
    <xdr:to>
      <xdr:col>81</xdr:col>
      <xdr:colOff>50800</xdr:colOff>
      <xdr:row>39</xdr:row>
      <xdr:rowOff>21045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9254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21045</xdr:rowOff>
    </xdr:from>
    <xdr:to>
      <xdr:col>76</xdr:col>
      <xdr:colOff>114300</xdr:colOff>
      <xdr:row>39</xdr:row>
      <xdr:rowOff>43421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07595"/>
          <a:ext cx="8890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36198</xdr:rowOff>
    </xdr:from>
    <xdr:to>
      <xdr:col>71</xdr:col>
      <xdr:colOff>177800</xdr:colOff>
      <xdr:row>39</xdr:row>
      <xdr:rowOff>43421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274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130086</xdr:rowOff>
    </xdr:from>
    <xdr:to>
      <xdr:col>85</xdr:col>
      <xdr:colOff>177800</xdr:colOff>
      <xdr:row>39</xdr:row>
      <xdr:rowOff>60236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45013</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6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126646</xdr:rowOff>
    </xdr:from>
    <xdr:to>
      <xdr:col>81</xdr:col>
      <xdr:colOff>101600</xdr:colOff>
      <xdr:row>39</xdr:row>
      <xdr:rowOff>56796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47923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7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141695</xdr:rowOff>
    </xdr:from>
    <xdr:to>
      <xdr:col>76</xdr:col>
      <xdr:colOff>165100</xdr:colOff>
      <xdr:row>39</xdr:row>
      <xdr:rowOff>71845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62972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164071</xdr:rowOff>
    </xdr:from>
    <xdr:to>
      <xdr:col>72</xdr:col>
      <xdr:colOff>38100</xdr:colOff>
      <xdr:row>39</xdr:row>
      <xdr:rowOff>94221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85348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156848</xdr:rowOff>
    </xdr:from>
    <xdr:to>
      <xdr:col>67</xdr:col>
      <xdr:colOff>101600</xdr:colOff>
      <xdr:row>39</xdr:row>
      <xdr:rowOff>86998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78125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82965</xdr:rowOff>
    </xdr:from>
    <xdr:to>
      <xdr:col>85</xdr:col>
      <xdr:colOff>127000</xdr:colOff>
      <xdr:row>76</xdr:row>
      <xdr:rowOff>96552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13165"/>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96552</xdr:rowOff>
    </xdr:from>
    <xdr:to>
      <xdr:col>81</xdr:col>
      <xdr:colOff>50800</xdr:colOff>
      <xdr:row>76</xdr:row>
      <xdr:rowOff>129209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2675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105584</xdr:rowOff>
    </xdr:from>
    <xdr:to>
      <xdr:col>76</xdr:col>
      <xdr:colOff>114300</xdr:colOff>
      <xdr:row>76</xdr:row>
      <xdr:rowOff>129209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135784"/>
          <a:ext cx="889000" cy="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105584</xdr:rowOff>
    </xdr:from>
    <xdr:to>
      <xdr:col>71</xdr:col>
      <xdr:colOff>177800</xdr:colOff>
      <xdr:row>77</xdr:row>
      <xdr:rowOff>3477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35784"/>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32165</xdr:rowOff>
    </xdr:from>
    <xdr:to>
      <xdr:col>85</xdr:col>
      <xdr:colOff>177800</xdr:colOff>
      <xdr:row>76</xdr:row>
      <xdr:rowOff>133765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55043</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1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45752</xdr:rowOff>
    </xdr:from>
    <xdr:to>
      <xdr:col>81</xdr:col>
      <xdr:colOff>101600</xdr:colOff>
      <xdr:row>76</xdr:row>
      <xdr:rowOff>147352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163878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78409</xdr:rowOff>
    </xdr:from>
    <xdr:to>
      <xdr:col>76</xdr:col>
      <xdr:colOff>165100</xdr:colOff>
      <xdr:row>77</xdr:row>
      <xdr:rowOff>8559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25086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8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54784</xdr:rowOff>
    </xdr:from>
    <xdr:to>
      <xdr:col>72</xdr:col>
      <xdr:colOff>38100</xdr:colOff>
      <xdr:row>76</xdr:row>
      <xdr:rowOff>156384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1460</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124127</xdr:rowOff>
    </xdr:from>
    <xdr:to>
      <xdr:col>67</xdr:col>
      <xdr:colOff>101600</xdr:colOff>
      <xdr:row>77</xdr:row>
      <xdr:rowOff>54277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70804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42461</xdr:rowOff>
    </xdr:from>
    <xdr:to>
      <xdr:col>85</xdr:col>
      <xdr:colOff>127000</xdr:colOff>
      <xdr:row>98</xdr:row>
      <xdr:rowOff>113644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44561"/>
          <a:ext cx="8382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109953</xdr:rowOff>
    </xdr:from>
    <xdr:to>
      <xdr:col>81</xdr:col>
      <xdr:colOff>50800</xdr:colOff>
      <xdr:row>98</xdr:row>
      <xdr:rowOff>113644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12053"/>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78392</xdr:rowOff>
    </xdr:from>
    <xdr:to>
      <xdr:col>76</xdr:col>
      <xdr:colOff>114300</xdr:colOff>
      <xdr:row>98</xdr:row>
      <xdr:rowOff>109953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80492"/>
          <a:ext cx="8890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78392</xdr:rowOff>
    </xdr:from>
    <xdr:to>
      <xdr:col>71</xdr:col>
      <xdr:colOff>177800</xdr:colOff>
      <xdr:row>98</xdr:row>
      <xdr:rowOff>86562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80492"/>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163111</xdr:rowOff>
    </xdr:from>
    <xdr:to>
      <xdr:col>85</xdr:col>
      <xdr:colOff>177800</xdr:colOff>
      <xdr:row>98</xdr:row>
      <xdr:rowOff>93261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78038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62844</xdr:rowOff>
    </xdr:from>
    <xdr:to>
      <xdr:col>81</xdr:col>
      <xdr:colOff>101600</xdr:colOff>
      <xdr:row>98</xdr:row>
      <xdr:rowOff>164444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155571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59153</xdr:rowOff>
    </xdr:from>
    <xdr:to>
      <xdr:col>76</xdr:col>
      <xdr:colOff>165100</xdr:colOff>
      <xdr:row>98</xdr:row>
      <xdr:rowOff>160753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151880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27592</xdr:rowOff>
    </xdr:from>
    <xdr:to>
      <xdr:col>72</xdr:col>
      <xdr:colOff>38100</xdr:colOff>
      <xdr:row>98</xdr:row>
      <xdr:rowOff>129192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120319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35762</xdr:rowOff>
    </xdr:from>
    <xdr:to>
      <xdr:col>67</xdr:col>
      <xdr:colOff>101600</xdr:colOff>
      <xdr:row>98</xdr:row>
      <xdr:rowOff>137362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128489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6883</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179083"/>
          <a:ext cx="838200" cy="4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127533</xdr:rowOff>
    </xdr:from>
    <xdr:to>
      <xdr:col>116</xdr:col>
      <xdr:colOff>114300</xdr:colOff>
      <xdr:row>36</xdr:row>
      <xdr:rowOff>57683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150410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9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137833</xdr:rowOff>
    </xdr:from>
    <xdr:to>
      <xdr:col>116</xdr:col>
      <xdr:colOff>62864</xdr:colOff>
      <xdr:row>78</xdr:row>
      <xdr:rowOff>59592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482233"/>
          <a:ext cx="1269" cy="95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63419</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59592</xdr:rowOff>
    </xdr:from>
    <xdr:to>
      <xdr:col>116</xdr:col>
      <xdr:colOff>152400</xdr:colOff>
      <xdr:row>78</xdr:row>
      <xdr:rowOff>59592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3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84510</xdr:rowOff>
    </xdr:from>
    <xdr:ext cx="599010"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225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137833</xdr:rowOff>
    </xdr:from>
    <xdr:to>
      <xdr:col>116</xdr:col>
      <xdr:colOff>152400</xdr:colOff>
      <xdr:row>72</xdr:row>
      <xdr:rowOff>137833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482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111651</xdr:rowOff>
    </xdr:from>
    <xdr:to>
      <xdr:col>116</xdr:col>
      <xdr:colOff>63500</xdr:colOff>
      <xdr:row>74</xdr:row>
      <xdr:rowOff>127173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84601"/>
          <a:ext cx="838200" cy="52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123159</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98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144731</xdr:rowOff>
    </xdr:from>
    <xdr:to>
      <xdr:col>116</xdr:col>
      <xdr:colOff>114300</xdr:colOff>
      <xdr:row>76</xdr:row>
      <xdr:rowOff>74882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30034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111651</xdr:rowOff>
    </xdr:from>
    <xdr:to>
      <xdr:col>111</xdr:col>
      <xdr:colOff>177800</xdr:colOff>
      <xdr:row>72</xdr:row>
      <xdr:rowOff>6388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84601"/>
          <a:ext cx="889000" cy="6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79680</xdr:rowOff>
    </xdr:from>
    <xdr:to>
      <xdr:col>112</xdr:col>
      <xdr:colOff>38100</xdr:colOff>
      <xdr:row>75</xdr:row>
      <xdr:rowOff>9830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7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957</xdr:rowOff>
    </xdr:from>
    <xdr:ext cx="59901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23795" y="1285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6388</xdr:rowOff>
    </xdr:from>
    <xdr:to>
      <xdr:col>107</xdr:col>
      <xdr:colOff>50800</xdr:colOff>
      <xdr:row>72</xdr:row>
      <xdr:rowOff>106911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50788"/>
          <a:ext cx="889000" cy="10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18293</xdr:rowOff>
    </xdr:from>
    <xdr:to>
      <xdr:col>107</xdr:col>
      <xdr:colOff>101600</xdr:colOff>
      <xdr:row>74</xdr:row>
      <xdr:rowOff>119893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70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111020</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34795" y="1279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101349</xdr:rowOff>
    </xdr:from>
    <xdr:to>
      <xdr:col>102</xdr:col>
      <xdr:colOff>114300</xdr:colOff>
      <xdr:row>72</xdr:row>
      <xdr:rowOff>106911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45749"/>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47227</xdr:rowOff>
    </xdr:from>
    <xdr:to>
      <xdr:col>102</xdr:col>
      <xdr:colOff>165100</xdr:colOff>
      <xdr:row>74</xdr:row>
      <xdr:rowOff>148827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139954</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45795" y="1282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15062</xdr:rowOff>
    </xdr:from>
    <xdr:to>
      <xdr:col>98</xdr:col>
      <xdr:colOff>38100</xdr:colOff>
      <xdr:row>74</xdr:row>
      <xdr:rowOff>116662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107789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56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76373</xdr:rowOff>
    </xdr:from>
    <xdr:to>
      <xdr:col>116</xdr:col>
      <xdr:colOff>114300</xdr:colOff>
      <xdr:row>75</xdr:row>
      <xdr:rowOff>6523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99250</xdr:rowOff>
    </xdr:from>
    <xdr:ext cx="599010"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60851</xdr:rowOff>
    </xdr:from>
    <xdr:to>
      <xdr:col>112</xdr:col>
      <xdr:colOff>38100</xdr:colOff>
      <xdr:row>71</xdr:row>
      <xdr:rowOff>162451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3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7528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00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127038</xdr:rowOff>
    </xdr:from>
    <xdr:to>
      <xdr:col>107</xdr:col>
      <xdr:colOff>101600</xdr:colOff>
      <xdr:row>72</xdr:row>
      <xdr:rowOff>57188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73715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207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56111</xdr:rowOff>
    </xdr:from>
    <xdr:to>
      <xdr:col>102</xdr:col>
      <xdr:colOff>165100</xdr:colOff>
      <xdr:row>72</xdr:row>
      <xdr:rowOff>157711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2788</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17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50549</xdr:rowOff>
    </xdr:from>
    <xdr:to>
      <xdr:col>98</xdr:col>
      <xdr:colOff>38100</xdr:colOff>
      <xdr:row>72</xdr:row>
      <xdr:rowOff>152149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168676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17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１人当たりのコストは人口の減少が大きい原因となることから増加傾向になりやすいのが現状である。個別の項目について分析すると、人件費について、類似団体と比べ高くなっているが、定員については行財政改革により適正に管理し、職員の給与については、国の給与水準や制度、運用に準じながら地域の実態も考慮して定めるよう努めているところである。</a:t>
          </a:r>
          <a:r>
            <a:rPr kumimoji="1" lang="ja-JP" altLang="ja-JP" sz="1100" b="0" i="0" baseline="0">
              <a:solidFill>
                <a:schemeClr val="dk1"/>
              </a:solidFill>
              <a:effectLst/>
              <a:latin typeface="+mn-lt"/>
              <a:ea typeface="+mn-ea"/>
              <a:cs typeface="+mn-cs"/>
            </a:rPr>
            <a:t>臨時職員が制度改正に伴って性質が変わったため依然として増加傾向が続いている。物件費については、昨年に引き続き物価の高騰や委託事業の人件費分が増えているため増</a:t>
          </a:r>
          <a:r>
            <a:rPr kumimoji="1" lang="ja-JP" altLang="en-US" sz="1100" b="0" i="0" baseline="0">
              <a:solidFill>
                <a:schemeClr val="dk1"/>
              </a:solidFill>
              <a:effectLst/>
              <a:latin typeface="+mn-lt"/>
              <a:ea typeface="+mn-ea"/>
              <a:cs typeface="+mn-cs"/>
            </a:rPr>
            <a:t>額と</a:t>
          </a:r>
          <a:r>
            <a:rPr kumimoji="1" lang="ja-JP" altLang="ja-JP" sz="1100" b="0" i="0" baseline="0">
              <a:solidFill>
                <a:schemeClr val="dk1"/>
              </a:solidFill>
              <a:effectLst/>
              <a:latin typeface="+mn-lt"/>
              <a:ea typeface="+mn-ea"/>
              <a:cs typeface="+mn-cs"/>
            </a:rPr>
            <a:t>なった。扶助費については、</a:t>
          </a:r>
          <a:r>
            <a:rPr kumimoji="1" lang="ja-JP" altLang="en-US" sz="1100" b="0" i="0" baseline="0">
              <a:solidFill>
                <a:schemeClr val="dk1"/>
              </a:solidFill>
              <a:effectLst/>
              <a:latin typeface="+mn-lt"/>
              <a:ea typeface="+mn-ea"/>
              <a:cs typeface="+mn-cs"/>
            </a:rPr>
            <a:t>昨年度実施していた</a:t>
          </a:r>
          <a:r>
            <a:rPr kumimoji="1" lang="ja-JP" altLang="ja-JP" sz="1100" b="0" i="0" baseline="0">
              <a:solidFill>
                <a:schemeClr val="dk1"/>
              </a:solidFill>
              <a:effectLst/>
              <a:latin typeface="+mn-lt"/>
              <a:ea typeface="+mn-ea"/>
              <a:cs typeface="+mn-cs"/>
            </a:rPr>
            <a:t>物価高騰対策のための住民税非課税世帯給付金事業</a:t>
          </a:r>
          <a:r>
            <a:rPr kumimoji="1" lang="ja-JP" altLang="en-US" sz="1100" b="0" i="0" baseline="0">
              <a:solidFill>
                <a:schemeClr val="dk1"/>
              </a:solidFill>
              <a:effectLst/>
              <a:latin typeface="+mn-lt"/>
              <a:ea typeface="+mn-ea"/>
              <a:cs typeface="+mn-cs"/>
            </a:rPr>
            <a:t>分が減額となった</a:t>
          </a:r>
          <a:r>
            <a:rPr kumimoji="1" lang="ja-JP" altLang="ja-JP" sz="1100" b="0" i="0" baseline="0">
              <a:solidFill>
                <a:schemeClr val="dk1"/>
              </a:solidFill>
              <a:effectLst/>
              <a:latin typeface="+mn-lt"/>
              <a:ea typeface="+mn-ea"/>
              <a:cs typeface="+mn-cs"/>
            </a:rPr>
            <a:t>。補助費等について、これまで住民１人当たり令和元年度</a:t>
          </a:r>
          <a:r>
            <a:rPr kumimoji="1" lang="en-US" altLang="ja-JP" sz="1100" b="0" i="0" baseline="0">
              <a:solidFill>
                <a:schemeClr val="dk1"/>
              </a:solidFill>
              <a:effectLst/>
              <a:latin typeface="+mn-lt"/>
              <a:ea typeface="+mn-ea"/>
              <a:cs typeface="+mn-cs"/>
            </a:rPr>
            <a:t>200,714</a:t>
          </a:r>
          <a:r>
            <a:rPr kumimoji="1" lang="ja-JP" altLang="ja-JP" sz="1100" b="0" i="0" baseline="0">
              <a:solidFill>
                <a:schemeClr val="dk1"/>
              </a:solidFill>
              <a:effectLst/>
              <a:latin typeface="+mn-lt"/>
              <a:ea typeface="+mn-ea"/>
              <a:cs typeface="+mn-cs"/>
            </a:rPr>
            <a:t>円→令和２年度</a:t>
          </a:r>
          <a:r>
            <a:rPr kumimoji="1" lang="en-US" altLang="ja-JP" sz="1100" b="0" i="0" baseline="0">
              <a:solidFill>
                <a:schemeClr val="dk1"/>
              </a:solidFill>
              <a:effectLst/>
              <a:latin typeface="+mn-lt"/>
              <a:ea typeface="+mn-ea"/>
              <a:cs typeface="+mn-cs"/>
            </a:rPr>
            <a:t>346,657</a:t>
          </a:r>
          <a:r>
            <a:rPr kumimoji="1" lang="ja-JP" altLang="ja-JP" sz="1100" b="0" i="0" baseline="0">
              <a:solidFill>
                <a:schemeClr val="dk1"/>
              </a:solidFill>
              <a:effectLst/>
              <a:latin typeface="+mn-lt"/>
              <a:ea typeface="+mn-ea"/>
              <a:cs typeface="+mn-cs"/>
            </a:rPr>
            <a:t>円→令和３年度</a:t>
          </a:r>
          <a:r>
            <a:rPr kumimoji="1" lang="en-US" altLang="ja-JP" sz="1100" b="0" i="0" baseline="0">
              <a:solidFill>
                <a:schemeClr val="dk1"/>
              </a:solidFill>
              <a:effectLst/>
              <a:latin typeface="+mn-lt"/>
              <a:ea typeface="+mn-ea"/>
              <a:cs typeface="+mn-cs"/>
            </a:rPr>
            <a:t>191,760</a:t>
          </a:r>
          <a:r>
            <a:rPr kumimoji="1" lang="ja-JP" altLang="ja-JP" sz="1100" b="0" i="0" baseline="0">
              <a:solidFill>
                <a:schemeClr val="dk1"/>
              </a:solidFill>
              <a:effectLst/>
              <a:latin typeface="+mn-lt"/>
              <a:ea typeface="+mn-ea"/>
              <a:cs typeface="+mn-cs"/>
            </a:rPr>
            <a:t>円→令和４年度</a:t>
          </a:r>
          <a:r>
            <a:rPr kumimoji="1" lang="en-US" altLang="ja-JP" sz="1100" b="0" i="0" baseline="0">
              <a:solidFill>
                <a:schemeClr val="dk1"/>
              </a:solidFill>
              <a:effectLst/>
              <a:latin typeface="+mn-lt"/>
              <a:ea typeface="+mn-ea"/>
              <a:cs typeface="+mn-cs"/>
            </a:rPr>
            <a:t>292,734</a:t>
          </a:r>
          <a:r>
            <a:rPr kumimoji="1" lang="ja-JP" altLang="ja-JP" sz="1100" b="0" i="0" baseline="0">
              <a:solidFill>
                <a:schemeClr val="dk1"/>
              </a:solidFill>
              <a:effectLst/>
              <a:latin typeface="+mn-lt"/>
              <a:ea typeface="+mn-ea"/>
              <a:cs typeface="+mn-cs"/>
            </a:rPr>
            <a:t>円と推移しているが、これは南和公立病院の建設に係る企業団への負担金について、平成２９年度までは事業完了に伴い年々減少したが、平成３０年度より建設に伴う地方債の償還が一部開始した事による増、令和４年度についてはさくら広域環境衛生組合及び宇陀衛生一部事務組合への負担金増が原因である。令和５年度は公共交通維持対策経費や観光イベントに対する補助金で増加したが、一部事務組合関係負担金で大きく減少したため、令和４年度に比べ微減となった。</a:t>
          </a:r>
          <a:r>
            <a:rPr kumimoji="1" lang="ja-JP" altLang="en-US" sz="1100" b="0" i="0" baseline="0">
              <a:solidFill>
                <a:schemeClr val="dk1"/>
              </a:solidFill>
              <a:effectLst/>
              <a:latin typeface="+mn-lt"/>
              <a:ea typeface="+mn-ea"/>
              <a:cs typeface="+mn-cs"/>
            </a:rPr>
            <a:t>令和６年度は</a:t>
          </a:r>
          <a:r>
            <a:rPr kumimoji="1" lang="ja-JP" altLang="ja-JP" sz="1100" b="0" i="0" baseline="0">
              <a:solidFill>
                <a:schemeClr val="dk1"/>
              </a:solidFill>
              <a:effectLst/>
              <a:latin typeface="+mn-lt"/>
              <a:ea typeface="+mn-ea"/>
              <a:cs typeface="+mn-cs"/>
            </a:rPr>
            <a:t>さくら広域環境衛生組合及び宇陀衛生一部事務組合への負担金</a:t>
          </a:r>
          <a:r>
            <a:rPr kumimoji="1" lang="ja-JP" altLang="en-US" sz="1100" b="0" i="0" baseline="0">
              <a:solidFill>
                <a:schemeClr val="dk1"/>
              </a:solidFill>
              <a:effectLst/>
              <a:latin typeface="+mn-lt"/>
              <a:ea typeface="+mn-ea"/>
              <a:cs typeface="+mn-cs"/>
            </a:rPr>
            <a:t>減により大きく減少している。</a:t>
          </a:r>
          <a:r>
            <a:rPr kumimoji="1" lang="ja-JP" altLang="ja-JP" sz="1100" b="0" i="0" baseline="0">
              <a:solidFill>
                <a:schemeClr val="dk1"/>
              </a:solidFill>
              <a:effectLst/>
              <a:latin typeface="+mn-lt"/>
              <a:ea typeface="+mn-ea"/>
              <a:cs typeface="+mn-cs"/>
            </a:rPr>
            <a:t>公債費について、令和２年度に小さな道の駅ひよ</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のさと（過疎対策事業債分）にかかる地方債の償還が開始され、令和３年度では小さな道の駅ひよしのさと（補正予算債分）の償還が開始された事などにより増額。</a:t>
          </a:r>
          <a:r>
            <a:rPr kumimoji="1" lang="ja-JP" altLang="ja-JP" sz="1100">
              <a:solidFill>
                <a:schemeClr val="dk1"/>
              </a:solidFill>
              <a:effectLst/>
              <a:latin typeface="+mn-lt"/>
              <a:ea typeface="+mn-ea"/>
              <a:cs typeface="+mn-cs"/>
            </a:rPr>
            <a:t>令和５年度から移住体験施設整備等の償還が開始されたため増加となった。</a:t>
          </a:r>
          <a:r>
            <a:rPr kumimoji="1" lang="ja-JP" altLang="ja-JP" sz="1100" b="0" i="0" baseline="0">
              <a:solidFill>
                <a:schemeClr val="dk1"/>
              </a:solidFill>
              <a:effectLst/>
              <a:latin typeface="+mn-lt"/>
              <a:ea typeface="+mn-ea"/>
              <a:cs typeface="+mn-cs"/>
            </a:rPr>
            <a:t>繰出金について、簡易水道施設の長寿命化に伴う改修により増加となった。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
1,462
131.65
3,175,017
2,484,167
688,140
1,692,938
2,618,736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43825</xdr:rowOff>
    </xdr:from>
    <xdr:to>
      <xdr:col>24</xdr:col>
      <xdr:colOff>63500</xdr:colOff>
      <xdr:row>35</xdr:row>
      <xdr:rowOff>62890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044575"/>
          <a:ext cx="8382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62890</xdr:rowOff>
    </xdr:from>
    <xdr:to>
      <xdr:col>19</xdr:col>
      <xdr:colOff>177800</xdr:colOff>
      <xdr:row>35</xdr:row>
      <xdr:rowOff>88791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063640"/>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46225</xdr:rowOff>
    </xdr:from>
    <xdr:to>
      <xdr:col>15</xdr:col>
      <xdr:colOff>50800</xdr:colOff>
      <xdr:row>35</xdr:row>
      <xdr:rowOff>88791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046975"/>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46225</xdr:rowOff>
    </xdr:from>
    <xdr:to>
      <xdr:col>10</xdr:col>
      <xdr:colOff>114300</xdr:colOff>
      <xdr:row>35</xdr:row>
      <xdr:rowOff>66160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046975"/>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164475</xdr:rowOff>
    </xdr:from>
    <xdr:to>
      <xdr:col>24</xdr:col>
      <xdr:colOff>114300</xdr:colOff>
      <xdr:row>35</xdr:row>
      <xdr:rowOff>94625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9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84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12090</xdr:rowOff>
    </xdr:from>
    <xdr:to>
      <xdr:col>20</xdr:col>
      <xdr:colOff>38100</xdr:colOff>
      <xdr:row>35</xdr:row>
      <xdr:rowOff>113690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130217</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7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37991</xdr:rowOff>
    </xdr:from>
    <xdr:to>
      <xdr:col>15</xdr:col>
      <xdr:colOff>101600</xdr:colOff>
      <xdr:row>35</xdr:row>
      <xdr:rowOff>139591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0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156118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166875</xdr:rowOff>
    </xdr:from>
    <xdr:to>
      <xdr:col>10</xdr:col>
      <xdr:colOff>165100</xdr:colOff>
      <xdr:row>35</xdr:row>
      <xdr:rowOff>97025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9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113552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7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15360</xdr:rowOff>
    </xdr:from>
    <xdr:to>
      <xdr:col>6</xdr:col>
      <xdr:colOff>38100</xdr:colOff>
      <xdr:row>35</xdr:row>
      <xdr:rowOff>116960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0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133487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7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93535</xdr:rowOff>
    </xdr:from>
    <xdr:to>
      <xdr:col>24</xdr:col>
      <xdr:colOff>63500</xdr:colOff>
      <xdr:row>57</xdr:row>
      <xdr:rowOff>96697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6185"/>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96697</xdr:rowOff>
    </xdr:from>
    <xdr:to>
      <xdr:col>19</xdr:col>
      <xdr:colOff>177800</xdr:colOff>
      <xdr:row>57</xdr:row>
      <xdr:rowOff>149267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9347"/>
          <a:ext cx="889000" cy="5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119702</xdr:rowOff>
    </xdr:from>
    <xdr:to>
      <xdr:col>15</xdr:col>
      <xdr:colOff>50800</xdr:colOff>
      <xdr:row>57</xdr:row>
      <xdr:rowOff>149267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2352"/>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62500</xdr:rowOff>
    </xdr:from>
    <xdr:to>
      <xdr:col>10</xdr:col>
      <xdr:colOff>114300</xdr:colOff>
      <xdr:row>57</xdr:row>
      <xdr:rowOff>119702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35150"/>
          <a:ext cx="889000" cy="5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42735</xdr:rowOff>
    </xdr:from>
    <xdr:to>
      <xdr:col>24</xdr:col>
      <xdr:colOff>114300</xdr:colOff>
      <xdr:row>57</xdr:row>
      <xdr:rowOff>144335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65612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45897</xdr:rowOff>
    </xdr:from>
    <xdr:to>
      <xdr:col>20</xdr:col>
      <xdr:colOff>38100</xdr:colOff>
      <xdr:row>57</xdr:row>
      <xdr:rowOff>147497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164024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9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98467</xdr:rowOff>
    </xdr:from>
    <xdr:to>
      <xdr:col>15</xdr:col>
      <xdr:colOff>101600</xdr:colOff>
      <xdr:row>58</xdr:row>
      <xdr:rowOff>28617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19744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6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68902</xdr:rowOff>
    </xdr:from>
    <xdr:to>
      <xdr:col>10</xdr:col>
      <xdr:colOff>165100</xdr:colOff>
      <xdr:row>57</xdr:row>
      <xdr:rowOff>170502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11700</xdr:rowOff>
    </xdr:from>
    <xdr:to>
      <xdr:col>6</xdr:col>
      <xdr:colOff>38100</xdr:colOff>
      <xdr:row>57</xdr:row>
      <xdr:rowOff>113300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129827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69188</xdr:rowOff>
    </xdr:from>
    <xdr:to>
      <xdr:col>24</xdr:col>
      <xdr:colOff>63500</xdr:colOff>
      <xdr:row>75</xdr:row>
      <xdr:rowOff>105296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27938"/>
          <a:ext cx="8382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105296</xdr:rowOff>
    </xdr:from>
    <xdr:to>
      <xdr:col>19</xdr:col>
      <xdr:colOff>177800</xdr:colOff>
      <xdr:row>76</xdr:row>
      <xdr:rowOff>3197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64046"/>
          <a:ext cx="889000" cy="6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3197</xdr:rowOff>
    </xdr:from>
    <xdr:to>
      <xdr:col>15</xdr:col>
      <xdr:colOff>50800</xdr:colOff>
      <xdr:row>76</xdr:row>
      <xdr:rowOff>56604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33397"/>
          <a:ext cx="8890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56604</xdr:rowOff>
    </xdr:from>
    <xdr:to>
      <xdr:col>10</xdr:col>
      <xdr:colOff>114300</xdr:colOff>
      <xdr:row>77</xdr:row>
      <xdr:rowOff>48689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86804"/>
          <a:ext cx="889000" cy="1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18388</xdr:rowOff>
    </xdr:from>
    <xdr:to>
      <xdr:col>24</xdr:col>
      <xdr:colOff>114300</xdr:colOff>
      <xdr:row>75</xdr:row>
      <xdr:rowOff>119988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41265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2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54496</xdr:rowOff>
    </xdr:from>
    <xdr:to>
      <xdr:col>20</xdr:col>
      <xdr:colOff>38100</xdr:colOff>
      <xdr:row>75</xdr:row>
      <xdr:rowOff>156096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8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123847</xdr:rowOff>
    </xdr:from>
    <xdr:to>
      <xdr:col>15</xdr:col>
      <xdr:colOff>101600</xdr:colOff>
      <xdr:row>76</xdr:row>
      <xdr:rowOff>53997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70524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5804</xdr:rowOff>
    </xdr:from>
    <xdr:to>
      <xdr:col>10</xdr:col>
      <xdr:colOff>165100</xdr:colOff>
      <xdr:row>76</xdr:row>
      <xdr:rowOff>107404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123931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1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169339</xdr:rowOff>
    </xdr:from>
    <xdr:to>
      <xdr:col>6</xdr:col>
      <xdr:colOff>38100</xdr:colOff>
      <xdr:row>77</xdr:row>
      <xdr:rowOff>99489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116016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149431</xdr:rowOff>
    </xdr:from>
    <xdr:to>
      <xdr:col>24</xdr:col>
      <xdr:colOff>63500</xdr:colOff>
      <xdr:row>96</xdr:row>
      <xdr:rowOff>119176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65731"/>
          <a:ext cx="838200" cy="3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149431</xdr:rowOff>
    </xdr:from>
    <xdr:to>
      <xdr:col>19</xdr:col>
      <xdr:colOff>177800</xdr:colOff>
      <xdr:row>94</xdr:row>
      <xdr:rowOff>149912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65731"/>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149912</xdr:rowOff>
    </xdr:from>
    <xdr:to>
      <xdr:col>15</xdr:col>
      <xdr:colOff>50800</xdr:colOff>
      <xdr:row>96</xdr:row>
      <xdr:rowOff>44962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66212"/>
          <a:ext cx="889000" cy="23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8471</xdr:rowOff>
    </xdr:from>
    <xdr:to>
      <xdr:col>10</xdr:col>
      <xdr:colOff>114300</xdr:colOff>
      <xdr:row>96</xdr:row>
      <xdr:rowOff>44962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67671"/>
          <a:ext cx="889000" cy="3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68376</xdr:rowOff>
    </xdr:from>
    <xdr:to>
      <xdr:col>24</xdr:col>
      <xdr:colOff>114300</xdr:colOff>
      <xdr:row>96</xdr:row>
      <xdr:rowOff>169976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91253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98631</xdr:rowOff>
    </xdr:from>
    <xdr:to>
      <xdr:col>20</xdr:col>
      <xdr:colOff>38100</xdr:colOff>
      <xdr:row>95</xdr:row>
      <xdr:rowOff>28781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45308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99112</xdr:rowOff>
    </xdr:from>
    <xdr:to>
      <xdr:col>15</xdr:col>
      <xdr:colOff>101600</xdr:colOff>
      <xdr:row>95</xdr:row>
      <xdr:rowOff>29262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45789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99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165612</xdr:rowOff>
    </xdr:from>
    <xdr:to>
      <xdr:col>10</xdr:col>
      <xdr:colOff>165100</xdr:colOff>
      <xdr:row>96</xdr:row>
      <xdr:rowOff>95762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5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112289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129121</xdr:rowOff>
    </xdr:from>
    <xdr:to>
      <xdr:col>6</xdr:col>
      <xdr:colOff>38100</xdr:colOff>
      <xdr:row>96</xdr:row>
      <xdr:rowOff>59271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75798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9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140948</xdr:rowOff>
    </xdr:from>
    <xdr:to>
      <xdr:col>55</xdr:col>
      <xdr:colOff>0</xdr:colOff>
      <xdr:row>58</xdr:row>
      <xdr:rowOff>164078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5048"/>
          <a:ext cx="8382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163517</xdr:rowOff>
    </xdr:from>
    <xdr:to>
      <xdr:col>50</xdr:col>
      <xdr:colOff>114300</xdr:colOff>
      <xdr:row>58</xdr:row>
      <xdr:rowOff>164078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7617"/>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163517</xdr:rowOff>
    </xdr:from>
    <xdr:to>
      <xdr:col>45</xdr:col>
      <xdr:colOff>177800</xdr:colOff>
      <xdr:row>58</xdr:row>
      <xdr:rowOff>171069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7617"/>
          <a:ext cx="889000" cy="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153099</xdr:rowOff>
    </xdr:from>
    <xdr:to>
      <xdr:col>41</xdr:col>
      <xdr:colOff>50800</xdr:colOff>
      <xdr:row>58</xdr:row>
      <xdr:rowOff>171069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97199"/>
          <a:ext cx="8890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90148</xdr:rowOff>
    </xdr:from>
    <xdr:to>
      <xdr:col>55</xdr:col>
      <xdr:colOff>50800</xdr:colOff>
      <xdr:row>59</xdr:row>
      <xdr:rowOff>20298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49525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113278</xdr:rowOff>
    </xdr:from>
    <xdr:to>
      <xdr:col>50</xdr:col>
      <xdr:colOff>165100</xdr:colOff>
      <xdr:row>59</xdr:row>
      <xdr:rowOff>43428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59955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112717</xdr:rowOff>
    </xdr:from>
    <xdr:to>
      <xdr:col>46</xdr:col>
      <xdr:colOff>38100</xdr:colOff>
      <xdr:row>59</xdr:row>
      <xdr:rowOff>42867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33994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4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120269</xdr:rowOff>
    </xdr:from>
    <xdr:to>
      <xdr:col>41</xdr:col>
      <xdr:colOff>101600</xdr:colOff>
      <xdr:row>59</xdr:row>
      <xdr:rowOff>50419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41546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102299</xdr:rowOff>
    </xdr:from>
    <xdr:to>
      <xdr:col>36</xdr:col>
      <xdr:colOff>165100</xdr:colOff>
      <xdr:row>59</xdr:row>
      <xdr:rowOff>32449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48976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102769</xdr:rowOff>
    </xdr:from>
    <xdr:to>
      <xdr:col>55</xdr:col>
      <xdr:colOff>0</xdr:colOff>
      <xdr:row>77</xdr:row>
      <xdr:rowOff>117584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04419"/>
          <a:ext cx="838200" cy="1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117584</xdr:rowOff>
    </xdr:from>
    <xdr:to>
      <xdr:col>50</xdr:col>
      <xdr:colOff>114300</xdr:colOff>
      <xdr:row>77</xdr:row>
      <xdr:rowOff>165360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9234"/>
          <a:ext cx="8890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165360</xdr:rowOff>
    </xdr:from>
    <xdr:to>
      <xdr:col>45</xdr:col>
      <xdr:colOff>177800</xdr:colOff>
      <xdr:row>78</xdr:row>
      <xdr:rowOff>40922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7010"/>
          <a:ext cx="889000" cy="4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145038</xdr:rowOff>
    </xdr:from>
    <xdr:to>
      <xdr:col>41</xdr:col>
      <xdr:colOff>50800</xdr:colOff>
      <xdr:row>78</xdr:row>
      <xdr:rowOff>40922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6688"/>
          <a:ext cx="889000" cy="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51969</xdr:rowOff>
    </xdr:from>
    <xdr:to>
      <xdr:col>55</xdr:col>
      <xdr:colOff>50800</xdr:colOff>
      <xdr:row>77</xdr:row>
      <xdr:rowOff>153569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74846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66784</xdr:rowOff>
    </xdr:from>
    <xdr:to>
      <xdr:col>50</xdr:col>
      <xdr:colOff>165100</xdr:colOff>
      <xdr:row>77</xdr:row>
      <xdr:rowOff>168384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159511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114560</xdr:rowOff>
    </xdr:from>
    <xdr:to>
      <xdr:col>46</xdr:col>
      <xdr:colOff>38100</xdr:colOff>
      <xdr:row>78</xdr:row>
      <xdr:rowOff>44710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35837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161572</xdr:rowOff>
    </xdr:from>
    <xdr:to>
      <xdr:col>41</xdr:col>
      <xdr:colOff>101600</xdr:colOff>
      <xdr:row>78</xdr:row>
      <xdr:rowOff>91722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82849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94238</xdr:rowOff>
    </xdr:from>
    <xdr:to>
      <xdr:col>36</xdr:col>
      <xdr:colOff>165100</xdr:colOff>
      <xdr:row>78</xdr:row>
      <xdr:rowOff>24388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79307</xdr:rowOff>
    </xdr:from>
    <xdr:to>
      <xdr:col>55</xdr:col>
      <xdr:colOff>0</xdr:colOff>
      <xdr:row>97</xdr:row>
      <xdr:rowOff>146845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09957"/>
          <a:ext cx="8382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42664</xdr:rowOff>
    </xdr:from>
    <xdr:to>
      <xdr:col>50</xdr:col>
      <xdr:colOff>114300</xdr:colOff>
      <xdr:row>97</xdr:row>
      <xdr:rowOff>146845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73314"/>
          <a:ext cx="889000" cy="10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15105</xdr:rowOff>
    </xdr:from>
    <xdr:to>
      <xdr:col>45</xdr:col>
      <xdr:colOff>177800</xdr:colOff>
      <xdr:row>97</xdr:row>
      <xdr:rowOff>42664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45755"/>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9827</xdr:rowOff>
    </xdr:from>
    <xdr:to>
      <xdr:col>41</xdr:col>
      <xdr:colOff>50800</xdr:colOff>
      <xdr:row>97</xdr:row>
      <xdr:rowOff>15105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40477"/>
          <a:ext cx="889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28507</xdr:rowOff>
    </xdr:from>
    <xdr:to>
      <xdr:col>55</xdr:col>
      <xdr:colOff>50800</xdr:colOff>
      <xdr:row>97</xdr:row>
      <xdr:rowOff>130107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114884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7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96045</xdr:rowOff>
    </xdr:from>
    <xdr:to>
      <xdr:col>50</xdr:col>
      <xdr:colOff>165100</xdr:colOff>
      <xdr:row>98</xdr:row>
      <xdr:rowOff>26195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17322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163314</xdr:rowOff>
    </xdr:from>
    <xdr:to>
      <xdr:col>46</xdr:col>
      <xdr:colOff>38100</xdr:colOff>
      <xdr:row>97</xdr:row>
      <xdr:rowOff>93464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84591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1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135755</xdr:rowOff>
    </xdr:from>
    <xdr:to>
      <xdr:col>41</xdr:col>
      <xdr:colOff>101600</xdr:colOff>
      <xdr:row>97</xdr:row>
      <xdr:rowOff>65905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57032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130477</xdr:rowOff>
    </xdr:from>
    <xdr:to>
      <xdr:col>36</xdr:col>
      <xdr:colOff>165100</xdr:colOff>
      <xdr:row>97</xdr:row>
      <xdr:rowOff>60627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51754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69566</xdr:rowOff>
    </xdr:from>
    <xdr:to>
      <xdr:col>85</xdr:col>
      <xdr:colOff>127000</xdr:colOff>
      <xdr:row>35</xdr:row>
      <xdr:rowOff>104915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70316"/>
          <a:ext cx="838200" cy="3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104915</xdr:rowOff>
    </xdr:from>
    <xdr:to>
      <xdr:col>81</xdr:col>
      <xdr:colOff>50800</xdr:colOff>
      <xdr:row>35</xdr:row>
      <xdr:rowOff>124590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05665"/>
          <a:ext cx="8890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124590</xdr:rowOff>
    </xdr:from>
    <xdr:to>
      <xdr:col>76</xdr:col>
      <xdr:colOff>114300</xdr:colOff>
      <xdr:row>35</xdr:row>
      <xdr:rowOff>151831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25340"/>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129261</xdr:rowOff>
    </xdr:from>
    <xdr:to>
      <xdr:col>71</xdr:col>
      <xdr:colOff>177800</xdr:colOff>
      <xdr:row>35</xdr:row>
      <xdr:rowOff>151831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130011"/>
          <a:ext cx="889000" cy="2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18766</xdr:rowOff>
    </xdr:from>
    <xdr:to>
      <xdr:col>85</xdr:col>
      <xdr:colOff>177800</xdr:colOff>
      <xdr:row>35</xdr:row>
      <xdr:rowOff>120366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41643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54115</xdr:rowOff>
    </xdr:from>
    <xdr:to>
      <xdr:col>81</xdr:col>
      <xdr:colOff>101600</xdr:colOff>
      <xdr:row>35</xdr:row>
      <xdr:rowOff>155715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3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73790</xdr:rowOff>
    </xdr:from>
    <xdr:to>
      <xdr:col>76</xdr:col>
      <xdr:colOff>165100</xdr:colOff>
      <xdr:row>36</xdr:row>
      <xdr:rowOff>3940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20467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101031</xdr:rowOff>
    </xdr:from>
    <xdr:to>
      <xdr:col>72</xdr:col>
      <xdr:colOff>38100</xdr:colOff>
      <xdr:row>36</xdr:row>
      <xdr:rowOff>31181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47708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78461</xdr:rowOff>
    </xdr:from>
    <xdr:to>
      <xdr:col>67</xdr:col>
      <xdr:colOff>101600</xdr:colOff>
      <xdr:row>36</xdr:row>
      <xdr:rowOff>8611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25138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136464</xdr:rowOff>
    </xdr:from>
    <xdr:to>
      <xdr:col>85</xdr:col>
      <xdr:colOff>127000</xdr:colOff>
      <xdr:row>56</xdr:row>
      <xdr:rowOff>162406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37664"/>
          <a:ext cx="838200" cy="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162406</xdr:rowOff>
    </xdr:from>
    <xdr:to>
      <xdr:col>81</xdr:col>
      <xdr:colOff>50800</xdr:colOff>
      <xdr:row>56</xdr:row>
      <xdr:rowOff>168173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3606"/>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137907</xdr:rowOff>
    </xdr:from>
    <xdr:to>
      <xdr:col>76</xdr:col>
      <xdr:colOff>114300</xdr:colOff>
      <xdr:row>56</xdr:row>
      <xdr:rowOff>168173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39107"/>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137907</xdr:rowOff>
    </xdr:from>
    <xdr:to>
      <xdr:col>71</xdr:col>
      <xdr:colOff>177800</xdr:colOff>
      <xdr:row>56</xdr:row>
      <xdr:rowOff>146114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39107"/>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85664</xdr:rowOff>
    </xdr:from>
    <xdr:to>
      <xdr:col>85</xdr:col>
      <xdr:colOff>177800</xdr:colOff>
      <xdr:row>57</xdr:row>
      <xdr:rowOff>15814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64091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111606</xdr:rowOff>
    </xdr:from>
    <xdr:to>
      <xdr:col>81</xdr:col>
      <xdr:colOff>101600</xdr:colOff>
      <xdr:row>57</xdr:row>
      <xdr:rowOff>41756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32883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0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117373</xdr:rowOff>
    </xdr:from>
    <xdr:to>
      <xdr:col>76</xdr:col>
      <xdr:colOff>165100</xdr:colOff>
      <xdr:row>57</xdr:row>
      <xdr:rowOff>47523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64050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9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87107</xdr:rowOff>
    </xdr:from>
    <xdr:to>
      <xdr:col>72</xdr:col>
      <xdr:colOff>38100</xdr:colOff>
      <xdr:row>57</xdr:row>
      <xdr:rowOff>17257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33784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6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95314</xdr:rowOff>
    </xdr:from>
    <xdr:to>
      <xdr:col>67</xdr:col>
      <xdr:colOff>101600</xdr:colOff>
      <xdr:row>57</xdr:row>
      <xdr:rowOff>25464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41991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5995</xdr:rowOff>
    </xdr:from>
    <xdr:to>
      <xdr:col>85</xdr:col>
      <xdr:colOff>127000</xdr:colOff>
      <xdr:row>79</xdr:row>
      <xdr:rowOff>9437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0545"/>
          <a:ext cx="8382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5995</xdr:rowOff>
    </xdr:from>
    <xdr:to>
      <xdr:col>81</xdr:col>
      <xdr:colOff>50800</xdr:colOff>
      <xdr:row>79</xdr:row>
      <xdr:rowOff>21045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0545"/>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21045</xdr:rowOff>
    </xdr:from>
    <xdr:to>
      <xdr:col>76</xdr:col>
      <xdr:colOff>114300</xdr:colOff>
      <xdr:row>79</xdr:row>
      <xdr:rowOff>43421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65595"/>
          <a:ext cx="8890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36198</xdr:rowOff>
    </xdr:from>
    <xdr:to>
      <xdr:col>71</xdr:col>
      <xdr:colOff>177800</xdr:colOff>
      <xdr:row>79</xdr:row>
      <xdr:rowOff>43421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074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130087</xdr:rowOff>
    </xdr:from>
    <xdr:to>
      <xdr:col>85</xdr:col>
      <xdr:colOff>177800</xdr:colOff>
      <xdr:row>79</xdr:row>
      <xdr:rowOff>60237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45014</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126645</xdr:rowOff>
    </xdr:from>
    <xdr:to>
      <xdr:col>81</xdr:col>
      <xdr:colOff>101600</xdr:colOff>
      <xdr:row>79</xdr:row>
      <xdr:rowOff>56795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47922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141695</xdr:rowOff>
    </xdr:from>
    <xdr:to>
      <xdr:col>76</xdr:col>
      <xdr:colOff>165100</xdr:colOff>
      <xdr:row>79</xdr:row>
      <xdr:rowOff>71845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62972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164071</xdr:rowOff>
    </xdr:from>
    <xdr:to>
      <xdr:col>72</xdr:col>
      <xdr:colOff>38100</xdr:colOff>
      <xdr:row>79</xdr:row>
      <xdr:rowOff>94221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85348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156848</xdr:rowOff>
    </xdr:from>
    <xdr:to>
      <xdr:col>67</xdr:col>
      <xdr:colOff>101600</xdr:colOff>
      <xdr:row>79</xdr:row>
      <xdr:rowOff>86998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78125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2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82965</xdr:rowOff>
    </xdr:from>
    <xdr:to>
      <xdr:col>85</xdr:col>
      <xdr:colOff>127000</xdr:colOff>
      <xdr:row>96</xdr:row>
      <xdr:rowOff>96552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42165"/>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96552</xdr:rowOff>
    </xdr:from>
    <xdr:to>
      <xdr:col>81</xdr:col>
      <xdr:colOff>50800</xdr:colOff>
      <xdr:row>96</xdr:row>
      <xdr:rowOff>129209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5575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105584</xdr:rowOff>
    </xdr:from>
    <xdr:to>
      <xdr:col>76</xdr:col>
      <xdr:colOff>114300</xdr:colOff>
      <xdr:row>96</xdr:row>
      <xdr:rowOff>129209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564784"/>
          <a:ext cx="889000" cy="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105584</xdr:rowOff>
    </xdr:from>
    <xdr:to>
      <xdr:col>71</xdr:col>
      <xdr:colOff>177800</xdr:colOff>
      <xdr:row>97</xdr:row>
      <xdr:rowOff>3477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64784"/>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32165</xdr:rowOff>
    </xdr:from>
    <xdr:to>
      <xdr:col>85</xdr:col>
      <xdr:colOff>177800</xdr:colOff>
      <xdr:row>96</xdr:row>
      <xdr:rowOff>133765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55042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4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45752</xdr:rowOff>
    </xdr:from>
    <xdr:to>
      <xdr:col>81</xdr:col>
      <xdr:colOff>101600</xdr:colOff>
      <xdr:row>96</xdr:row>
      <xdr:rowOff>147352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163879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8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78409</xdr:rowOff>
    </xdr:from>
    <xdr:to>
      <xdr:col>76</xdr:col>
      <xdr:colOff>165100</xdr:colOff>
      <xdr:row>97</xdr:row>
      <xdr:rowOff>8559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25086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31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54784</xdr:rowOff>
    </xdr:from>
    <xdr:to>
      <xdr:col>72</xdr:col>
      <xdr:colOff>38100</xdr:colOff>
      <xdr:row>96</xdr:row>
      <xdr:rowOff>156384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8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124127</xdr:rowOff>
    </xdr:from>
    <xdr:to>
      <xdr:col>67</xdr:col>
      <xdr:colOff>101600</xdr:colOff>
      <xdr:row>97</xdr:row>
      <xdr:rowOff>54277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8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70804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5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１人当たりのコストについては、依然として人口の減少が進んでいることから今後も増加傾向が続くと想定される。個別の項目について分析すると、議会費については、人件費の議員報酬等で類似団体より議員の人数が多いことが原因である。令和４年度については議員定数減のため減額となった。令和５年度</a:t>
          </a:r>
          <a:r>
            <a:rPr kumimoji="1" lang="ja-JP" altLang="en-US" sz="1100" b="0" i="0" baseline="0">
              <a:solidFill>
                <a:schemeClr val="dk1"/>
              </a:solidFill>
              <a:effectLst/>
              <a:latin typeface="+mn-lt"/>
              <a:ea typeface="+mn-ea"/>
              <a:cs typeface="+mn-cs"/>
            </a:rPr>
            <a:t>と６年度</a:t>
          </a:r>
          <a:r>
            <a:rPr kumimoji="1" lang="ja-JP" altLang="ja-JP" sz="1100" b="0" i="0" baseline="0">
              <a:solidFill>
                <a:schemeClr val="dk1"/>
              </a:solidFill>
              <a:effectLst/>
              <a:latin typeface="+mn-lt"/>
              <a:ea typeface="+mn-ea"/>
              <a:cs typeface="+mn-cs"/>
            </a:rPr>
            <a:t>は研修費等に伴い増加した。総務費については、</a:t>
          </a:r>
          <a:r>
            <a:rPr kumimoji="1" lang="ja-JP" altLang="en-US" sz="1100" b="0" i="0" baseline="0">
              <a:solidFill>
                <a:schemeClr val="dk1"/>
              </a:solidFill>
              <a:effectLst/>
              <a:latin typeface="+mn-lt"/>
              <a:ea typeface="+mn-ea"/>
              <a:cs typeface="+mn-cs"/>
            </a:rPr>
            <a:t>庁舎電気</a:t>
          </a:r>
          <a:r>
            <a:rPr kumimoji="1" lang="en-US" altLang="ja-JP" sz="1100" b="0" i="0" baseline="0">
              <a:solidFill>
                <a:schemeClr val="dk1"/>
              </a:solidFill>
              <a:effectLst/>
              <a:latin typeface="+mn-lt"/>
              <a:ea typeface="+mn-ea"/>
              <a:cs typeface="+mn-cs"/>
            </a:rPr>
            <a:t>LED</a:t>
          </a:r>
          <a:r>
            <a:rPr kumimoji="1" lang="ja-JP" altLang="en-US" sz="1100" b="0" i="0" baseline="0">
              <a:solidFill>
                <a:schemeClr val="dk1"/>
              </a:solidFill>
              <a:effectLst/>
              <a:latin typeface="+mn-lt"/>
              <a:ea typeface="+mn-ea"/>
              <a:cs typeface="+mn-cs"/>
            </a:rPr>
            <a:t>化に伴う</a:t>
          </a:r>
          <a:r>
            <a:rPr kumimoji="1" lang="ja-JP" altLang="ja-JP" sz="1100" b="0" i="0" baseline="0">
              <a:solidFill>
                <a:schemeClr val="dk1"/>
              </a:solidFill>
              <a:effectLst/>
              <a:latin typeface="+mn-lt"/>
              <a:ea typeface="+mn-ea"/>
              <a:cs typeface="+mn-cs"/>
            </a:rPr>
            <a:t>工事</a:t>
          </a:r>
          <a:r>
            <a:rPr kumimoji="1" lang="ja-JP" altLang="en-US" sz="1100" b="0" i="0" baseline="0">
              <a:solidFill>
                <a:schemeClr val="dk1"/>
              </a:solidFill>
              <a:effectLst/>
              <a:latin typeface="+mn-lt"/>
              <a:ea typeface="+mn-ea"/>
              <a:cs typeface="+mn-cs"/>
            </a:rPr>
            <a:t>や自治体標準化対応支援委託料等の増加</a:t>
          </a:r>
          <a:r>
            <a:rPr kumimoji="1" lang="ja-JP" altLang="ja-JP" sz="1100" b="0" i="0" baseline="0">
              <a:solidFill>
                <a:schemeClr val="dk1"/>
              </a:solidFill>
              <a:effectLst/>
              <a:latin typeface="+mn-lt"/>
              <a:ea typeface="+mn-ea"/>
              <a:cs typeface="+mn-cs"/>
            </a:rPr>
            <a:t>となった。民生費については、新型コロナウイルス感染症蔓延に伴う経済対策として住民税非課税世帯等に対する臨時特別給付金事業を</a:t>
          </a:r>
          <a:r>
            <a:rPr kumimoji="1" lang="ja-JP" altLang="en-US" sz="1100" b="0" i="0" baseline="0">
              <a:solidFill>
                <a:schemeClr val="dk1"/>
              </a:solidFill>
              <a:effectLst/>
              <a:latin typeface="+mn-lt"/>
              <a:ea typeface="+mn-ea"/>
              <a:cs typeface="+mn-cs"/>
            </a:rPr>
            <a:t>実施していたが事業終了に伴い前年度より減少となった</a:t>
          </a:r>
          <a:r>
            <a:rPr kumimoji="1" lang="ja-JP" altLang="ja-JP" sz="1100" b="0" i="0" baseline="0">
              <a:solidFill>
                <a:schemeClr val="dk1"/>
              </a:solidFill>
              <a:effectLst/>
              <a:latin typeface="+mn-lt"/>
              <a:ea typeface="+mn-ea"/>
              <a:cs typeface="+mn-cs"/>
            </a:rPr>
            <a:t>。衛生費については、さくら広域環境衛生組合及び宇陀衛生一部事務組合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南和広域医療企業団負担金</a:t>
          </a:r>
          <a:r>
            <a:rPr kumimoji="1" lang="ja-JP" altLang="en-US" sz="1100" b="0" i="0" baseline="0">
              <a:solidFill>
                <a:schemeClr val="dk1"/>
              </a:solidFill>
              <a:effectLst/>
              <a:latin typeface="+mn-lt"/>
              <a:ea typeface="+mn-ea"/>
              <a:cs typeface="+mn-cs"/>
            </a:rPr>
            <a:t>の減少で大幅減となった</a:t>
          </a:r>
          <a:r>
            <a:rPr kumimoji="1" lang="ja-JP" altLang="ja-JP" sz="1100" b="0" i="0" baseline="0">
              <a:solidFill>
                <a:schemeClr val="dk1"/>
              </a:solidFill>
              <a:effectLst/>
              <a:latin typeface="+mn-lt"/>
              <a:ea typeface="+mn-ea"/>
              <a:cs typeface="+mn-cs"/>
            </a:rPr>
            <a:t>。土木費については、</a:t>
          </a:r>
          <a:r>
            <a:rPr kumimoji="1" lang="ja-JP" altLang="en-US" sz="1100" b="0" i="0" baseline="0">
              <a:solidFill>
                <a:schemeClr val="dk1"/>
              </a:solidFill>
              <a:effectLst/>
              <a:latin typeface="+mn-lt"/>
              <a:ea typeface="+mn-ea"/>
              <a:cs typeface="+mn-cs"/>
            </a:rPr>
            <a:t>橋梁点検</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において事業費が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普通交付税額の減少</a:t>
          </a:r>
          <a:r>
            <a:rPr kumimoji="1" lang="ja-JP" altLang="ja-JP" sz="900" b="0" i="0" baseline="0">
              <a:solidFill>
                <a:schemeClr val="dk1"/>
              </a:solidFill>
              <a:effectLst/>
              <a:latin typeface="+mn-lt"/>
              <a:ea typeface="+mn-ea"/>
              <a:cs typeface="+mn-cs"/>
            </a:rPr>
            <a:t>（平成２８年度</a:t>
          </a:r>
          <a:r>
            <a:rPr kumimoji="1" lang="en-US" altLang="ja-JP" sz="900" b="0" i="0" baseline="0">
              <a:solidFill>
                <a:schemeClr val="dk1"/>
              </a:solidFill>
              <a:effectLst/>
              <a:latin typeface="+mn-lt"/>
              <a:ea typeface="+mn-ea"/>
              <a:cs typeface="+mn-cs"/>
            </a:rPr>
            <a:t>1,218</a:t>
          </a:r>
          <a:r>
            <a:rPr kumimoji="1" lang="ja-JP" altLang="ja-JP" sz="900" b="0" i="0" baseline="0">
              <a:solidFill>
                <a:schemeClr val="dk1"/>
              </a:solidFill>
              <a:effectLst/>
              <a:latin typeface="+mn-lt"/>
              <a:ea typeface="+mn-ea"/>
              <a:cs typeface="+mn-cs"/>
            </a:rPr>
            <a:t>百万円→平成３０年度</a:t>
          </a:r>
          <a:r>
            <a:rPr kumimoji="1" lang="en-US" altLang="ja-JP" sz="900" b="0" i="0" baseline="0">
              <a:solidFill>
                <a:schemeClr val="dk1"/>
              </a:solidFill>
              <a:effectLst/>
              <a:latin typeface="+mn-lt"/>
              <a:ea typeface="+mn-ea"/>
              <a:cs typeface="+mn-cs"/>
            </a:rPr>
            <a:t>1,114</a:t>
          </a:r>
          <a:r>
            <a:rPr kumimoji="1" lang="ja-JP" altLang="ja-JP" sz="900" b="0" i="0" baseline="0">
              <a:solidFill>
                <a:schemeClr val="dk1"/>
              </a:solidFill>
              <a:effectLst/>
              <a:latin typeface="+mn-lt"/>
              <a:ea typeface="+mn-ea"/>
              <a:cs typeface="+mn-cs"/>
            </a:rPr>
            <a:t>百万円 ▲</a:t>
          </a:r>
          <a:r>
            <a:rPr kumimoji="1" lang="en-US" altLang="ja-JP" sz="900" b="0" i="0" baseline="0">
              <a:solidFill>
                <a:schemeClr val="dk1"/>
              </a:solidFill>
              <a:effectLst/>
              <a:latin typeface="+mn-lt"/>
              <a:ea typeface="+mn-ea"/>
              <a:cs typeface="+mn-cs"/>
            </a:rPr>
            <a:t>104</a:t>
          </a:r>
          <a:r>
            <a:rPr kumimoji="1" lang="ja-JP" altLang="ja-JP" sz="900" b="0" i="0" baseline="0">
              <a:solidFill>
                <a:schemeClr val="dk1"/>
              </a:solidFill>
              <a:effectLst/>
              <a:latin typeface="+mn-lt"/>
              <a:ea typeface="+mn-ea"/>
              <a:cs typeface="+mn-cs"/>
            </a:rPr>
            <a:t>百万円）等により事業実施に係る財源不足をきたし令和元年度に財政調整基金の取り崩しを行った結果残高は減少した。平成１７年度から実施してきた行財政改革により、適切な財源の確保と歳出の精査に努めていたところではあるが、普通交付税額の減少やインフラ等の定期点検、老朽化対策に伴う経費増により実質単年度収支は４年連続でマイナスとなった。令和３年度及び令和４年度については普通交付税や新型コロナウイルス感染症対応地方創生臨時交付金等によりプラスとなった。普通交付税（令和２年度</a:t>
          </a:r>
          <a:r>
            <a:rPr kumimoji="1" lang="en-US" altLang="ja-JP" sz="900" b="0" i="0" baseline="0">
              <a:solidFill>
                <a:schemeClr val="dk1"/>
              </a:solidFill>
              <a:effectLst/>
              <a:latin typeface="+mn-lt"/>
              <a:ea typeface="+mn-ea"/>
              <a:cs typeface="+mn-cs"/>
            </a:rPr>
            <a:t>1,210</a:t>
          </a:r>
          <a:r>
            <a:rPr kumimoji="1" lang="ja-JP" altLang="ja-JP" sz="900" b="0" i="0" baseline="0">
              <a:solidFill>
                <a:schemeClr val="dk1"/>
              </a:solidFill>
              <a:effectLst/>
              <a:latin typeface="+mn-lt"/>
              <a:ea typeface="+mn-ea"/>
              <a:cs typeface="+mn-cs"/>
            </a:rPr>
            <a:t>百万円→令和３年度</a:t>
          </a:r>
          <a:r>
            <a:rPr kumimoji="1" lang="en-US" altLang="ja-JP" sz="900" b="0" i="0" baseline="0">
              <a:solidFill>
                <a:schemeClr val="dk1"/>
              </a:solidFill>
              <a:effectLst/>
              <a:latin typeface="+mn-lt"/>
              <a:ea typeface="+mn-ea"/>
              <a:cs typeface="+mn-cs"/>
            </a:rPr>
            <a:t>1,394</a:t>
          </a:r>
          <a:r>
            <a:rPr kumimoji="1" lang="ja-JP" altLang="ja-JP" sz="900" b="0" i="0" baseline="0">
              <a:solidFill>
                <a:schemeClr val="dk1"/>
              </a:solidFill>
              <a:effectLst/>
              <a:latin typeface="+mn-lt"/>
              <a:ea typeface="+mn-ea"/>
              <a:cs typeface="+mn-cs"/>
            </a:rPr>
            <a:t>百万円 →令和４年度</a:t>
          </a:r>
          <a:r>
            <a:rPr kumimoji="1" lang="en-US" altLang="ja-JP" sz="900" b="0" i="0" baseline="0">
              <a:solidFill>
                <a:schemeClr val="dk1"/>
              </a:solidFill>
              <a:effectLst/>
              <a:latin typeface="+mn-lt"/>
              <a:ea typeface="+mn-ea"/>
              <a:cs typeface="+mn-cs"/>
            </a:rPr>
            <a:t>1,377</a:t>
          </a:r>
          <a:r>
            <a:rPr kumimoji="1" lang="ja-JP" altLang="ja-JP" sz="900" b="0" i="0" baseline="0">
              <a:solidFill>
                <a:schemeClr val="dk1"/>
              </a:solidFill>
              <a:effectLst/>
              <a:latin typeface="+mn-lt"/>
              <a:ea typeface="+mn-ea"/>
              <a:cs typeface="+mn-cs"/>
            </a:rPr>
            <a:t>百万円 →令５年度</a:t>
          </a:r>
          <a:r>
            <a:rPr kumimoji="1" lang="en-US" altLang="ja-JP" sz="900" b="0" i="0" baseline="0">
              <a:solidFill>
                <a:schemeClr val="dk1"/>
              </a:solidFill>
              <a:effectLst/>
              <a:latin typeface="+mn-lt"/>
              <a:ea typeface="+mn-ea"/>
              <a:cs typeface="+mn-cs"/>
            </a:rPr>
            <a:t>1,397</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令</a:t>
          </a:r>
          <a:r>
            <a:rPr kumimoji="1" lang="ja-JP" altLang="en-US" sz="900" b="0" i="0" baseline="0">
              <a:solidFill>
                <a:schemeClr val="dk1"/>
              </a:solidFill>
              <a:effectLst/>
              <a:latin typeface="+mn-lt"/>
              <a:ea typeface="+mn-ea"/>
              <a:cs typeface="+mn-cs"/>
            </a:rPr>
            <a:t>６</a:t>
          </a:r>
          <a:r>
            <a:rPr kumimoji="1" lang="ja-JP" altLang="ja-JP" sz="900" b="0" i="0" baseline="0">
              <a:solidFill>
                <a:schemeClr val="dk1"/>
              </a:solidFill>
              <a:effectLst/>
              <a:latin typeface="+mn-lt"/>
              <a:ea typeface="+mn-ea"/>
              <a:cs typeface="+mn-cs"/>
            </a:rPr>
            <a:t>年度</a:t>
          </a:r>
          <a:r>
            <a:rPr kumimoji="1" lang="en-US" altLang="ja-JP" sz="900" b="0" i="0" baseline="0">
              <a:solidFill>
                <a:schemeClr val="dk1"/>
              </a:solidFill>
              <a:effectLst/>
              <a:latin typeface="+mn-lt"/>
              <a:ea typeface="+mn-ea"/>
              <a:cs typeface="+mn-cs"/>
            </a:rPr>
            <a:t>1,413</a:t>
          </a:r>
          <a:r>
            <a:rPr kumimoji="1" lang="ja-JP" altLang="ja-JP" sz="900" b="0" i="0" baseline="0">
              <a:solidFill>
                <a:schemeClr val="dk1"/>
              </a:solidFill>
              <a:effectLst/>
              <a:latin typeface="+mn-lt"/>
              <a:ea typeface="+mn-ea"/>
              <a:cs typeface="+mn-cs"/>
            </a:rPr>
            <a:t>百万円  ）については</a:t>
          </a:r>
          <a:r>
            <a:rPr kumimoji="1" lang="ja-JP" altLang="en-US" sz="900" b="0" i="0" baseline="0">
              <a:solidFill>
                <a:schemeClr val="dk1"/>
              </a:solidFill>
              <a:effectLst/>
              <a:latin typeface="+mn-lt"/>
              <a:ea typeface="+mn-ea"/>
              <a:cs typeface="+mn-cs"/>
            </a:rPr>
            <a:t>前年に対して</a:t>
          </a:r>
          <a:r>
            <a:rPr kumimoji="1" lang="ja-JP" altLang="ja-JP" sz="900" b="0" i="0" baseline="0">
              <a:solidFill>
                <a:schemeClr val="dk1"/>
              </a:solidFill>
              <a:effectLst/>
              <a:latin typeface="+mn-lt"/>
              <a:ea typeface="+mn-ea"/>
              <a:cs typeface="+mn-cs"/>
            </a:rPr>
            <a:t>増額となったが、今後の増額は見込めないため、より一層、歳出の抑制を図り健全な行財政運営に努めていく。</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においては、普通交付税や地方消費税交付金等が増額となったことにより標準財政規模比は増加した。国民健康保険事業費特別会計においては、平成３０年度より保険者が奈良県となっているが、令和６年度の保険料統一化に向け段階的に保険料の見直しを行うなど健全な運営を行う。介護保険特別会計においては、平成２９年度で赤字となっていたが、平成３０年度において国及び県より収入があり黒字となった。その他の特別会計については、健全な運営を行っている。村税や保険料などの徴収率を上げ財源の確保を図ると共に、さらなる歳出の抑制に努め健全な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3175017</v>
      </c>
      <c r="BO4" s="449"/>
      <c r="BP4" s="449"/>
      <c r="BQ4" s="449"/>
      <c r="BR4" s="449"/>
      <c r="BS4" s="449"/>
      <c r="BT4" s="449"/>
      <c r="BU4" s="450"/>
      <c r="BV4" s="448">
        <v>3095212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40.6</v>
      </c>
      <c r="CU4" s="589"/>
      <c r="CV4" s="589"/>
      <c r="CW4" s="589"/>
      <c r="CX4" s="589"/>
      <c r="CY4" s="589"/>
      <c r="CZ4" s="589"/>
      <c r="DA4" s="590"/>
      <c r="DB4" s="588">
        <v>34.299999999999997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2484167</v>
      </c>
      <c r="BO5" s="420"/>
      <c r="BP5" s="420"/>
      <c r="BQ5" s="420"/>
      <c r="BR5" s="420"/>
      <c r="BS5" s="420"/>
      <c r="BT5" s="420"/>
      <c r="BU5" s="421"/>
      <c r="BV5" s="419">
        <v>2509740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82.6</v>
      </c>
      <c r="CU5" s="417"/>
      <c r="CV5" s="417"/>
      <c r="CW5" s="417"/>
      <c r="CX5" s="417"/>
      <c r="CY5" s="417"/>
      <c r="CZ5" s="417"/>
      <c r="DA5" s="418"/>
      <c r="DB5" s="416">
        <v>81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690850</v>
      </c>
      <c r="BO6" s="420"/>
      <c r="BP6" s="420"/>
      <c r="BQ6" s="420"/>
      <c r="BR6" s="420"/>
      <c r="BS6" s="420"/>
      <c r="BT6" s="420"/>
      <c r="BU6" s="421"/>
      <c r="BV6" s="419">
        <v>585472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82.7</v>
      </c>
      <c r="CU6" s="563"/>
      <c r="CV6" s="563"/>
      <c r="CW6" s="563"/>
      <c r="CX6" s="563"/>
      <c r="CY6" s="563"/>
      <c r="CZ6" s="563"/>
      <c r="DA6" s="564"/>
      <c r="DB6" s="562">
        <v>81.3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2710</v>
      </c>
      <c r="BO7" s="420"/>
      <c r="BP7" s="420"/>
      <c r="BQ7" s="420"/>
      <c r="BR7" s="420"/>
      <c r="BS7" s="420"/>
      <c r="BT7" s="420"/>
      <c r="BU7" s="421"/>
      <c r="BV7" s="419">
        <v>13750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1692938</v>
      </c>
      <c r="CU7" s="420"/>
      <c r="CV7" s="420"/>
      <c r="CW7" s="420"/>
      <c r="CX7" s="420"/>
      <c r="CY7" s="420"/>
      <c r="CZ7" s="420"/>
      <c r="DA7" s="421"/>
      <c r="DB7" s="419">
        <v>1664953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688140</v>
      </c>
      <c r="BO8" s="420"/>
      <c r="BP8" s="420"/>
      <c r="BQ8" s="420"/>
      <c r="BR8" s="420"/>
      <c r="BS8" s="420"/>
      <c r="BT8" s="420"/>
      <c r="BU8" s="421"/>
      <c r="BV8" s="419">
        <v>571722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0.14000000000000001</v>
      </c>
      <c r="CU8" s="523"/>
      <c r="CV8" s="523"/>
      <c r="CW8" s="523"/>
      <c r="CX8" s="523"/>
      <c r="CY8" s="523"/>
      <c r="CZ8" s="523"/>
      <c r="DA8" s="524"/>
      <c r="DB8" s="522">
        <v>0.13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1502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116418</v>
      </c>
      <c r="BO9" s="420"/>
      <c r="BP9" s="420"/>
      <c r="BQ9" s="420"/>
      <c r="BR9" s="420"/>
      <c r="BS9" s="420"/>
      <c r="BT9" s="420"/>
      <c r="BU9" s="421"/>
      <c r="BV9" s="419">
        <v>133344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1745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18</v>
      </c>
      <c r="BO10" s="420"/>
      <c r="BP10" s="420"/>
      <c r="BQ10" s="420"/>
      <c r="BR10" s="420"/>
      <c r="BS10" s="420"/>
      <c r="BT10" s="420"/>
      <c r="BU10" s="421"/>
      <c r="BV10" s="419">
        <v>18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1498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1462</v>
      </c>
      <c r="S13" s="507"/>
      <c r="T13" s="507"/>
      <c r="U13" s="507"/>
      <c r="V13" s="508"/>
      <c r="W13" s="509" t="s">
        <v>131</v>
      </c>
      <c r="X13" s="405"/>
      <c r="Y13" s="405"/>
      <c r="Z13" s="405"/>
      <c r="AA13" s="405"/>
      <c r="AB13" s="406"/>
      <c r="AC13" s="372">
        <v>66</v>
      </c>
      <c r="AD13" s="373"/>
      <c r="AE13" s="373"/>
      <c r="AF13" s="373"/>
      <c r="AG13" s="374"/>
      <c r="AH13" s="372">
        <v>74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116436</v>
      </c>
      <c r="BO13" s="420"/>
      <c r="BP13" s="420"/>
      <c r="BQ13" s="420"/>
      <c r="BR13" s="420"/>
      <c r="BS13" s="420"/>
      <c r="BT13" s="420"/>
      <c r="BU13" s="421"/>
      <c r="BV13" s="419">
        <v>133362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8.9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1538</v>
      </c>
      <c r="S14" s="507"/>
      <c r="T14" s="507"/>
      <c r="U14" s="507"/>
      <c r="V14" s="508"/>
      <c r="W14" s="510"/>
      <c r="X14" s="408"/>
      <c r="Y14" s="408"/>
      <c r="Z14" s="408"/>
      <c r="AA14" s="408"/>
      <c r="AB14" s="409"/>
      <c r="AC14" s="499">
        <v>9.6999999999999993</v>
      </c>
      <c r="AD14" s="500"/>
      <c r="AE14" s="500"/>
      <c r="AF14" s="500"/>
      <c r="AG14" s="501"/>
      <c r="AH14" s="499">
        <v>10.5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1508</v>
      </c>
      <c r="S15" s="507"/>
      <c r="T15" s="507"/>
      <c r="U15" s="507"/>
      <c r="V15" s="508"/>
      <c r="W15" s="509" t="s">
        <v>137</v>
      </c>
      <c r="X15" s="405"/>
      <c r="Y15" s="405"/>
      <c r="Z15" s="405"/>
      <c r="AA15" s="405"/>
      <c r="AB15" s="406"/>
      <c r="AC15" s="372">
        <v>208</v>
      </c>
      <c r="AD15" s="373"/>
      <c r="AE15" s="373"/>
      <c r="AF15" s="373"/>
      <c r="AG15" s="374"/>
      <c r="AH15" s="372">
        <v>217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241064</v>
      </c>
      <c r="BO15" s="449"/>
      <c r="BP15" s="449"/>
      <c r="BQ15" s="449"/>
      <c r="BR15" s="449"/>
      <c r="BS15" s="449"/>
      <c r="BT15" s="449"/>
      <c r="BU15" s="450"/>
      <c r="BV15" s="448">
        <v>222874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30.5</v>
      </c>
      <c r="AD16" s="500"/>
      <c r="AE16" s="500"/>
      <c r="AF16" s="500"/>
      <c r="AG16" s="501"/>
      <c r="AH16" s="499">
        <v>30.9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1654137</v>
      </c>
      <c r="BO16" s="420"/>
      <c r="BP16" s="420"/>
      <c r="BQ16" s="420"/>
      <c r="BR16" s="420"/>
      <c r="BS16" s="420"/>
      <c r="BT16" s="420"/>
      <c r="BU16" s="421"/>
      <c r="BV16" s="419">
        <v>1620550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409</v>
      </c>
      <c r="AD17" s="373"/>
      <c r="AE17" s="373"/>
      <c r="AF17" s="373"/>
      <c r="AG17" s="374"/>
      <c r="AH17" s="372">
        <v>411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277129</v>
      </c>
      <c r="BO17" s="420"/>
      <c r="BP17" s="420"/>
      <c r="BQ17" s="420"/>
      <c r="BR17" s="420"/>
      <c r="BS17" s="420"/>
      <c r="BT17" s="420"/>
      <c r="BU17" s="421"/>
      <c r="BV17" s="419">
        <v>261686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131.65</v>
      </c>
      <c r="M18" s="472"/>
      <c r="N18" s="472"/>
      <c r="O18" s="472"/>
      <c r="P18" s="472"/>
      <c r="Q18" s="472"/>
      <c r="R18" s="473"/>
      <c r="S18" s="473"/>
      <c r="T18" s="473"/>
      <c r="U18" s="473"/>
      <c r="V18" s="474"/>
      <c r="W18" s="490"/>
      <c r="X18" s="491"/>
      <c r="Y18" s="491"/>
      <c r="Z18" s="491"/>
      <c r="AA18" s="491"/>
      <c r="AB18" s="515"/>
      <c r="AC18" s="389">
        <v>59.9</v>
      </c>
      <c r="AD18" s="390"/>
      <c r="AE18" s="390"/>
      <c r="AF18" s="390"/>
      <c r="AG18" s="475"/>
      <c r="AH18" s="389">
        <v>58.5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1404104</v>
      </c>
      <c r="BO18" s="420"/>
      <c r="BP18" s="420"/>
      <c r="BQ18" s="420"/>
      <c r="BR18" s="420"/>
      <c r="BS18" s="420"/>
      <c r="BT18" s="420"/>
      <c r="BU18" s="421"/>
      <c r="BV18" s="419">
        <v>1348515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2578246</v>
      </c>
      <c r="BO19" s="420"/>
      <c r="BP19" s="420"/>
      <c r="BQ19" s="420"/>
      <c r="BR19" s="420"/>
      <c r="BS19" s="420"/>
      <c r="BT19" s="420"/>
      <c r="BU19" s="421"/>
      <c r="BV19" s="419">
        <v>2432290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2618736</v>
      </c>
      <c r="BO22" s="449"/>
      <c r="BP22" s="449"/>
      <c r="BQ22" s="449"/>
      <c r="BR22" s="449"/>
      <c r="BS22" s="449"/>
      <c r="BT22" s="449"/>
      <c r="BU22" s="450"/>
      <c r="BV22" s="448">
        <v>2716735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2580270</v>
      </c>
      <c r="BO23" s="420"/>
      <c r="BP23" s="420"/>
      <c r="BQ23" s="420"/>
      <c r="BR23" s="420"/>
      <c r="BS23" s="420"/>
      <c r="BT23" s="420"/>
      <c r="BU23" s="421"/>
      <c r="BV23" s="419">
        <v>2671197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6460</v>
      </c>
      <c r="R24" s="373"/>
      <c r="S24" s="373"/>
      <c r="T24" s="373"/>
      <c r="U24" s="373"/>
      <c r="V24" s="374"/>
      <c r="W24" s="462"/>
      <c r="X24" s="399"/>
      <c r="Y24" s="400"/>
      <c r="Z24" s="375" t="s">
        <v>162</v>
      </c>
      <c r="AA24" s="376"/>
      <c r="AB24" s="376"/>
      <c r="AC24" s="376"/>
      <c r="AD24" s="376"/>
      <c r="AE24" s="376"/>
      <c r="AF24" s="376"/>
      <c r="AG24" s="377"/>
      <c r="AH24" s="372">
        <v>54</v>
      </c>
      <c r="AI24" s="373"/>
      <c r="AJ24" s="373"/>
      <c r="AK24" s="373"/>
      <c r="AL24" s="374"/>
      <c r="AM24" s="372">
        <v>154332</v>
      </c>
      <c r="AN24" s="373"/>
      <c r="AO24" s="373"/>
      <c r="AP24" s="373"/>
      <c r="AQ24" s="373"/>
      <c r="AR24" s="374"/>
      <c r="AS24" s="372">
        <v>2858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2038453</v>
      </c>
      <c r="BO24" s="420"/>
      <c r="BP24" s="420"/>
      <c r="BQ24" s="420"/>
      <c r="BR24" s="420"/>
      <c r="BS24" s="420"/>
      <c r="BT24" s="420"/>
      <c r="BU24" s="421"/>
      <c r="BV24" s="419">
        <v>2064698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5140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2640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10048</v>
      </c>
      <c r="AN27" s="373"/>
      <c r="AO27" s="373"/>
      <c r="AP27" s="373"/>
      <c r="AQ27" s="373"/>
      <c r="AR27" s="374"/>
      <c r="AS27" s="372">
        <v>2512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113652</v>
      </c>
      <c r="BO27" s="454"/>
      <c r="BP27" s="454"/>
      <c r="BQ27" s="454"/>
      <c r="BR27" s="454"/>
      <c r="BS27" s="454"/>
      <c r="BT27" s="454"/>
      <c r="BU27" s="455"/>
      <c r="BV27" s="453">
        <v>113651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2240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917910</v>
      </c>
      <c r="BO28" s="449"/>
      <c r="BP28" s="449"/>
      <c r="BQ28" s="449"/>
      <c r="BR28" s="449"/>
      <c r="BS28" s="449"/>
      <c r="BT28" s="449"/>
      <c r="BU28" s="450"/>
      <c r="BV28" s="448">
        <v>917892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5</v>
      </c>
      <c r="M29" s="373"/>
      <c r="N29" s="373"/>
      <c r="O29" s="373"/>
      <c r="P29" s="374"/>
      <c r="Q29" s="372">
        <v>2070</v>
      </c>
      <c r="R29" s="373"/>
      <c r="S29" s="373"/>
      <c r="T29" s="373"/>
      <c r="U29" s="373"/>
      <c r="V29" s="374"/>
      <c r="W29" s="463"/>
      <c r="X29" s="464"/>
      <c r="Y29" s="465"/>
      <c r="Z29" s="375" t="s">
        <v>178</v>
      </c>
      <c r="AA29" s="376"/>
      <c r="AB29" s="376"/>
      <c r="AC29" s="376"/>
      <c r="AD29" s="376"/>
      <c r="AE29" s="376"/>
      <c r="AF29" s="376"/>
      <c r="AG29" s="377"/>
      <c r="AH29" s="372">
        <v>58</v>
      </c>
      <c r="AI29" s="373"/>
      <c r="AJ29" s="373"/>
      <c r="AK29" s="373"/>
      <c r="AL29" s="374"/>
      <c r="AM29" s="372">
        <v>164380</v>
      </c>
      <c r="AN29" s="373"/>
      <c r="AO29" s="373"/>
      <c r="AP29" s="373"/>
      <c r="AQ29" s="373"/>
      <c r="AR29" s="374"/>
      <c r="AS29" s="372">
        <v>2834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372039</v>
      </c>
      <c r="BO29" s="420"/>
      <c r="BP29" s="420"/>
      <c r="BQ29" s="420"/>
      <c r="BR29" s="420"/>
      <c r="BS29" s="420"/>
      <c r="BT29" s="420"/>
      <c r="BU29" s="421"/>
      <c r="BV29" s="419">
        <v>360341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92.4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327422</v>
      </c>
      <c r="BO30" s="454"/>
      <c r="BP30" s="454"/>
      <c r="BQ30" s="454"/>
      <c r="BR30" s="454"/>
      <c r="BS30" s="454"/>
      <c r="BT30" s="454"/>
      <c r="BU30" s="455"/>
      <c r="BV30" s="453">
        <v>279869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国民健康保険事業費特別会計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学校給食事業費特別会計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吉野広域行政組合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奈良広域水質検査センター組合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さくら広域環境衛生組合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南和広域医療企業団</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3Kqdloa0rXam5wovEQBKCpHyaeF85wNbiLl9QQ8hCHmIuN47B7ao0ikCtkNdCQT4V3Bf54O+dbdBmU3rjnflA==" saltValue="X5XiBm/7RrudpgSLued0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9.4</v>
      </c>
      <c r="G34" s="33">
        <v>17.39</v>
      </c>
      <c r="H34" s="33">
        <v>26.68</v>
      </c>
      <c r="I34" s="33">
        <v>34.33</v>
      </c>
      <c r="J34" s="34">
        <v>40.64</v>
      </c>
      <c r="K34" s="22"/>
      <c r="L34" s="22"/>
      <c r="M34" s="22"/>
      <c r="N34" s="22"/>
      <c r="O34" s="22"/>
      <c r="P34" s="22"/>
    </row>
    <row r="35" spans="1:16" ht="39" customHeight="1" x14ac:dyDescent="0.2">
      <c r="A35" s="22"/>
      <c r="B35" s="35"/>
      <c r="C35" s="1145" t="s">
        <v>532</v>
      </c>
      <c r="D35" s="1146"/>
      <c r="E35" s="1147"/>
      <c r="F35" s="36">
        <v>0.7</v>
      </c>
      <c r="G35" s="37">
        <v>0.72</v>
      </c>
      <c r="H35" s="37">
        <v>3.11</v>
      </c>
      <c r="I35" s="37">
        <v>4.22</v>
      </c>
      <c r="J35" s="38">
        <v>3.56</v>
      </c>
      <c r="K35" s="22"/>
      <c r="L35" s="22"/>
      <c r="M35" s="22"/>
      <c r="N35" s="22"/>
      <c r="O35" s="22"/>
      <c r="P35" s="22"/>
    </row>
    <row r="36" spans="1:16" ht="39" customHeight="1" x14ac:dyDescent="0.2">
      <c r="A36" s="22"/>
      <c r="B36" s="35"/>
      <c r="C36" s="1145" t="s">
        <v>533</v>
      </c>
      <c r="D36" s="1146"/>
      <c r="E36" s="1147"/>
      <c r="F36" s="36">
        <v>4.9000000000000004</v>
      </c>
      <c r="G36" s="37">
        <v>4.28</v>
      </c>
      <c r="H36" s="37">
        <v>4.17</v>
      </c>
      <c r="I36" s="37">
        <v>3.77</v>
      </c>
      <c r="J36" s="38">
        <v>3.5</v>
      </c>
      <c r="K36" s="22"/>
      <c r="L36" s="22"/>
      <c r="M36" s="22"/>
      <c r="N36" s="22"/>
      <c r="O36" s="22"/>
      <c r="P36" s="22"/>
    </row>
    <row r="37" spans="1:16" ht="39" customHeight="1" x14ac:dyDescent="0.2">
      <c r="A37" s="22"/>
      <c r="B37" s="35"/>
      <c r="C37" s="1145" t="s">
        <v>534</v>
      </c>
      <c r="D37" s="1146"/>
      <c r="E37" s="1147"/>
      <c r="F37" s="36" t="s">
        <v>486</v>
      </c>
      <c r="G37" s="37" t="s">
        <v>486</v>
      </c>
      <c r="H37" s="37" t="s">
        <v>486</v>
      </c>
      <c r="I37" s="37" t="s">
        <v>486</v>
      </c>
      <c r="J37" s="38">
        <v>1.31</v>
      </c>
      <c r="K37" s="22"/>
      <c r="L37" s="22"/>
      <c r="M37" s="22"/>
      <c r="N37" s="22"/>
      <c r="O37" s="22"/>
      <c r="P37" s="22"/>
    </row>
    <row r="38" spans="1:16" ht="39" customHeight="1" x14ac:dyDescent="0.2">
      <c r="A38" s="22"/>
      <c r="B38" s="35"/>
      <c r="C38" s="1145" t="s">
        <v>535</v>
      </c>
      <c r="D38" s="1146"/>
      <c r="E38" s="1147"/>
      <c r="F38" s="36">
        <v>0</v>
      </c>
      <c r="G38" s="37">
        <v>0</v>
      </c>
      <c r="H38" s="37">
        <v>0.04</v>
      </c>
      <c r="I38" s="37">
        <v>0</v>
      </c>
      <c r="J38" s="38">
        <v>0</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v>0</v>
      </c>
      <c r="G43" s="42">
        <v>0</v>
      </c>
      <c r="H43" s="42">
        <v>0</v>
      </c>
      <c r="I43" s="42">
        <v>0.68</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lYOUJ6xMZS5KfZJzQSTLW8hxuGCYonXRUIYYs57E3dgEQdw3bRutvblcmhLceg6U2BpaM2/oDbDkM4TemDKkA==" saltValue="GStJTtHwcVQPURRGANvc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225</v>
      </c>
      <c r="L45" s="60">
        <v>270</v>
      </c>
      <c r="M45" s="60">
        <v>245</v>
      </c>
      <c r="N45" s="60">
        <v>260</v>
      </c>
      <c r="O45" s="61">
        <v>262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60</v>
      </c>
      <c r="L48" s="64">
        <v>61</v>
      </c>
      <c r="M48" s="64">
        <v>69</v>
      </c>
      <c r="N48" s="64">
        <v>77</v>
      </c>
      <c r="O48" s="65">
        <v>53</v>
      </c>
      <c r="P48" s="48"/>
      <c r="Q48" s="48"/>
      <c r="R48" s="48"/>
      <c r="S48" s="48"/>
      <c r="T48" s="48"/>
      <c r="U48" s="48"/>
    </row>
    <row r="49" spans="1:21" ht="30.75" customHeight="1" x14ac:dyDescent="0.2">
      <c r="A49" s="48"/>
      <c r="B49" s="1178"/>
      <c r="C49" s="1179"/>
      <c r="D49" s="62"/>
      <c r="E49" s="1155" t="s">
        <v>14</v>
      </c>
      <c r="F49" s="1155"/>
      <c r="G49" s="1155"/>
      <c r="H49" s="1155"/>
      <c r="I49" s="1155"/>
      <c r="J49" s="1156"/>
      <c r="K49" s="63">
        <v>31</v>
      </c>
      <c r="L49" s="64">
        <v>25</v>
      </c>
      <c r="M49" s="64">
        <v>17</v>
      </c>
      <c r="N49" s="64">
        <v>18</v>
      </c>
      <c r="O49" s="65">
        <v>21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193</v>
      </c>
      <c r="L52" s="64">
        <v>211</v>
      </c>
      <c r="M52" s="64">
        <v>220</v>
      </c>
      <c r="N52" s="64">
        <v>224</v>
      </c>
      <c r="O52" s="65">
        <v>227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123</v>
      </c>
      <c r="L53" s="69">
        <v>145</v>
      </c>
      <c r="M53" s="69">
        <v>111</v>
      </c>
      <c r="N53" s="69">
        <v>131</v>
      </c>
      <c r="O53" s="70">
        <v>109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U/pk0MXvokvfoSRWKTnjeTMfd2P4JWK4rup5H6talNVK8NedkbxZhDhPcyTX/Fms+IZBehCmSCJn7hifgntg==" saltValue="NBCsbSdwDL26mLYm2Gi9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2752</v>
      </c>
      <c r="J41" s="344">
        <v>2668</v>
      </c>
      <c r="K41" s="344">
        <v>2664</v>
      </c>
      <c r="L41" s="344">
        <v>2717</v>
      </c>
      <c r="M41" s="345">
        <v>2619</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467</v>
      </c>
      <c r="J43" s="347">
        <v>438</v>
      </c>
      <c r="K43" s="347">
        <v>425</v>
      </c>
      <c r="L43" s="347">
        <v>413</v>
      </c>
      <c r="M43" s="348">
        <v>336</v>
      </c>
    </row>
    <row r="44" spans="2:13" ht="27.75" customHeight="1" x14ac:dyDescent="0.2">
      <c r="B44" s="1186"/>
      <c r="C44" s="1187"/>
      <c r="D44" s="106"/>
      <c r="E44" s="1190" t="s">
        <v>34</v>
      </c>
      <c r="F44" s="1190"/>
      <c r="G44" s="1190"/>
      <c r="H44" s="1191"/>
      <c r="I44" s="346">
        <v>207</v>
      </c>
      <c r="J44" s="347">
        <v>195</v>
      </c>
      <c r="K44" s="347">
        <v>187</v>
      </c>
      <c r="L44" s="347">
        <v>174</v>
      </c>
      <c r="M44" s="348">
        <v>181</v>
      </c>
    </row>
    <row r="45" spans="2:13" ht="27.75" customHeight="1" x14ac:dyDescent="0.2">
      <c r="B45" s="1186"/>
      <c r="C45" s="1187"/>
      <c r="D45" s="106"/>
      <c r="E45" s="1190" t="s">
        <v>35</v>
      </c>
      <c r="F45" s="1190"/>
      <c r="G45" s="1190"/>
      <c r="H45" s="1191"/>
      <c r="I45" s="346">
        <v>449</v>
      </c>
      <c r="J45" s="347">
        <v>427</v>
      </c>
      <c r="K45" s="347">
        <v>449</v>
      </c>
      <c r="L45" s="347">
        <v>386</v>
      </c>
      <c r="M45" s="348">
        <v>385</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1616</v>
      </c>
      <c r="J50" s="347">
        <v>1662</v>
      </c>
      <c r="K50" s="347">
        <v>1689</v>
      </c>
      <c r="L50" s="347">
        <v>1716</v>
      </c>
      <c r="M50" s="348">
        <v>1787</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2357</v>
      </c>
      <c r="J52" s="347">
        <v>2294</v>
      </c>
      <c r="K52" s="347">
        <v>2270</v>
      </c>
      <c r="L52" s="347">
        <v>2279</v>
      </c>
      <c r="M52" s="348">
        <v>2176</v>
      </c>
    </row>
    <row r="53" spans="2:13" ht="27.75" customHeight="1" thickBot="1" x14ac:dyDescent="0.25">
      <c r="B53" s="1192" t="s">
        <v>19</v>
      </c>
      <c r="C53" s="1193"/>
      <c r="D53" s="110"/>
      <c r="E53" s="1194" t="s">
        <v>44</v>
      </c>
      <c r="F53" s="1194"/>
      <c r="G53" s="1194"/>
      <c r="H53" s="1195"/>
      <c r="I53" s="349">
        <v>-97</v>
      </c>
      <c r="J53" s="350">
        <v>-227</v>
      </c>
      <c r="K53" s="350">
        <v>-236</v>
      </c>
      <c r="L53" s="350">
        <v>-304</v>
      </c>
      <c r="M53" s="351">
        <v>-443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4FXwnqQQhswzGEcL/4HHBC00YFzpEdsfDObr9FnwgGNiCOTPK5Wn5/QpF6GaJ8Ms7SDNxhQUOowDiT9onwInA==" saltValue="JHEuhQ3uK/zA31bmUCdM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918</v>
      </c>
      <c r="G55" s="352">
        <v>918</v>
      </c>
      <c r="H55" s="353">
        <v>918</v>
      </c>
    </row>
    <row r="56" spans="2:8" ht="52.5" customHeight="1" x14ac:dyDescent="0.2">
      <c r="B56" s="122"/>
      <c r="C56" s="1213" t="s">
        <v>47</v>
      </c>
      <c r="D56" s="1213"/>
      <c r="E56" s="1214"/>
      <c r="F56" s="354">
        <v>347</v>
      </c>
      <c r="G56" s="354">
        <v>360</v>
      </c>
      <c r="H56" s="355">
        <v>372</v>
      </c>
    </row>
    <row r="57" spans="2:8" ht="53.25" customHeight="1" x14ac:dyDescent="0.2">
      <c r="B57" s="122"/>
      <c r="C57" s="1215" t="s">
        <v>48</v>
      </c>
      <c r="D57" s="1215"/>
      <c r="E57" s="1216"/>
      <c r="F57" s="356">
        <v>275</v>
      </c>
      <c r="G57" s="356">
        <v>280</v>
      </c>
      <c r="H57" s="357">
        <v>327</v>
      </c>
    </row>
    <row r="58" spans="2:8" ht="45.75" customHeight="1" x14ac:dyDescent="0.2">
      <c r="B58" s="123"/>
      <c r="C58" s="1203" t="s">
        <v>554</v>
      </c>
      <c r="D58" s="1204"/>
      <c r="E58" s="1205"/>
      <c r="F58" s="358">
        <v>56</v>
      </c>
      <c r="G58" s="358">
        <v>56</v>
      </c>
      <c r="H58" s="359">
        <v>99</v>
      </c>
    </row>
    <row r="59" spans="2:8" ht="45.75" customHeight="1" x14ac:dyDescent="0.2">
      <c r="B59" s="123"/>
      <c r="C59" s="1203" t="s">
        <v>553</v>
      </c>
      <c r="D59" s="1204"/>
      <c r="E59" s="1205"/>
      <c r="F59" s="358">
        <v>60</v>
      </c>
      <c r="G59" s="358">
        <v>60</v>
      </c>
      <c r="H59" s="359">
        <v>60</v>
      </c>
    </row>
    <row r="60" spans="2:8" ht="45.75" customHeight="1" x14ac:dyDescent="0.2">
      <c r="B60" s="123"/>
      <c r="C60" s="1203" t="s">
        <v>555</v>
      </c>
      <c r="D60" s="1204"/>
      <c r="E60" s="1205"/>
      <c r="F60" s="358">
        <v>47</v>
      </c>
      <c r="G60" s="358">
        <v>52</v>
      </c>
      <c r="H60" s="359">
        <v>56</v>
      </c>
    </row>
    <row r="61" spans="2:8" ht="45.75" customHeight="1" x14ac:dyDescent="0.2">
      <c r="B61" s="123"/>
      <c r="C61" s="1203" t="s">
        <v>556</v>
      </c>
      <c r="D61" s="1204"/>
      <c r="E61" s="1205"/>
      <c r="F61" s="358">
        <v>28</v>
      </c>
      <c r="G61" s="358">
        <v>28</v>
      </c>
      <c r="H61" s="359">
        <v>28</v>
      </c>
    </row>
    <row r="62" spans="2:8" ht="45.75" customHeight="1" thickBot="1" x14ac:dyDescent="0.25">
      <c r="B62" s="124"/>
      <c r="C62" s="1206" t="s">
        <v>557</v>
      </c>
      <c r="D62" s="1207"/>
      <c r="E62" s="1208"/>
      <c r="F62" s="360">
        <v>20</v>
      </c>
      <c r="G62" s="360">
        <v>20</v>
      </c>
      <c r="H62" s="361">
        <v>20</v>
      </c>
    </row>
    <row r="63" spans="2:8" ht="52.5" customHeight="1" thickBot="1" x14ac:dyDescent="0.25">
      <c r="B63" s="125"/>
      <c r="C63" s="1209" t="s">
        <v>49</v>
      </c>
      <c r="D63" s="1209"/>
      <c r="E63" s="1210"/>
      <c r="F63" s="362">
        <v>1541</v>
      </c>
      <c r="G63" s="362">
        <v>1558</v>
      </c>
      <c r="H63" s="363">
        <v>1617</v>
      </c>
    </row>
    <row r="64" spans="2:8" ht="13.2" x14ac:dyDescent="0.2"/>
  </sheetData>
  <sheetProtection algorithmName="SHA-512" hashValue="CvmTm/H1sH1hx+FbBAG8R9wzkUZetkJ80Eb/l0yo5k6zbnPS7RAGYpwUNvPYByRS6hhtoetdjoHydbky2ugtfA==" saltValue="auugqSSQgq6R2wGGoPuE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239416</v>
      </c>
      <c r="E3" s="144"/>
      <c r="F3" s="145">
        <v>263613</v>
      </c>
      <c r="G3" s="146"/>
      <c r="H3" s="147"/>
    </row>
    <row r="4" spans="1:8" x14ac:dyDescent="0.2">
      <c r="A4" s="148"/>
      <c r="B4" s="149"/>
      <c r="C4" s="150"/>
      <c r="D4" s="151">
        <v>96193</v>
      </c>
      <c r="E4" s="152"/>
      <c r="F4" s="153">
        <v>128823</v>
      </c>
      <c r="G4" s="154"/>
      <c r="H4" s="155"/>
    </row>
    <row r="5" spans="1:8" x14ac:dyDescent="0.2">
      <c r="A5" s="136" t="s">
        <v>519</v>
      </c>
      <c r="B5" s="141"/>
      <c r="C5" s="142"/>
      <c r="D5" s="143">
        <v>239074</v>
      </c>
      <c r="E5" s="144"/>
      <c r="F5" s="145">
        <v>330026</v>
      </c>
      <c r="G5" s="146"/>
      <c r="H5" s="147"/>
    </row>
    <row r="6" spans="1:8" x14ac:dyDescent="0.2">
      <c r="A6" s="148"/>
      <c r="B6" s="149"/>
      <c r="C6" s="150"/>
      <c r="D6" s="151">
        <v>95672</v>
      </c>
      <c r="E6" s="152"/>
      <c r="F6" s="153">
        <v>141075</v>
      </c>
      <c r="G6" s="154"/>
      <c r="H6" s="155"/>
    </row>
    <row r="7" spans="1:8" x14ac:dyDescent="0.2">
      <c r="A7" s="136" t="s">
        <v>520</v>
      </c>
      <c r="B7" s="141"/>
      <c r="C7" s="142"/>
      <c r="D7" s="143">
        <v>205230</v>
      </c>
      <c r="E7" s="144"/>
      <c r="F7" s="145">
        <v>278179</v>
      </c>
      <c r="G7" s="146"/>
      <c r="H7" s="147"/>
    </row>
    <row r="8" spans="1:8" x14ac:dyDescent="0.2">
      <c r="A8" s="148"/>
      <c r="B8" s="149"/>
      <c r="C8" s="150"/>
      <c r="D8" s="151">
        <v>91685</v>
      </c>
      <c r="E8" s="152"/>
      <c r="F8" s="153">
        <v>122182</v>
      </c>
      <c r="G8" s="154"/>
      <c r="H8" s="155"/>
    </row>
    <row r="9" spans="1:8" x14ac:dyDescent="0.2">
      <c r="A9" s="136" t="s">
        <v>521</v>
      </c>
      <c r="B9" s="141"/>
      <c r="C9" s="142"/>
      <c r="D9" s="143">
        <v>219564</v>
      </c>
      <c r="E9" s="144"/>
      <c r="F9" s="145">
        <v>283153</v>
      </c>
      <c r="G9" s="146"/>
      <c r="H9" s="147"/>
    </row>
    <row r="10" spans="1:8" x14ac:dyDescent="0.2">
      <c r="A10" s="148"/>
      <c r="B10" s="149"/>
      <c r="C10" s="150"/>
      <c r="D10" s="151">
        <v>117559</v>
      </c>
      <c r="E10" s="152"/>
      <c r="F10" s="153">
        <v>127593</v>
      </c>
      <c r="G10" s="154"/>
      <c r="H10" s="155"/>
    </row>
    <row r="11" spans="1:8" x14ac:dyDescent="0.2">
      <c r="A11" s="136" t="s">
        <v>522</v>
      </c>
      <c r="B11" s="141"/>
      <c r="C11" s="142"/>
      <c r="D11" s="143">
        <v>233403</v>
      </c>
      <c r="E11" s="144"/>
      <c r="F11" s="145">
        <v>262169</v>
      </c>
      <c r="G11" s="146"/>
      <c r="H11" s="147"/>
    </row>
    <row r="12" spans="1:8" x14ac:dyDescent="0.2">
      <c r="A12" s="148"/>
      <c r="B12" s="149"/>
      <c r="C12" s="156"/>
      <c r="D12" s="151">
        <v>138609</v>
      </c>
      <c r="E12" s="152"/>
      <c r="F12" s="153">
        <v>152658</v>
      </c>
      <c r="G12" s="154"/>
      <c r="H12" s="155"/>
    </row>
    <row r="13" spans="1:8" x14ac:dyDescent="0.2">
      <c r="A13" s="136"/>
      <c r="B13" s="141"/>
      <c r="C13" s="157"/>
      <c r="D13" s="158">
        <v>227337</v>
      </c>
      <c r="E13" s="159"/>
      <c r="F13" s="160">
        <v>283428</v>
      </c>
      <c r="G13" s="161"/>
      <c r="H13" s="147"/>
    </row>
    <row r="14" spans="1:8" x14ac:dyDescent="0.2">
      <c r="A14" s="148"/>
      <c r="B14" s="149"/>
      <c r="C14" s="150"/>
      <c r="D14" s="151">
        <v>107944</v>
      </c>
      <c r="E14" s="152"/>
      <c r="F14" s="153">
        <v>134466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9.4</v>
      </c>
      <c r="C19" s="162">
        <f>ROUND(VALUE(SUBSTITUTE(実質収支比率等に係る経年分析!G$48,"▲","-")),2)</f>
        <v>17.39</v>
      </c>
      <c r="D19" s="162">
        <f>ROUND(VALUE(SUBSTITUTE(実質収支比率等に係る経年分析!H$48,"▲","-")),2)</f>
        <v>26.68</v>
      </c>
      <c r="E19" s="162">
        <f>ROUND(VALUE(SUBSTITUTE(実質収支比率等に係る経年分析!I$48,"▲","-")),2)</f>
        <v>34.340000000000003</v>
      </c>
      <c r="F19" s="162">
        <f>ROUND(VALUE(SUBSTITUTE(実質収支比率等に係る経年分析!J$48,"▲","-")),2)</f>
        <v>40.65</v>
      </c>
    </row>
    <row r="20" spans="1:11" x14ac:dyDescent="0.2">
      <c r="A20" s="162" t="s">
        <v>53</v>
      </c>
      <c r="B20" s="162">
        <f>ROUND(VALUE(SUBSTITUTE(実質収支比率等に係る経年分析!F$47,"▲","-")),2)</f>
        <v>61.46</v>
      </c>
      <c r="C20" s="162">
        <f>ROUND(VALUE(SUBSTITUTE(実質収支比率等に係る経年分析!G$47,"▲","-")),2)</f>
        <v>54.79</v>
      </c>
      <c r="D20" s="162">
        <f>ROUND(VALUE(SUBSTITUTE(実質収支比率等に係る経年分析!H$47,"▲","-")),2)</f>
        <v>55.87</v>
      </c>
      <c r="E20" s="162">
        <f>ROUND(VALUE(SUBSTITUTE(実質収支比率等に係る経年分析!I$47,"▲","-")),2)</f>
        <v>55.13</v>
      </c>
      <c r="F20" s="162">
        <f>ROUND(VALUE(SUBSTITUTE(実質収支比率等に係る経年分析!J$47,"▲","-")),2)</f>
        <v>54.22</v>
      </c>
    </row>
    <row r="21" spans="1:11" x14ac:dyDescent="0.2">
      <c r="A21" s="162" t="s">
        <v>54</v>
      </c>
      <c r="B21" s="162">
        <f>IF(ISNUMBER(VALUE(SUBSTITUTE(実質収支比率等に係る経年分析!F$49,"▲","-"))),ROUND(VALUE(SUBSTITUTE(実質収支比率等に係る経年分析!F$49,"▲","-")),2),NA())</f>
        <v>-1.49</v>
      </c>
      <c r="C21" s="162">
        <f>IF(ISNUMBER(VALUE(SUBSTITUTE(実質収支比率等に係る経年分析!G$49,"▲","-"))),ROUND(VALUE(SUBSTITUTE(実質収支比率等に係る経年分析!G$49,"▲","-")),2),NA())</f>
        <v>9.01</v>
      </c>
      <c r="D21" s="162">
        <f>IF(ISNUMBER(VALUE(SUBSTITUTE(実質収支比率等に係る経年分析!H$49,"▲","-"))),ROUND(VALUE(SUBSTITUTE(実質収支比率等に係る経年分析!H$49,"▲","-")),2),NA())</f>
        <v>8.9499999999999993</v>
      </c>
      <c r="E21" s="162">
        <f>IF(ISNUMBER(VALUE(SUBSTITUTE(実質収支比率等に係る経年分析!I$49,"▲","-"))),ROUND(VALUE(SUBSTITUTE(実質収支比率等に係る経年分析!I$49,"▲","-")),2),NA())</f>
        <v>8.01</v>
      </c>
      <c r="F21" s="162">
        <f>IF(ISNUMBER(VALUE(SUBSTITUTE(実質収支比率等に係る経年分析!J$49,"▲","-"))),ROUND(VALUE(SUBSTITUTE(実質収支比率等に係る経年分析!J$49,"▲","-")),2),NA())</f>
        <v>6.88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学校給食事業費特別会計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1.31</v>
      </c>
    </row>
    <row r="34" spans="1:16" x14ac:dyDescent="0.2">
      <c r="A34" s="163" t="str">
        <f>IF(連結実質赤字比率に係る赤字・黒字の構成分析!C$36="",NA(),連結実質赤字比率に係る赤字・黒字の構成分析!C$36)</f>
        <v>国民健康保険事業費特別会計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4.9000000000000004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26.68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40.64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193</v>
      </c>
      <c r="E42" s="164"/>
      <c r="F42" s="164"/>
      <c r="G42" s="164">
        <f>'実質公債費比率（分子）の構造'!L$52</f>
        <v>211</v>
      </c>
      <c r="H42" s="164"/>
      <c r="I42" s="164"/>
      <c r="J42" s="164">
        <f>'実質公債費比率（分子）の構造'!M$52</f>
        <v>220</v>
      </c>
      <c r="K42" s="164"/>
      <c r="L42" s="164"/>
      <c r="M42" s="164">
        <f>'実質公債費比率（分子）の構造'!N$52</f>
        <v>224</v>
      </c>
      <c r="N42" s="164"/>
      <c r="O42" s="164"/>
      <c r="P42" s="164">
        <f>'実質公債費比率（分子）の構造'!O$52</f>
        <v>227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31</v>
      </c>
      <c r="C45" s="164"/>
      <c r="D45" s="164"/>
      <c r="E45" s="164">
        <f>'実質公債費比率（分子）の構造'!L$49</f>
        <v>25</v>
      </c>
      <c r="F45" s="164"/>
      <c r="G45" s="164"/>
      <c r="H45" s="164">
        <f>'実質公債費比率（分子）の構造'!M$49</f>
        <v>17</v>
      </c>
      <c r="I45" s="164"/>
      <c r="J45" s="164"/>
      <c r="K45" s="164">
        <f>'実質公債費比率（分子）の構造'!N$49</f>
        <v>18</v>
      </c>
      <c r="L45" s="164"/>
      <c r="M45" s="164"/>
      <c r="N45" s="164">
        <f>'実質公債費比率（分子）の構造'!O$49</f>
        <v>21</v>
      </c>
      <c r="O45" s="164"/>
      <c r="P45" s="164"/>
    </row>
    <row r="46" spans="1:16" x14ac:dyDescent="0.2">
      <c r="A46" s="164" t="s">
        <v>64</v>
      </c>
      <c r="B46" s="164">
        <f>'実質公債費比率（分子）の構造'!K$48</f>
        <v>60</v>
      </c>
      <c r="C46" s="164"/>
      <c r="D46" s="164"/>
      <c r="E46" s="164">
        <f>'実質公債費比率（分子）の構造'!L$48</f>
        <v>61</v>
      </c>
      <c r="F46" s="164"/>
      <c r="G46" s="164"/>
      <c r="H46" s="164">
        <f>'実質公債費比率（分子）の構造'!M$48</f>
        <v>69</v>
      </c>
      <c r="I46" s="164"/>
      <c r="J46" s="164"/>
      <c r="K46" s="164">
        <f>'実質公債費比率（分子）の構造'!N$48</f>
        <v>77</v>
      </c>
      <c r="L46" s="164"/>
      <c r="M46" s="164"/>
      <c r="N46" s="164">
        <f>'実質公債費比率（分子）の構造'!O$48</f>
        <v>53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225</v>
      </c>
      <c r="C49" s="164"/>
      <c r="D49" s="164"/>
      <c r="E49" s="164">
        <f>'実質公債費比率（分子）の構造'!L$45</f>
        <v>270</v>
      </c>
      <c r="F49" s="164"/>
      <c r="G49" s="164"/>
      <c r="H49" s="164">
        <f>'実質公債費比率（分子）の構造'!M$45</f>
        <v>245</v>
      </c>
      <c r="I49" s="164"/>
      <c r="J49" s="164"/>
      <c r="K49" s="164">
        <f>'実質公債費比率（分子）の構造'!N$45</f>
        <v>260</v>
      </c>
      <c r="L49" s="164"/>
      <c r="M49" s="164"/>
      <c r="N49" s="164">
        <f>'実質公債費比率（分子）の構造'!O$45</f>
        <v>262</v>
      </c>
      <c r="O49" s="164"/>
      <c r="P49" s="164"/>
    </row>
    <row r="50" spans="1:16" x14ac:dyDescent="0.2">
      <c r="A50" s="164" t="s">
        <v>67</v>
      </c>
      <c r="B50" s="164" t="e">
        <f>NA()</f>
        <v>#N/A</v>
      </c>
      <c r="C50" s="164">
        <f>IF(ISNUMBER('実質公債費比率（分子）の構造'!K$53),'実質公債費比率（分子）の構造'!K$53,NA())</f>
        <v>123</v>
      </c>
      <c r="D50" s="164" t="e">
        <f>NA()</f>
        <v>#N/A</v>
      </c>
      <c r="E50" s="164" t="e">
        <f>NA()</f>
        <v>#N/A</v>
      </c>
      <c r="F50" s="164">
        <f>IF(ISNUMBER('実質公債費比率（分子）の構造'!L$53),'実質公債費比率（分子）の構造'!L$53,NA())</f>
        <v>145</v>
      </c>
      <c r="G50" s="164" t="e">
        <f>NA()</f>
        <v>#N/A</v>
      </c>
      <c r="H50" s="164" t="e">
        <f>NA()</f>
        <v>#N/A</v>
      </c>
      <c r="I50" s="164">
        <f>IF(ISNUMBER('実質公債費比率（分子）の構造'!M$53),'実質公債費比率（分子）の構造'!M$53,NA())</f>
        <v>111</v>
      </c>
      <c r="J50" s="164" t="e">
        <f>NA()</f>
        <v>#N/A</v>
      </c>
      <c r="K50" s="164" t="e">
        <f>NA()</f>
        <v>#N/A</v>
      </c>
      <c r="L50" s="164">
        <f>IF(ISNUMBER('実質公債費比率（分子）の構造'!N$53),'実質公債費比率（分子）の構造'!N$53,NA())</f>
        <v>131</v>
      </c>
      <c r="M50" s="164" t="e">
        <f>NA()</f>
        <v>#N/A</v>
      </c>
      <c r="N50" s="164" t="e">
        <f>NA()</f>
        <v>#N/A</v>
      </c>
      <c r="O50" s="164">
        <f>IF(ISNUMBER('実質公債費比率（分子）の構造'!O$53),'実質公債費比率（分子）の構造'!O$53,NA())</f>
        <v>109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2357</v>
      </c>
      <c r="E56" s="163"/>
      <c r="F56" s="163"/>
      <c r="G56" s="163">
        <f>'将来負担比率（分子）の構造'!J$52</f>
        <v>2294</v>
      </c>
      <c r="H56" s="163"/>
      <c r="I56" s="163"/>
      <c r="J56" s="163">
        <f>'将来負担比率（分子）の構造'!K$52</f>
        <v>2270</v>
      </c>
      <c r="K56" s="163"/>
      <c r="L56" s="163"/>
      <c r="M56" s="163">
        <f>'将来負担比率（分子）の構造'!L$52</f>
        <v>2279</v>
      </c>
      <c r="N56" s="163"/>
      <c r="O56" s="163"/>
      <c r="P56" s="163">
        <f>'将来負担比率（分子）の構造'!M$52</f>
        <v>2176</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1616</v>
      </c>
      <c r="E58" s="163"/>
      <c r="F58" s="163"/>
      <c r="G58" s="163">
        <f>'将来負担比率（分子）の構造'!J$50</f>
        <v>1662</v>
      </c>
      <c r="H58" s="163"/>
      <c r="I58" s="163"/>
      <c r="J58" s="163">
        <f>'将来負担比率（分子）の構造'!K$50</f>
        <v>1689</v>
      </c>
      <c r="K58" s="163"/>
      <c r="L58" s="163"/>
      <c r="M58" s="163">
        <f>'将来負担比率（分子）の構造'!L$50</f>
        <v>1716</v>
      </c>
      <c r="N58" s="163"/>
      <c r="O58" s="163"/>
      <c r="P58" s="163">
        <f>'将来負担比率（分子）の構造'!M$50</f>
        <v>1787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449</v>
      </c>
      <c r="C62" s="163"/>
      <c r="D62" s="163"/>
      <c r="E62" s="163">
        <f>'将来負担比率（分子）の構造'!J$45</f>
        <v>427</v>
      </c>
      <c r="F62" s="163"/>
      <c r="G62" s="163"/>
      <c r="H62" s="163">
        <f>'将来負担比率（分子）の構造'!K$45</f>
        <v>449</v>
      </c>
      <c r="I62" s="163"/>
      <c r="J62" s="163"/>
      <c r="K62" s="163">
        <f>'将来負担比率（分子）の構造'!L$45</f>
        <v>386</v>
      </c>
      <c r="L62" s="163"/>
      <c r="M62" s="163"/>
      <c r="N62" s="163">
        <f>'将来負担比率（分子）の構造'!M$45</f>
        <v>385</v>
      </c>
      <c r="O62" s="163"/>
      <c r="P62" s="163"/>
    </row>
    <row r="63" spans="1:16" x14ac:dyDescent="0.2">
      <c r="A63" s="163" t="s">
        <v>34</v>
      </c>
      <c r="B63" s="163">
        <f>'将来負担比率（分子）の構造'!I$44</f>
        <v>207</v>
      </c>
      <c r="C63" s="163"/>
      <c r="D63" s="163"/>
      <c r="E63" s="163">
        <f>'将来負担比率（分子）の構造'!J$44</f>
        <v>195</v>
      </c>
      <c r="F63" s="163"/>
      <c r="G63" s="163"/>
      <c r="H63" s="163">
        <f>'将来負担比率（分子）の構造'!K$44</f>
        <v>187</v>
      </c>
      <c r="I63" s="163"/>
      <c r="J63" s="163"/>
      <c r="K63" s="163">
        <f>'将来負担比率（分子）の構造'!L$44</f>
        <v>174</v>
      </c>
      <c r="L63" s="163"/>
      <c r="M63" s="163"/>
      <c r="N63" s="163">
        <f>'将来負担比率（分子）の構造'!M$44</f>
        <v>181</v>
      </c>
      <c r="O63" s="163"/>
      <c r="P63" s="163"/>
    </row>
    <row r="64" spans="1:16" x14ac:dyDescent="0.2">
      <c r="A64" s="163" t="s">
        <v>33</v>
      </c>
      <c r="B64" s="163">
        <f>'将来負担比率（分子）の構造'!I$43</f>
        <v>467</v>
      </c>
      <c r="C64" s="163"/>
      <c r="D64" s="163"/>
      <c r="E64" s="163">
        <f>'将来負担比率（分子）の構造'!J$43</f>
        <v>438</v>
      </c>
      <c r="F64" s="163"/>
      <c r="G64" s="163"/>
      <c r="H64" s="163">
        <f>'将来負担比率（分子）の構造'!K$43</f>
        <v>425</v>
      </c>
      <c r="I64" s="163"/>
      <c r="J64" s="163"/>
      <c r="K64" s="163">
        <f>'将来負担比率（分子）の構造'!L$43</f>
        <v>413</v>
      </c>
      <c r="L64" s="163"/>
      <c r="M64" s="163"/>
      <c r="N64" s="163">
        <f>'将来負担比率（分子）の構造'!M$43</f>
        <v>336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2752</v>
      </c>
      <c r="C66" s="163"/>
      <c r="D66" s="163"/>
      <c r="E66" s="163">
        <f>'将来負担比率（分子）の構造'!J$41</f>
        <v>2668</v>
      </c>
      <c r="F66" s="163"/>
      <c r="G66" s="163"/>
      <c r="H66" s="163">
        <f>'将来負担比率（分子）の構造'!K$41</f>
        <v>2664</v>
      </c>
      <c r="I66" s="163"/>
      <c r="J66" s="163"/>
      <c r="K66" s="163">
        <f>'将来負担比率（分子）の構造'!L$41</f>
        <v>2717</v>
      </c>
      <c r="L66" s="163"/>
      <c r="M66" s="163"/>
      <c r="N66" s="163">
        <f>'将来負担比率（分子）の構造'!M$41</f>
        <v>2619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918</v>
      </c>
      <c r="C72" s="167">
        <f>基金残高に係る経年分析!G55</f>
        <v>918</v>
      </c>
      <c r="D72" s="167">
        <f>基金残高に係る経年分析!H55</f>
        <v>918</v>
      </c>
    </row>
    <row r="73" spans="1:16" x14ac:dyDescent="0.2">
      <c r="A73" s="166" t="s">
        <v>74</v>
      </c>
      <c r="B73" s="167">
        <f>基金残高に係る経年分析!F56</f>
        <v>347</v>
      </c>
      <c r="C73" s="167">
        <f>基金残高に係る経年分析!G56</f>
        <v>360</v>
      </c>
      <c r="D73" s="167">
        <f>基金残高に係る経年分析!H56</f>
        <v>372</v>
      </c>
    </row>
    <row r="74" spans="1:16" x14ac:dyDescent="0.2">
      <c r="A74" s="166" t="s">
        <v>75</v>
      </c>
      <c r="B74" s="167">
        <f>基金残高に係る経年分析!F57</f>
        <v>275</v>
      </c>
      <c r="C74" s="167">
        <f>基金残高に係る経年分析!G57</f>
        <v>280</v>
      </c>
      <c r="D74" s="167">
        <f>基金残高に係る経年分析!H57</f>
        <v>327</v>
      </c>
    </row>
  </sheetData>
  <sheetProtection algorithmName="SHA-512" hashValue="/9G8Eda6ql3S1U4Igeri/T9qbr1jd39A4zGWhIcoenldzgkF9Ri54RV5VCzZaPFJqvtEQiXUYuAvnaBu0PJWow==" saltValue="Z3HokzEgUAQdGaYztwct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123120</v>
      </c>
      <c r="S5" s="677"/>
      <c r="T5" s="677"/>
      <c r="U5" s="677"/>
      <c r="V5" s="677"/>
      <c r="W5" s="677"/>
      <c r="X5" s="677"/>
      <c r="Y5" s="702"/>
      <c r="Z5" s="715">
        <v>3.9</v>
      </c>
      <c r="AA5" s="715"/>
      <c r="AB5" s="715"/>
      <c r="AC5" s="715"/>
      <c r="AD5" s="716">
        <v>123120</v>
      </c>
      <c r="AE5" s="716"/>
      <c r="AF5" s="716"/>
      <c r="AG5" s="716"/>
      <c r="AH5" s="716"/>
      <c r="AI5" s="716"/>
      <c r="AJ5" s="716"/>
      <c r="AK5" s="716"/>
      <c r="AL5" s="703">
        <v>7.3</v>
      </c>
      <c r="AM5" s="685"/>
      <c r="AN5" s="685"/>
      <c r="AO5" s="704"/>
      <c r="AP5" s="679" t="s">
        <v>217</v>
      </c>
      <c r="AQ5" s="680"/>
      <c r="AR5" s="680"/>
      <c r="AS5" s="680"/>
      <c r="AT5" s="680"/>
      <c r="AU5" s="680"/>
      <c r="AV5" s="680"/>
      <c r="AW5" s="680"/>
      <c r="AX5" s="680"/>
      <c r="AY5" s="680"/>
      <c r="AZ5" s="680"/>
      <c r="BA5" s="680"/>
      <c r="BB5" s="680"/>
      <c r="BC5" s="680"/>
      <c r="BD5" s="680"/>
      <c r="BE5" s="680"/>
      <c r="BF5" s="681"/>
      <c r="BG5" s="621">
        <v>123120</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102437</v>
      </c>
      <c r="S6" s="622"/>
      <c r="T6" s="622"/>
      <c r="U6" s="622"/>
      <c r="V6" s="622"/>
      <c r="W6" s="622"/>
      <c r="X6" s="622"/>
      <c r="Y6" s="623"/>
      <c r="Z6" s="659">
        <v>3.2</v>
      </c>
      <c r="AA6" s="659"/>
      <c r="AB6" s="659"/>
      <c r="AC6" s="659"/>
      <c r="AD6" s="660">
        <v>102437</v>
      </c>
      <c r="AE6" s="660"/>
      <c r="AF6" s="660"/>
      <c r="AG6" s="660"/>
      <c r="AH6" s="660"/>
      <c r="AI6" s="660"/>
      <c r="AJ6" s="660"/>
      <c r="AK6" s="660"/>
      <c r="AL6" s="624">
        <v>6</v>
      </c>
      <c r="AM6" s="625"/>
      <c r="AN6" s="625"/>
      <c r="AO6" s="661"/>
      <c r="AP6" s="618" t="s">
        <v>222</v>
      </c>
      <c r="AQ6" s="619"/>
      <c r="AR6" s="619"/>
      <c r="AS6" s="619"/>
      <c r="AT6" s="619"/>
      <c r="AU6" s="619"/>
      <c r="AV6" s="619"/>
      <c r="AW6" s="619"/>
      <c r="AX6" s="619"/>
      <c r="AY6" s="619"/>
      <c r="AZ6" s="619"/>
      <c r="BA6" s="619"/>
      <c r="BB6" s="619"/>
      <c r="BC6" s="619"/>
      <c r="BD6" s="619"/>
      <c r="BE6" s="619"/>
      <c r="BF6" s="620"/>
      <c r="BG6" s="621">
        <v>123120</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39987</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39987</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71</v>
      </c>
      <c r="S7" s="622"/>
      <c r="T7" s="622"/>
      <c r="U7" s="622"/>
      <c r="V7" s="622"/>
      <c r="W7" s="622"/>
      <c r="X7" s="622"/>
      <c r="Y7" s="623"/>
      <c r="Z7" s="659">
        <v>0</v>
      </c>
      <c r="AA7" s="659"/>
      <c r="AB7" s="659"/>
      <c r="AC7" s="659"/>
      <c r="AD7" s="660">
        <v>71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44056</v>
      </c>
      <c r="BH7" s="622"/>
      <c r="BI7" s="622"/>
      <c r="BJ7" s="622"/>
      <c r="BK7" s="622"/>
      <c r="BL7" s="622"/>
      <c r="BM7" s="622"/>
      <c r="BN7" s="623"/>
      <c r="BO7" s="659">
        <v>35.799999999999997</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611884</v>
      </c>
      <c r="CS7" s="622"/>
      <c r="CT7" s="622"/>
      <c r="CU7" s="622"/>
      <c r="CV7" s="622"/>
      <c r="CW7" s="622"/>
      <c r="CX7" s="622"/>
      <c r="CY7" s="623"/>
      <c r="CZ7" s="659">
        <v>24.6</v>
      </c>
      <c r="DA7" s="659"/>
      <c r="DB7" s="659"/>
      <c r="DC7" s="659"/>
      <c r="DD7" s="627">
        <v>66058</v>
      </c>
      <c r="DE7" s="622"/>
      <c r="DF7" s="622"/>
      <c r="DG7" s="622"/>
      <c r="DH7" s="622"/>
      <c r="DI7" s="622"/>
      <c r="DJ7" s="622"/>
      <c r="DK7" s="622"/>
      <c r="DL7" s="622"/>
      <c r="DM7" s="622"/>
      <c r="DN7" s="622"/>
      <c r="DO7" s="622"/>
      <c r="DP7" s="623"/>
      <c r="DQ7" s="627">
        <v>471711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2132</v>
      </c>
      <c r="S8" s="622"/>
      <c r="T8" s="622"/>
      <c r="U8" s="622"/>
      <c r="V8" s="622"/>
      <c r="W8" s="622"/>
      <c r="X8" s="622"/>
      <c r="Y8" s="623"/>
      <c r="Z8" s="659">
        <v>0.1</v>
      </c>
      <c r="AA8" s="659"/>
      <c r="AB8" s="659"/>
      <c r="AC8" s="659"/>
      <c r="AD8" s="660">
        <v>2132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1864</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422943</v>
      </c>
      <c r="CS8" s="622"/>
      <c r="CT8" s="622"/>
      <c r="CU8" s="622"/>
      <c r="CV8" s="622"/>
      <c r="CW8" s="622"/>
      <c r="CX8" s="622"/>
      <c r="CY8" s="623"/>
      <c r="CZ8" s="659">
        <v>17</v>
      </c>
      <c r="DA8" s="659"/>
      <c r="DB8" s="659"/>
      <c r="DC8" s="659"/>
      <c r="DD8" s="627" t="s">
        <v>122</v>
      </c>
      <c r="DE8" s="622"/>
      <c r="DF8" s="622"/>
      <c r="DG8" s="622"/>
      <c r="DH8" s="622"/>
      <c r="DI8" s="622"/>
      <c r="DJ8" s="622"/>
      <c r="DK8" s="622"/>
      <c r="DL8" s="622"/>
      <c r="DM8" s="622"/>
      <c r="DN8" s="622"/>
      <c r="DO8" s="622"/>
      <c r="DP8" s="623"/>
      <c r="DQ8" s="627">
        <v>277820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2800</v>
      </c>
      <c r="S9" s="622"/>
      <c r="T9" s="622"/>
      <c r="U9" s="622"/>
      <c r="V9" s="622"/>
      <c r="W9" s="622"/>
      <c r="X9" s="622"/>
      <c r="Y9" s="623"/>
      <c r="Z9" s="659">
        <v>0.1</v>
      </c>
      <c r="AA9" s="659"/>
      <c r="AB9" s="659"/>
      <c r="AC9" s="659"/>
      <c r="AD9" s="660">
        <v>2800</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34751</v>
      </c>
      <c r="BH9" s="622"/>
      <c r="BI9" s="622"/>
      <c r="BJ9" s="622"/>
      <c r="BK9" s="622"/>
      <c r="BL9" s="622"/>
      <c r="BM9" s="622"/>
      <c r="BN9" s="623"/>
      <c r="BO9" s="659">
        <v>28.2</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226625</v>
      </c>
      <c r="CS9" s="622"/>
      <c r="CT9" s="622"/>
      <c r="CU9" s="622"/>
      <c r="CV9" s="622"/>
      <c r="CW9" s="622"/>
      <c r="CX9" s="622"/>
      <c r="CY9" s="623"/>
      <c r="CZ9" s="659">
        <v>9.1</v>
      </c>
      <c r="DA9" s="659"/>
      <c r="DB9" s="659"/>
      <c r="DC9" s="659"/>
      <c r="DD9" s="627">
        <v>2025</v>
      </c>
      <c r="DE9" s="622"/>
      <c r="DF9" s="622"/>
      <c r="DG9" s="622"/>
      <c r="DH9" s="622"/>
      <c r="DI9" s="622"/>
      <c r="DJ9" s="622"/>
      <c r="DK9" s="622"/>
      <c r="DL9" s="622"/>
      <c r="DM9" s="622"/>
      <c r="DN9" s="622"/>
      <c r="DO9" s="622"/>
      <c r="DP9" s="623"/>
      <c r="DQ9" s="627">
        <v>194910</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5618</v>
      </c>
      <c r="BH10" s="622"/>
      <c r="BI10" s="622"/>
      <c r="BJ10" s="622"/>
      <c r="BK10" s="622"/>
      <c r="BL10" s="622"/>
      <c r="BM10" s="622"/>
      <c r="BN10" s="623"/>
      <c r="BO10" s="659">
        <v>4.5999999999999996</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37345</v>
      </c>
      <c r="S11" s="622"/>
      <c r="T11" s="622"/>
      <c r="U11" s="622"/>
      <c r="V11" s="622"/>
      <c r="W11" s="622"/>
      <c r="X11" s="622"/>
      <c r="Y11" s="623"/>
      <c r="Z11" s="624">
        <v>1.2</v>
      </c>
      <c r="AA11" s="625"/>
      <c r="AB11" s="625"/>
      <c r="AC11" s="626"/>
      <c r="AD11" s="627">
        <v>37345</v>
      </c>
      <c r="AE11" s="622"/>
      <c r="AF11" s="622"/>
      <c r="AG11" s="622"/>
      <c r="AH11" s="622"/>
      <c r="AI11" s="622"/>
      <c r="AJ11" s="622"/>
      <c r="AK11" s="623"/>
      <c r="AL11" s="624">
        <v>2.2000000000000002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1823</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294694</v>
      </c>
      <c r="CS11" s="622"/>
      <c r="CT11" s="622"/>
      <c r="CU11" s="622"/>
      <c r="CV11" s="622"/>
      <c r="CW11" s="622"/>
      <c r="CX11" s="622"/>
      <c r="CY11" s="623"/>
      <c r="CZ11" s="659">
        <v>11.9</v>
      </c>
      <c r="DA11" s="659"/>
      <c r="DB11" s="659"/>
      <c r="DC11" s="659"/>
      <c r="DD11" s="627">
        <v>124358</v>
      </c>
      <c r="DE11" s="622"/>
      <c r="DF11" s="622"/>
      <c r="DG11" s="622"/>
      <c r="DH11" s="622"/>
      <c r="DI11" s="622"/>
      <c r="DJ11" s="622"/>
      <c r="DK11" s="622"/>
      <c r="DL11" s="622"/>
      <c r="DM11" s="622"/>
      <c r="DN11" s="622"/>
      <c r="DO11" s="622"/>
      <c r="DP11" s="623"/>
      <c r="DQ11" s="627">
        <v>186186</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68198</v>
      </c>
      <c r="BH12" s="622"/>
      <c r="BI12" s="622"/>
      <c r="BJ12" s="622"/>
      <c r="BK12" s="622"/>
      <c r="BL12" s="622"/>
      <c r="BM12" s="622"/>
      <c r="BN12" s="623"/>
      <c r="BO12" s="659">
        <v>55.4</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111890</v>
      </c>
      <c r="CS12" s="622"/>
      <c r="CT12" s="622"/>
      <c r="CU12" s="622"/>
      <c r="CV12" s="622"/>
      <c r="CW12" s="622"/>
      <c r="CX12" s="622"/>
      <c r="CY12" s="623"/>
      <c r="CZ12" s="659">
        <v>4.5</v>
      </c>
      <c r="DA12" s="659"/>
      <c r="DB12" s="659"/>
      <c r="DC12" s="659"/>
      <c r="DD12" s="627">
        <v>23767</v>
      </c>
      <c r="DE12" s="622"/>
      <c r="DF12" s="622"/>
      <c r="DG12" s="622"/>
      <c r="DH12" s="622"/>
      <c r="DI12" s="622"/>
      <c r="DJ12" s="622"/>
      <c r="DK12" s="622"/>
      <c r="DL12" s="622"/>
      <c r="DM12" s="622"/>
      <c r="DN12" s="622"/>
      <c r="DO12" s="622"/>
      <c r="DP12" s="623"/>
      <c r="DQ12" s="627">
        <v>87426</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68198</v>
      </c>
      <c r="BH13" s="622"/>
      <c r="BI13" s="622"/>
      <c r="BJ13" s="622"/>
      <c r="BK13" s="622"/>
      <c r="BL13" s="622"/>
      <c r="BM13" s="622"/>
      <c r="BN13" s="623"/>
      <c r="BO13" s="659">
        <v>55.4</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151925</v>
      </c>
      <c r="CS13" s="622"/>
      <c r="CT13" s="622"/>
      <c r="CU13" s="622"/>
      <c r="CV13" s="622"/>
      <c r="CW13" s="622"/>
      <c r="CX13" s="622"/>
      <c r="CY13" s="623"/>
      <c r="CZ13" s="659">
        <v>6.1</v>
      </c>
      <c r="DA13" s="659"/>
      <c r="DB13" s="659"/>
      <c r="DC13" s="659"/>
      <c r="DD13" s="627">
        <v>116912</v>
      </c>
      <c r="DE13" s="622"/>
      <c r="DF13" s="622"/>
      <c r="DG13" s="622"/>
      <c r="DH13" s="622"/>
      <c r="DI13" s="622"/>
      <c r="DJ13" s="622"/>
      <c r="DK13" s="622"/>
      <c r="DL13" s="622"/>
      <c r="DM13" s="622"/>
      <c r="DN13" s="622"/>
      <c r="DO13" s="622"/>
      <c r="DP13" s="623"/>
      <c r="DQ13" s="627">
        <v>46522</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7949</v>
      </c>
      <c r="BH14" s="622"/>
      <c r="BI14" s="622"/>
      <c r="BJ14" s="622"/>
      <c r="BK14" s="622"/>
      <c r="BL14" s="622"/>
      <c r="BM14" s="622"/>
      <c r="BN14" s="623"/>
      <c r="BO14" s="659">
        <v>6.5</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129882</v>
      </c>
      <c r="CS14" s="622"/>
      <c r="CT14" s="622"/>
      <c r="CU14" s="622"/>
      <c r="CV14" s="622"/>
      <c r="CW14" s="622"/>
      <c r="CX14" s="622"/>
      <c r="CY14" s="623"/>
      <c r="CZ14" s="659">
        <v>5.2</v>
      </c>
      <c r="DA14" s="659"/>
      <c r="DB14" s="659"/>
      <c r="DC14" s="659"/>
      <c r="DD14" s="627">
        <v>8289</v>
      </c>
      <c r="DE14" s="622"/>
      <c r="DF14" s="622"/>
      <c r="DG14" s="622"/>
      <c r="DH14" s="622"/>
      <c r="DI14" s="622"/>
      <c r="DJ14" s="622"/>
      <c r="DK14" s="622"/>
      <c r="DL14" s="622"/>
      <c r="DM14" s="622"/>
      <c r="DN14" s="622"/>
      <c r="DO14" s="622"/>
      <c r="DP14" s="623"/>
      <c r="DQ14" s="627">
        <v>119676</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3567</v>
      </c>
      <c r="S15" s="622"/>
      <c r="T15" s="622"/>
      <c r="U15" s="622"/>
      <c r="V15" s="622"/>
      <c r="W15" s="622"/>
      <c r="X15" s="622"/>
      <c r="Y15" s="623"/>
      <c r="Z15" s="659">
        <v>0.1</v>
      </c>
      <c r="AA15" s="659"/>
      <c r="AB15" s="659"/>
      <c r="AC15" s="659"/>
      <c r="AD15" s="660">
        <v>3567</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2917</v>
      </c>
      <c r="BH15" s="622"/>
      <c r="BI15" s="622"/>
      <c r="BJ15" s="622"/>
      <c r="BK15" s="622"/>
      <c r="BL15" s="622"/>
      <c r="BM15" s="622"/>
      <c r="BN15" s="623"/>
      <c r="BO15" s="659">
        <v>2.4</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218694</v>
      </c>
      <c r="CS15" s="622"/>
      <c r="CT15" s="622"/>
      <c r="CU15" s="622"/>
      <c r="CV15" s="622"/>
      <c r="CW15" s="622"/>
      <c r="CX15" s="622"/>
      <c r="CY15" s="623"/>
      <c r="CZ15" s="659">
        <v>8.8000000000000007</v>
      </c>
      <c r="DA15" s="659"/>
      <c r="DB15" s="659"/>
      <c r="DC15" s="659"/>
      <c r="DD15" s="627">
        <v>8228</v>
      </c>
      <c r="DE15" s="622"/>
      <c r="DF15" s="622"/>
      <c r="DG15" s="622"/>
      <c r="DH15" s="622"/>
      <c r="DI15" s="622"/>
      <c r="DJ15" s="622"/>
      <c r="DK15" s="622"/>
      <c r="DL15" s="622"/>
      <c r="DM15" s="622"/>
      <c r="DN15" s="622"/>
      <c r="DO15" s="622"/>
      <c r="DP15" s="623"/>
      <c r="DQ15" s="627">
        <v>199935</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3003</v>
      </c>
      <c r="S16" s="622"/>
      <c r="T16" s="622"/>
      <c r="U16" s="622"/>
      <c r="V16" s="622"/>
      <c r="W16" s="622"/>
      <c r="X16" s="622"/>
      <c r="Y16" s="623"/>
      <c r="Z16" s="659">
        <v>0.1</v>
      </c>
      <c r="AA16" s="659"/>
      <c r="AB16" s="659"/>
      <c r="AC16" s="659"/>
      <c r="AD16" s="660">
        <v>3003</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13766</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1427</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4635</v>
      </c>
      <c r="S17" s="622"/>
      <c r="T17" s="622"/>
      <c r="U17" s="622"/>
      <c r="V17" s="622"/>
      <c r="W17" s="622"/>
      <c r="X17" s="622"/>
      <c r="Y17" s="623"/>
      <c r="Z17" s="659">
        <v>0.1</v>
      </c>
      <c r="AA17" s="659"/>
      <c r="AB17" s="659"/>
      <c r="AC17" s="659"/>
      <c r="AD17" s="660">
        <v>4635</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261877</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261796</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40</v>
      </c>
      <c r="S18" s="622"/>
      <c r="T18" s="622"/>
      <c r="U18" s="622"/>
      <c r="V18" s="622"/>
      <c r="W18" s="622"/>
      <c r="X18" s="622"/>
      <c r="Y18" s="623"/>
      <c r="Z18" s="659">
        <v>0</v>
      </c>
      <c r="AA18" s="659"/>
      <c r="AB18" s="659"/>
      <c r="AC18" s="659"/>
      <c r="AD18" s="660">
        <v>40</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4595</v>
      </c>
      <c r="S19" s="622"/>
      <c r="T19" s="622"/>
      <c r="U19" s="622"/>
      <c r="V19" s="622"/>
      <c r="W19" s="622"/>
      <c r="X19" s="622"/>
      <c r="Y19" s="623"/>
      <c r="Z19" s="659">
        <v>0.1</v>
      </c>
      <c r="AA19" s="659"/>
      <c r="AB19" s="659"/>
      <c r="AC19" s="659"/>
      <c r="AD19" s="660">
        <v>4595</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2484167</v>
      </c>
      <c r="CS20" s="622"/>
      <c r="CT20" s="622"/>
      <c r="CU20" s="622"/>
      <c r="CV20" s="622"/>
      <c r="CW20" s="622"/>
      <c r="CX20" s="622"/>
      <c r="CY20" s="623"/>
      <c r="CZ20" s="659">
        <v>100</v>
      </c>
      <c r="DA20" s="659"/>
      <c r="DB20" s="659"/>
      <c r="DC20" s="659"/>
      <c r="DD20" s="627">
        <v>349637</v>
      </c>
      <c r="DE20" s="622"/>
      <c r="DF20" s="622"/>
      <c r="DG20" s="622"/>
      <c r="DH20" s="622"/>
      <c r="DI20" s="622"/>
      <c r="DJ20" s="622"/>
      <c r="DK20" s="622"/>
      <c r="DL20" s="622"/>
      <c r="DM20" s="622"/>
      <c r="DN20" s="622"/>
      <c r="DO20" s="622"/>
      <c r="DP20" s="623"/>
      <c r="DQ20" s="627">
        <v>1887396</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1656812</v>
      </c>
      <c r="S21" s="622"/>
      <c r="T21" s="622"/>
      <c r="U21" s="622"/>
      <c r="V21" s="622"/>
      <c r="W21" s="622"/>
      <c r="X21" s="622"/>
      <c r="Y21" s="623"/>
      <c r="Z21" s="659">
        <v>52.2</v>
      </c>
      <c r="AA21" s="659"/>
      <c r="AB21" s="659"/>
      <c r="AC21" s="659"/>
      <c r="AD21" s="660">
        <v>1413030</v>
      </c>
      <c r="AE21" s="660"/>
      <c r="AF21" s="660"/>
      <c r="AG21" s="660"/>
      <c r="AH21" s="660"/>
      <c r="AI21" s="660"/>
      <c r="AJ21" s="660"/>
      <c r="AK21" s="660"/>
      <c r="AL21" s="624">
        <v>83.2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1413030</v>
      </c>
      <c r="S22" s="622"/>
      <c r="T22" s="622"/>
      <c r="U22" s="622"/>
      <c r="V22" s="622"/>
      <c r="W22" s="622"/>
      <c r="X22" s="622"/>
      <c r="Y22" s="623"/>
      <c r="Z22" s="659">
        <v>44.5</v>
      </c>
      <c r="AA22" s="659"/>
      <c r="AB22" s="659"/>
      <c r="AC22" s="659"/>
      <c r="AD22" s="660">
        <v>1413030</v>
      </c>
      <c r="AE22" s="660"/>
      <c r="AF22" s="660"/>
      <c r="AG22" s="660"/>
      <c r="AH22" s="660"/>
      <c r="AI22" s="660"/>
      <c r="AJ22" s="660"/>
      <c r="AK22" s="660"/>
      <c r="AL22" s="624">
        <v>83.2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243782</v>
      </c>
      <c r="S23" s="622"/>
      <c r="T23" s="622"/>
      <c r="U23" s="622"/>
      <c r="V23" s="622"/>
      <c r="W23" s="622"/>
      <c r="X23" s="622"/>
      <c r="Y23" s="623"/>
      <c r="Z23" s="659">
        <v>7.7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987719</v>
      </c>
      <c r="CS24" s="677"/>
      <c r="CT24" s="677"/>
      <c r="CU24" s="677"/>
      <c r="CV24" s="677"/>
      <c r="CW24" s="677"/>
      <c r="CX24" s="677"/>
      <c r="CY24" s="702"/>
      <c r="CZ24" s="703">
        <v>39.799999999999997</v>
      </c>
      <c r="DA24" s="685"/>
      <c r="DB24" s="685"/>
      <c r="DC24" s="705"/>
      <c r="DD24" s="701">
        <v>870064</v>
      </c>
      <c r="DE24" s="677"/>
      <c r="DF24" s="677"/>
      <c r="DG24" s="677"/>
      <c r="DH24" s="677"/>
      <c r="DI24" s="677"/>
      <c r="DJ24" s="677"/>
      <c r="DK24" s="702"/>
      <c r="DL24" s="701">
        <v>733148</v>
      </c>
      <c r="DM24" s="677"/>
      <c r="DN24" s="677"/>
      <c r="DO24" s="677"/>
      <c r="DP24" s="677"/>
      <c r="DQ24" s="677"/>
      <c r="DR24" s="677"/>
      <c r="DS24" s="677"/>
      <c r="DT24" s="677"/>
      <c r="DU24" s="677"/>
      <c r="DV24" s="702"/>
      <c r="DW24" s="703">
        <v>43.1</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1935922</v>
      </c>
      <c r="S25" s="622"/>
      <c r="T25" s="622"/>
      <c r="U25" s="622"/>
      <c r="V25" s="622"/>
      <c r="W25" s="622"/>
      <c r="X25" s="622"/>
      <c r="Y25" s="623"/>
      <c r="Z25" s="659">
        <v>61</v>
      </c>
      <c r="AA25" s="659"/>
      <c r="AB25" s="659"/>
      <c r="AC25" s="659"/>
      <c r="AD25" s="660">
        <v>1692140</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563932</v>
      </c>
      <c r="CS25" s="634"/>
      <c r="CT25" s="634"/>
      <c r="CU25" s="634"/>
      <c r="CV25" s="634"/>
      <c r="CW25" s="634"/>
      <c r="CX25" s="634"/>
      <c r="CY25" s="635"/>
      <c r="CZ25" s="624">
        <v>22.7</v>
      </c>
      <c r="DA25" s="636"/>
      <c r="DB25" s="636"/>
      <c r="DC25" s="637"/>
      <c r="DD25" s="627">
        <v>535867</v>
      </c>
      <c r="DE25" s="634"/>
      <c r="DF25" s="634"/>
      <c r="DG25" s="634"/>
      <c r="DH25" s="634"/>
      <c r="DI25" s="634"/>
      <c r="DJ25" s="634"/>
      <c r="DK25" s="635"/>
      <c r="DL25" s="627">
        <v>429525</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299164</v>
      </c>
      <c r="CS26" s="622"/>
      <c r="CT26" s="622"/>
      <c r="CU26" s="622"/>
      <c r="CV26" s="622"/>
      <c r="CW26" s="622"/>
      <c r="CX26" s="622"/>
      <c r="CY26" s="623"/>
      <c r="CZ26" s="624">
        <v>12</v>
      </c>
      <c r="DA26" s="636"/>
      <c r="DB26" s="636"/>
      <c r="DC26" s="637"/>
      <c r="DD26" s="627">
        <v>282578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6181</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123120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161910</v>
      </c>
      <c r="CS27" s="634"/>
      <c r="CT27" s="634"/>
      <c r="CU27" s="634"/>
      <c r="CV27" s="634"/>
      <c r="CW27" s="634"/>
      <c r="CX27" s="634"/>
      <c r="CY27" s="635"/>
      <c r="CZ27" s="624">
        <v>6.5</v>
      </c>
      <c r="DA27" s="636"/>
      <c r="DB27" s="636"/>
      <c r="DC27" s="637"/>
      <c r="DD27" s="627">
        <v>72401</v>
      </c>
      <c r="DE27" s="634"/>
      <c r="DF27" s="634"/>
      <c r="DG27" s="634"/>
      <c r="DH27" s="634"/>
      <c r="DI27" s="634"/>
      <c r="DJ27" s="634"/>
      <c r="DK27" s="635"/>
      <c r="DL27" s="627">
        <v>41827</v>
      </c>
      <c r="DM27" s="634"/>
      <c r="DN27" s="634"/>
      <c r="DO27" s="634"/>
      <c r="DP27" s="634"/>
      <c r="DQ27" s="634"/>
      <c r="DR27" s="634"/>
      <c r="DS27" s="634"/>
      <c r="DT27" s="634"/>
      <c r="DU27" s="634"/>
      <c r="DV27" s="635"/>
      <c r="DW27" s="624">
        <v>2.5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10900</v>
      </c>
      <c r="S28" s="622"/>
      <c r="T28" s="622"/>
      <c r="U28" s="622"/>
      <c r="V28" s="622"/>
      <c r="W28" s="622"/>
      <c r="X28" s="622"/>
      <c r="Y28" s="623"/>
      <c r="Z28" s="659">
        <v>0.3</v>
      </c>
      <c r="AA28" s="659"/>
      <c r="AB28" s="659"/>
      <c r="AC28" s="659"/>
      <c r="AD28" s="660">
        <v>5861</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261877</v>
      </c>
      <c r="CS28" s="622"/>
      <c r="CT28" s="622"/>
      <c r="CU28" s="622"/>
      <c r="CV28" s="622"/>
      <c r="CW28" s="622"/>
      <c r="CX28" s="622"/>
      <c r="CY28" s="623"/>
      <c r="CZ28" s="624">
        <v>10.5</v>
      </c>
      <c r="DA28" s="636"/>
      <c r="DB28" s="636"/>
      <c r="DC28" s="637"/>
      <c r="DD28" s="627">
        <v>261796</v>
      </c>
      <c r="DE28" s="622"/>
      <c r="DF28" s="622"/>
      <c r="DG28" s="622"/>
      <c r="DH28" s="622"/>
      <c r="DI28" s="622"/>
      <c r="DJ28" s="622"/>
      <c r="DK28" s="623"/>
      <c r="DL28" s="627">
        <v>261796</v>
      </c>
      <c r="DM28" s="622"/>
      <c r="DN28" s="622"/>
      <c r="DO28" s="622"/>
      <c r="DP28" s="622"/>
      <c r="DQ28" s="622"/>
      <c r="DR28" s="622"/>
      <c r="DS28" s="622"/>
      <c r="DT28" s="622"/>
      <c r="DU28" s="622"/>
      <c r="DV28" s="623"/>
      <c r="DW28" s="624">
        <v>15.4</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3083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261877</v>
      </c>
      <c r="CS29" s="634"/>
      <c r="CT29" s="634"/>
      <c r="CU29" s="634"/>
      <c r="CV29" s="634"/>
      <c r="CW29" s="634"/>
      <c r="CX29" s="634"/>
      <c r="CY29" s="635"/>
      <c r="CZ29" s="624">
        <v>10.5</v>
      </c>
      <c r="DA29" s="636"/>
      <c r="DB29" s="636"/>
      <c r="DC29" s="637"/>
      <c r="DD29" s="627">
        <v>261796</v>
      </c>
      <c r="DE29" s="634"/>
      <c r="DF29" s="634"/>
      <c r="DG29" s="634"/>
      <c r="DH29" s="634"/>
      <c r="DI29" s="634"/>
      <c r="DJ29" s="634"/>
      <c r="DK29" s="635"/>
      <c r="DL29" s="627">
        <v>261796</v>
      </c>
      <c r="DM29" s="634"/>
      <c r="DN29" s="634"/>
      <c r="DO29" s="634"/>
      <c r="DP29" s="634"/>
      <c r="DQ29" s="634"/>
      <c r="DR29" s="634"/>
      <c r="DS29" s="634"/>
      <c r="DT29" s="634"/>
      <c r="DU29" s="634"/>
      <c r="DV29" s="635"/>
      <c r="DW29" s="624">
        <v>15.4</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251313</v>
      </c>
      <c r="S30" s="622"/>
      <c r="T30" s="622"/>
      <c r="U30" s="622"/>
      <c r="V30" s="622"/>
      <c r="W30" s="622"/>
      <c r="X30" s="622"/>
      <c r="Y30" s="623"/>
      <c r="Z30" s="659">
        <v>7.9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255999</v>
      </c>
      <c r="CS30" s="622"/>
      <c r="CT30" s="622"/>
      <c r="CU30" s="622"/>
      <c r="CV30" s="622"/>
      <c r="CW30" s="622"/>
      <c r="CX30" s="622"/>
      <c r="CY30" s="623"/>
      <c r="CZ30" s="624">
        <v>10.3</v>
      </c>
      <c r="DA30" s="636"/>
      <c r="DB30" s="636"/>
      <c r="DC30" s="637"/>
      <c r="DD30" s="627">
        <v>255918</v>
      </c>
      <c r="DE30" s="622"/>
      <c r="DF30" s="622"/>
      <c r="DG30" s="622"/>
      <c r="DH30" s="622"/>
      <c r="DI30" s="622"/>
      <c r="DJ30" s="622"/>
      <c r="DK30" s="623"/>
      <c r="DL30" s="627">
        <v>255918</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99.9</v>
      </c>
      <c r="BH31" s="684"/>
      <c r="BI31" s="684"/>
      <c r="BJ31" s="684"/>
      <c r="BK31" s="684"/>
      <c r="BL31" s="684"/>
      <c r="BM31" s="685">
        <v>99.6</v>
      </c>
      <c r="BN31" s="684"/>
      <c r="BO31" s="684"/>
      <c r="BP31" s="684"/>
      <c r="BQ31" s="686"/>
      <c r="BR31" s="683">
        <v>99.7</v>
      </c>
      <c r="BS31" s="684"/>
      <c r="BT31" s="684"/>
      <c r="BU31" s="684"/>
      <c r="BV31" s="684"/>
      <c r="BW31" s="684"/>
      <c r="BX31" s="685">
        <v>98.9</v>
      </c>
      <c r="BY31" s="684"/>
      <c r="BZ31" s="684"/>
      <c r="CA31" s="684"/>
      <c r="CB31" s="686"/>
      <c r="CD31" s="642"/>
      <c r="CE31" s="643"/>
      <c r="CF31" s="618" t="s">
        <v>301</v>
      </c>
      <c r="CG31" s="619"/>
      <c r="CH31" s="619"/>
      <c r="CI31" s="619"/>
      <c r="CJ31" s="619"/>
      <c r="CK31" s="619"/>
      <c r="CL31" s="619"/>
      <c r="CM31" s="619"/>
      <c r="CN31" s="619"/>
      <c r="CO31" s="619"/>
      <c r="CP31" s="619"/>
      <c r="CQ31" s="620"/>
      <c r="CR31" s="621">
        <v>5878</v>
      </c>
      <c r="CS31" s="634"/>
      <c r="CT31" s="634"/>
      <c r="CU31" s="634"/>
      <c r="CV31" s="634"/>
      <c r="CW31" s="634"/>
      <c r="CX31" s="634"/>
      <c r="CY31" s="635"/>
      <c r="CZ31" s="624">
        <v>0.2</v>
      </c>
      <c r="DA31" s="636"/>
      <c r="DB31" s="636"/>
      <c r="DC31" s="637"/>
      <c r="DD31" s="627">
        <v>5878</v>
      </c>
      <c r="DE31" s="634"/>
      <c r="DF31" s="634"/>
      <c r="DG31" s="634"/>
      <c r="DH31" s="634"/>
      <c r="DI31" s="634"/>
      <c r="DJ31" s="634"/>
      <c r="DK31" s="635"/>
      <c r="DL31" s="627">
        <v>5878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159073</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100</v>
      </c>
      <c r="BH32" s="634"/>
      <c r="BI32" s="634"/>
      <c r="BJ32" s="634"/>
      <c r="BK32" s="634"/>
      <c r="BL32" s="634"/>
      <c r="BM32" s="625">
        <v>99.8</v>
      </c>
      <c r="BN32" s="634"/>
      <c r="BO32" s="634"/>
      <c r="BP32" s="634"/>
      <c r="BQ32" s="657"/>
      <c r="BR32" s="687">
        <v>99.8</v>
      </c>
      <c r="BS32" s="634"/>
      <c r="BT32" s="634"/>
      <c r="BU32" s="634"/>
      <c r="BV32" s="634"/>
      <c r="BW32" s="634"/>
      <c r="BX32" s="625">
        <v>99.6</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2774</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99.8</v>
      </c>
      <c r="BH33" s="606"/>
      <c r="BI33" s="606"/>
      <c r="BJ33" s="606"/>
      <c r="BK33" s="606"/>
      <c r="BL33" s="606"/>
      <c r="BM33" s="652">
        <v>99.4</v>
      </c>
      <c r="BN33" s="606"/>
      <c r="BO33" s="606"/>
      <c r="BP33" s="606"/>
      <c r="BQ33" s="669"/>
      <c r="BR33" s="682">
        <v>99.7</v>
      </c>
      <c r="BS33" s="606"/>
      <c r="BT33" s="606"/>
      <c r="BU33" s="606"/>
      <c r="BV33" s="606"/>
      <c r="BW33" s="606"/>
      <c r="BX33" s="652">
        <v>98.3</v>
      </c>
      <c r="BY33" s="606"/>
      <c r="BZ33" s="606"/>
      <c r="CA33" s="606"/>
      <c r="CB33" s="669"/>
      <c r="CD33" s="618" t="s">
        <v>308</v>
      </c>
      <c r="CE33" s="619"/>
      <c r="CF33" s="619"/>
      <c r="CG33" s="619"/>
      <c r="CH33" s="619"/>
      <c r="CI33" s="619"/>
      <c r="CJ33" s="619"/>
      <c r="CK33" s="619"/>
      <c r="CL33" s="619"/>
      <c r="CM33" s="619"/>
      <c r="CN33" s="619"/>
      <c r="CO33" s="619"/>
      <c r="CP33" s="619"/>
      <c r="CQ33" s="620"/>
      <c r="CR33" s="621">
        <v>1133045</v>
      </c>
      <c r="CS33" s="634"/>
      <c r="CT33" s="634"/>
      <c r="CU33" s="634"/>
      <c r="CV33" s="634"/>
      <c r="CW33" s="634"/>
      <c r="CX33" s="634"/>
      <c r="CY33" s="635"/>
      <c r="CZ33" s="624">
        <v>45.6</v>
      </c>
      <c r="DA33" s="636"/>
      <c r="DB33" s="636"/>
      <c r="DC33" s="637"/>
      <c r="DD33" s="627">
        <v>938862</v>
      </c>
      <c r="DE33" s="634"/>
      <c r="DF33" s="634"/>
      <c r="DG33" s="634"/>
      <c r="DH33" s="634"/>
      <c r="DI33" s="634"/>
      <c r="DJ33" s="634"/>
      <c r="DK33" s="635"/>
      <c r="DL33" s="627">
        <v>670956</v>
      </c>
      <c r="DM33" s="634"/>
      <c r="DN33" s="634"/>
      <c r="DO33" s="634"/>
      <c r="DP33" s="634"/>
      <c r="DQ33" s="634"/>
      <c r="DR33" s="634"/>
      <c r="DS33" s="634"/>
      <c r="DT33" s="634"/>
      <c r="DU33" s="634"/>
      <c r="DV33" s="635"/>
      <c r="DW33" s="624">
        <v>39.5</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8704</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500596</v>
      </c>
      <c r="CS34" s="622"/>
      <c r="CT34" s="622"/>
      <c r="CU34" s="622"/>
      <c r="CV34" s="622"/>
      <c r="CW34" s="622"/>
      <c r="CX34" s="622"/>
      <c r="CY34" s="623"/>
      <c r="CZ34" s="624">
        <v>20.2</v>
      </c>
      <c r="DA34" s="636"/>
      <c r="DB34" s="636"/>
      <c r="DC34" s="637"/>
      <c r="DD34" s="627">
        <v>406612</v>
      </c>
      <c r="DE34" s="622"/>
      <c r="DF34" s="622"/>
      <c r="DG34" s="622"/>
      <c r="DH34" s="622"/>
      <c r="DI34" s="622"/>
      <c r="DJ34" s="622"/>
      <c r="DK34" s="623"/>
      <c r="DL34" s="627">
        <v>277682</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4452</v>
      </c>
      <c r="S35" s="622"/>
      <c r="T35" s="622"/>
      <c r="U35" s="622"/>
      <c r="V35" s="622"/>
      <c r="W35" s="622"/>
      <c r="X35" s="622"/>
      <c r="Y35" s="623"/>
      <c r="Z35" s="659">
        <v>0.1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18348</v>
      </c>
      <c r="CS35" s="634"/>
      <c r="CT35" s="634"/>
      <c r="CU35" s="634"/>
      <c r="CV35" s="634"/>
      <c r="CW35" s="634"/>
      <c r="CX35" s="634"/>
      <c r="CY35" s="635"/>
      <c r="CZ35" s="624">
        <v>0.7</v>
      </c>
      <c r="DA35" s="636"/>
      <c r="DB35" s="636"/>
      <c r="DC35" s="637"/>
      <c r="DD35" s="627">
        <v>18190</v>
      </c>
      <c r="DE35" s="634"/>
      <c r="DF35" s="634"/>
      <c r="DG35" s="634"/>
      <c r="DH35" s="634"/>
      <c r="DI35" s="634"/>
      <c r="DJ35" s="634"/>
      <c r="DK35" s="635"/>
      <c r="DL35" s="627">
        <v>18190</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585472</v>
      </c>
      <c r="S36" s="622"/>
      <c r="T36" s="622"/>
      <c r="U36" s="622"/>
      <c r="V36" s="622"/>
      <c r="W36" s="622"/>
      <c r="X36" s="622"/>
      <c r="Y36" s="623"/>
      <c r="Z36" s="659">
        <v>18.399999999999999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171203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59382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366943</v>
      </c>
      <c r="CS36" s="622"/>
      <c r="CT36" s="622"/>
      <c r="CU36" s="622"/>
      <c r="CV36" s="622"/>
      <c r="CW36" s="622"/>
      <c r="CX36" s="622"/>
      <c r="CY36" s="623"/>
      <c r="CZ36" s="624">
        <v>14.8</v>
      </c>
      <c r="DA36" s="636"/>
      <c r="DB36" s="636"/>
      <c r="DC36" s="637"/>
      <c r="DD36" s="627">
        <v>310057</v>
      </c>
      <c r="DE36" s="622"/>
      <c r="DF36" s="622"/>
      <c r="DG36" s="622"/>
      <c r="DH36" s="622"/>
      <c r="DI36" s="622"/>
      <c r="DJ36" s="622"/>
      <c r="DK36" s="623"/>
      <c r="DL36" s="627">
        <v>226303</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49143</v>
      </c>
      <c r="S37" s="622"/>
      <c r="T37" s="622"/>
      <c r="U37" s="622"/>
      <c r="V37" s="622"/>
      <c r="W37" s="622"/>
      <c r="X37" s="622"/>
      <c r="Y37" s="623"/>
      <c r="Z37" s="659">
        <v>1.5</v>
      </c>
      <c r="AA37" s="659"/>
      <c r="AB37" s="659"/>
      <c r="AC37" s="659"/>
      <c r="AD37" s="660">
        <v>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18940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56067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159856</v>
      </c>
      <c r="CS37" s="634"/>
      <c r="CT37" s="634"/>
      <c r="CU37" s="634"/>
      <c r="CV37" s="634"/>
      <c r="CW37" s="634"/>
      <c r="CX37" s="634"/>
      <c r="CY37" s="635"/>
      <c r="CZ37" s="624">
        <v>6.4</v>
      </c>
      <c r="DA37" s="636"/>
      <c r="DB37" s="636"/>
      <c r="DC37" s="637"/>
      <c r="DD37" s="627">
        <v>145429</v>
      </c>
      <c r="DE37" s="634"/>
      <c r="DF37" s="634"/>
      <c r="DG37" s="634"/>
      <c r="DH37" s="634"/>
      <c r="DI37" s="634"/>
      <c r="DJ37" s="634"/>
      <c r="DK37" s="635"/>
      <c r="DL37" s="627">
        <v>126160</v>
      </c>
      <c r="DM37" s="634"/>
      <c r="DN37" s="634"/>
      <c r="DO37" s="634"/>
      <c r="DP37" s="634"/>
      <c r="DQ37" s="634"/>
      <c r="DR37" s="634"/>
      <c r="DS37" s="634"/>
      <c r="DT37" s="634"/>
      <c r="DU37" s="634"/>
      <c r="DV37" s="635"/>
      <c r="DW37" s="624">
        <v>7.4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158000</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278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152263</v>
      </c>
      <c r="CS38" s="622"/>
      <c r="CT38" s="622"/>
      <c r="CU38" s="622"/>
      <c r="CV38" s="622"/>
      <c r="CW38" s="622"/>
      <c r="CX38" s="622"/>
      <c r="CY38" s="623"/>
      <c r="CZ38" s="624">
        <v>6.1</v>
      </c>
      <c r="DA38" s="636"/>
      <c r="DB38" s="636"/>
      <c r="DC38" s="637"/>
      <c r="DD38" s="627">
        <v>120862</v>
      </c>
      <c r="DE38" s="622"/>
      <c r="DF38" s="622"/>
      <c r="DG38" s="622"/>
      <c r="DH38" s="622"/>
      <c r="DI38" s="622"/>
      <c r="DJ38" s="622"/>
      <c r="DK38" s="623"/>
      <c r="DL38" s="627">
        <v>117607</v>
      </c>
      <c r="DM38" s="622"/>
      <c r="DN38" s="622"/>
      <c r="DO38" s="622"/>
      <c r="DP38" s="622"/>
      <c r="DQ38" s="622"/>
      <c r="DR38" s="622"/>
      <c r="DS38" s="622"/>
      <c r="DT38" s="622"/>
      <c r="DU38" s="622"/>
      <c r="DV38" s="623"/>
      <c r="DW38" s="624">
        <v>6.9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366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63721</v>
      </c>
      <c r="CS39" s="634"/>
      <c r="CT39" s="634"/>
      <c r="CU39" s="634"/>
      <c r="CV39" s="634"/>
      <c r="CW39" s="634"/>
      <c r="CX39" s="634"/>
      <c r="CY39" s="635"/>
      <c r="CZ39" s="624">
        <v>2.6</v>
      </c>
      <c r="DA39" s="636"/>
      <c r="DB39" s="636"/>
      <c r="DC39" s="637"/>
      <c r="DD39" s="627">
        <v>51967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2700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31174</v>
      </c>
      <c r="CS40" s="622"/>
      <c r="CT40" s="622"/>
      <c r="CU40" s="622"/>
      <c r="CV40" s="622"/>
      <c r="CW40" s="622"/>
      <c r="CX40" s="622"/>
      <c r="CY40" s="623"/>
      <c r="CZ40" s="624">
        <v>1.3</v>
      </c>
      <c r="DA40" s="636"/>
      <c r="DB40" s="636"/>
      <c r="DC40" s="637"/>
      <c r="DD40" s="627">
        <v>31174</v>
      </c>
      <c r="DE40" s="622"/>
      <c r="DF40" s="622"/>
      <c r="DG40" s="622"/>
      <c r="DH40" s="622"/>
      <c r="DI40" s="622"/>
      <c r="DJ40" s="622"/>
      <c r="DK40" s="623"/>
      <c r="DL40" s="627">
        <v>31174</v>
      </c>
      <c r="DM40" s="622"/>
      <c r="DN40" s="622"/>
      <c r="DO40" s="622"/>
      <c r="DP40" s="622"/>
      <c r="DQ40" s="622"/>
      <c r="DR40" s="622"/>
      <c r="DS40" s="622"/>
      <c r="DT40" s="622"/>
      <c r="DU40" s="622"/>
      <c r="DV40" s="623"/>
      <c r="DW40" s="624">
        <v>1.8</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3175017</v>
      </c>
      <c r="S41" s="646"/>
      <c r="T41" s="646"/>
      <c r="U41" s="646"/>
      <c r="V41" s="646"/>
      <c r="W41" s="646"/>
      <c r="X41" s="646"/>
      <c r="Y41" s="649"/>
      <c r="Z41" s="650">
        <v>100</v>
      </c>
      <c r="AA41" s="650"/>
      <c r="AB41" s="650"/>
      <c r="AC41" s="650"/>
      <c r="AD41" s="651">
        <v>1698002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24627</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127636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363403</v>
      </c>
      <c r="CS42" s="634"/>
      <c r="CT42" s="634"/>
      <c r="CU42" s="634"/>
      <c r="CV42" s="634"/>
      <c r="CW42" s="634"/>
      <c r="CX42" s="634"/>
      <c r="CY42" s="635"/>
      <c r="CZ42" s="624">
        <v>14.6</v>
      </c>
      <c r="DA42" s="636"/>
      <c r="DB42" s="636"/>
      <c r="DC42" s="637"/>
      <c r="DD42" s="627">
        <v>78470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28538</v>
      </c>
      <c r="CS43" s="634"/>
      <c r="CT43" s="634"/>
      <c r="CU43" s="634"/>
      <c r="CV43" s="634"/>
      <c r="CW43" s="634"/>
      <c r="CX43" s="634"/>
      <c r="CY43" s="635"/>
      <c r="CZ43" s="624">
        <v>1.1000000000000001</v>
      </c>
      <c r="DA43" s="636"/>
      <c r="DB43" s="636"/>
      <c r="DC43" s="637"/>
      <c r="DD43" s="627">
        <v>28538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349637</v>
      </c>
      <c r="CS44" s="622"/>
      <c r="CT44" s="622"/>
      <c r="CU44" s="622"/>
      <c r="CV44" s="622"/>
      <c r="CW44" s="622"/>
      <c r="CX44" s="622"/>
      <c r="CY44" s="623"/>
      <c r="CZ44" s="624">
        <v>14.1</v>
      </c>
      <c r="DA44" s="625"/>
      <c r="DB44" s="625"/>
      <c r="DC44" s="626"/>
      <c r="DD44" s="627">
        <v>77043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140995</v>
      </c>
      <c r="CS45" s="634"/>
      <c r="CT45" s="634"/>
      <c r="CU45" s="634"/>
      <c r="CV45" s="634"/>
      <c r="CW45" s="634"/>
      <c r="CX45" s="634"/>
      <c r="CY45" s="635"/>
      <c r="CZ45" s="624">
        <v>5.7</v>
      </c>
      <c r="DA45" s="636"/>
      <c r="DB45" s="636"/>
      <c r="DC45" s="637"/>
      <c r="DD45" s="627">
        <v>13265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207637</v>
      </c>
      <c r="CS46" s="622"/>
      <c r="CT46" s="622"/>
      <c r="CU46" s="622"/>
      <c r="CV46" s="622"/>
      <c r="CW46" s="622"/>
      <c r="CX46" s="622"/>
      <c r="CY46" s="623"/>
      <c r="CZ46" s="624">
        <v>8.4</v>
      </c>
      <c r="DA46" s="625"/>
      <c r="DB46" s="625"/>
      <c r="DC46" s="626"/>
      <c r="DD46" s="627">
        <v>63276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13766</v>
      </c>
      <c r="CS47" s="634"/>
      <c r="CT47" s="634"/>
      <c r="CU47" s="634"/>
      <c r="CV47" s="634"/>
      <c r="CW47" s="634"/>
      <c r="CX47" s="634"/>
      <c r="CY47" s="635"/>
      <c r="CZ47" s="624">
        <v>0.6</v>
      </c>
      <c r="DA47" s="636"/>
      <c r="DB47" s="636"/>
      <c r="DC47" s="637"/>
      <c r="DD47" s="627">
        <v>1427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2484167</v>
      </c>
      <c r="CS49" s="606"/>
      <c r="CT49" s="606"/>
      <c r="CU49" s="606"/>
      <c r="CV49" s="606"/>
      <c r="CW49" s="606"/>
      <c r="CX49" s="606"/>
      <c r="CY49" s="607"/>
      <c r="CZ49" s="608">
        <v>100</v>
      </c>
      <c r="DA49" s="609"/>
      <c r="DB49" s="609"/>
      <c r="DC49" s="610"/>
      <c r="DD49" s="611">
        <v>1887396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94U4U3pMh6LOL3UVnTqv3VwJiZhMK/rqr4Whm4TZH1r5NRxJKa2oRI4cLakCnpVsIvKe8kdEY1fgjb72DiBuw==" saltValue="DU0cLmEFf5GUAGT1jLeo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3171</v>
      </c>
      <c r="R7" s="1103"/>
      <c r="S7" s="1103"/>
      <c r="T7" s="1103"/>
      <c r="U7" s="1103"/>
      <c r="V7" s="1103">
        <v>2481</v>
      </c>
      <c r="W7" s="1103"/>
      <c r="X7" s="1103"/>
      <c r="Y7" s="1103"/>
      <c r="Z7" s="1103"/>
      <c r="AA7" s="1103">
        <v>691</v>
      </c>
      <c r="AB7" s="1103"/>
      <c r="AC7" s="1103"/>
      <c r="AD7" s="1103"/>
      <c r="AE7" s="1104"/>
      <c r="AF7" s="1105">
        <v>688</v>
      </c>
      <c r="AG7" s="1106"/>
      <c r="AH7" s="1106"/>
      <c r="AI7" s="1106"/>
      <c r="AJ7" s="1107"/>
      <c r="AK7" s="1108">
        <v>0</v>
      </c>
      <c r="AL7" s="1109"/>
      <c r="AM7" s="1109"/>
      <c r="AN7" s="1109"/>
      <c r="AO7" s="1109"/>
      <c r="AP7" s="1109">
        <v>2619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28</v>
      </c>
      <c r="R8" s="1039"/>
      <c r="S8" s="1039"/>
      <c r="T8" s="1039"/>
      <c r="U8" s="1039"/>
      <c r="V8" s="1039">
        <v>28</v>
      </c>
      <c r="W8" s="1039"/>
      <c r="X8" s="1039"/>
      <c r="Y8" s="1039"/>
      <c r="Z8" s="1039"/>
      <c r="AA8" s="1039" t="s">
        <v>552</v>
      </c>
      <c r="AB8" s="1039"/>
      <c r="AC8" s="1039"/>
      <c r="AD8" s="1039"/>
      <c r="AE8" s="1040"/>
      <c r="AF8" s="1035" t="s">
        <v>122</v>
      </c>
      <c r="AG8" s="1036"/>
      <c r="AH8" s="1036"/>
      <c r="AI8" s="1036"/>
      <c r="AJ8" s="1037"/>
      <c r="AK8" s="1080">
        <v>25</v>
      </c>
      <c r="AL8" s="1081"/>
      <c r="AM8" s="1081"/>
      <c r="AN8" s="1081"/>
      <c r="AO8" s="1081"/>
      <c r="AP8" s="1081" t="s">
        <v>552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3179</v>
      </c>
      <c r="R23" s="1061"/>
      <c r="S23" s="1061"/>
      <c r="T23" s="1061"/>
      <c r="U23" s="1061"/>
      <c r="V23" s="1061">
        <v>2488</v>
      </c>
      <c r="W23" s="1061"/>
      <c r="X23" s="1061"/>
      <c r="Y23" s="1061"/>
      <c r="Z23" s="1061"/>
      <c r="AA23" s="1061">
        <v>691</v>
      </c>
      <c r="AB23" s="1061"/>
      <c r="AC23" s="1061"/>
      <c r="AD23" s="1061"/>
      <c r="AE23" s="1068"/>
      <c r="AF23" s="1069">
        <v>688</v>
      </c>
      <c r="AG23" s="1061"/>
      <c r="AH23" s="1061"/>
      <c r="AI23" s="1061"/>
      <c r="AJ23" s="1070"/>
      <c r="AK23" s="1071"/>
      <c r="AL23" s="1072"/>
      <c r="AM23" s="1072"/>
      <c r="AN23" s="1072"/>
      <c r="AO23" s="1072"/>
      <c r="AP23" s="1061">
        <v>2619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269</v>
      </c>
      <c r="R28" s="1051"/>
      <c r="S28" s="1051"/>
      <c r="T28" s="1051"/>
      <c r="U28" s="1051"/>
      <c r="V28" s="1051">
        <v>210</v>
      </c>
      <c r="W28" s="1051"/>
      <c r="X28" s="1051"/>
      <c r="Y28" s="1051"/>
      <c r="Z28" s="1051"/>
      <c r="AA28" s="1051">
        <v>59</v>
      </c>
      <c r="AB28" s="1051"/>
      <c r="AC28" s="1051"/>
      <c r="AD28" s="1051"/>
      <c r="AE28" s="1052"/>
      <c r="AF28" s="1053">
        <v>59</v>
      </c>
      <c r="AG28" s="1051"/>
      <c r="AH28" s="1051"/>
      <c r="AI28" s="1051"/>
      <c r="AJ28" s="1054"/>
      <c r="AK28" s="1042">
        <v>17</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545</v>
      </c>
      <c r="R29" s="1039"/>
      <c r="S29" s="1039"/>
      <c r="T29" s="1039"/>
      <c r="U29" s="1039"/>
      <c r="V29" s="1039">
        <v>485</v>
      </c>
      <c r="W29" s="1039"/>
      <c r="X29" s="1039"/>
      <c r="Y29" s="1039"/>
      <c r="Z29" s="1039"/>
      <c r="AA29" s="1039">
        <v>60</v>
      </c>
      <c r="AB29" s="1039"/>
      <c r="AC29" s="1039"/>
      <c r="AD29" s="1039"/>
      <c r="AE29" s="1040"/>
      <c r="AF29" s="1035">
        <v>60</v>
      </c>
      <c r="AG29" s="1036"/>
      <c r="AH29" s="1036"/>
      <c r="AI29" s="1036"/>
      <c r="AJ29" s="1037"/>
      <c r="AK29" s="980">
        <v>63</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53</v>
      </c>
      <c r="R30" s="1039"/>
      <c r="S30" s="1039"/>
      <c r="T30" s="1039"/>
      <c r="U30" s="1039"/>
      <c r="V30" s="1039">
        <v>53</v>
      </c>
      <c r="W30" s="1039"/>
      <c r="X30" s="1039"/>
      <c r="Y30" s="1039"/>
      <c r="Z30" s="1039"/>
      <c r="AA30" s="1039">
        <v>0</v>
      </c>
      <c r="AB30" s="1039"/>
      <c r="AC30" s="1039"/>
      <c r="AD30" s="1039"/>
      <c r="AE30" s="1040"/>
      <c r="AF30" s="1035">
        <v>0</v>
      </c>
      <c r="AG30" s="1036"/>
      <c r="AH30" s="1036"/>
      <c r="AI30" s="1036"/>
      <c r="AJ30" s="1037"/>
      <c r="AK30" s="980">
        <v>19</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148</v>
      </c>
      <c r="R31" s="1039"/>
      <c r="S31" s="1039"/>
      <c r="T31" s="1039"/>
      <c r="U31" s="1039"/>
      <c r="V31" s="1039">
        <v>146</v>
      </c>
      <c r="W31" s="1039"/>
      <c r="X31" s="1039"/>
      <c r="Y31" s="1039"/>
      <c r="Z31" s="1039"/>
      <c r="AA31" s="1039">
        <v>2</v>
      </c>
      <c r="AB31" s="1039"/>
      <c r="AC31" s="1039"/>
      <c r="AD31" s="1039"/>
      <c r="AE31" s="1040"/>
      <c r="AF31" s="1035">
        <v>22</v>
      </c>
      <c r="AG31" s="1036"/>
      <c r="AH31" s="1036"/>
      <c r="AI31" s="1036"/>
      <c r="AJ31" s="1037"/>
      <c r="AK31" s="980">
        <v>96</v>
      </c>
      <c r="AL31" s="971"/>
      <c r="AM31" s="971"/>
      <c r="AN31" s="971"/>
      <c r="AO31" s="971"/>
      <c r="AP31" s="971">
        <v>447</v>
      </c>
      <c r="AQ31" s="971"/>
      <c r="AR31" s="971"/>
      <c r="AS31" s="971"/>
      <c r="AT31" s="971"/>
      <c r="AU31" s="971">
        <v>336</v>
      </c>
      <c r="AV31" s="971"/>
      <c r="AW31" s="971"/>
      <c r="AX31" s="971"/>
      <c r="AY31" s="971"/>
      <c r="AZ31" s="1041" t="s">
        <v>552</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142</v>
      </c>
      <c r="AG63" s="959"/>
      <c r="AH63" s="959"/>
      <c r="AI63" s="959"/>
      <c r="AJ63" s="1022"/>
      <c r="AK63" s="1023"/>
      <c r="AL63" s="963"/>
      <c r="AM63" s="963"/>
      <c r="AN63" s="963"/>
      <c r="AO63" s="963"/>
      <c r="AP63" s="959">
        <v>447</v>
      </c>
      <c r="AQ63" s="959"/>
      <c r="AR63" s="959"/>
      <c r="AS63" s="959"/>
      <c r="AT63" s="959"/>
      <c r="AU63" s="959">
        <v>336</v>
      </c>
      <c r="AV63" s="959"/>
      <c r="AW63" s="959"/>
      <c r="AX63" s="959"/>
      <c r="AY63" s="959"/>
      <c r="AZ63" s="1017"/>
      <c r="BA63" s="1017"/>
      <c r="BB63" s="1017"/>
      <c r="BC63" s="1017"/>
      <c r="BD63" s="1017"/>
      <c r="BE63" s="960" t="s">
        <v>552</v>
      </c>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544</v>
      </c>
      <c r="C68" s="986"/>
      <c r="D68" s="986"/>
      <c r="E68" s="986"/>
      <c r="F68" s="986"/>
      <c r="G68" s="986"/>
      <c r="H68" s="986"/>
      <c r="I68" s="986"/>
      <c r="J68" s="986"/>
      <c r="K68" s="986"/>
      <c r="L68" s="986"/>
      <c r="M68" s="986"/>
      <c r="N68" s="986"/>
      <c r="O68" s="986"/>
      <c r="P68" s="987"/>
      <c r="Q68" s="988">
        <v>111</v>
      </c>
      <c r="R68" s="982"/>
      <c r="S68" s="982"/>
      <c r="T68" s="982"/>
      <c r="U68" s="982"/>
      <c r="V68" s="982">
        <v>108</v>
      </c>
      <c r="W68" s="982"/>
      <c r="X68" s="982"/>
      <c r="Y68" s="982"/>
      <c r="Z68" s="982"/>
      <c r="AA68" s="982">
        <v>3</v>
      </c>
      <c r="AB68" s="982"/>
      <c r="AC68" s="982"/>
      <c r="AD68" s="982"/>
      <c r="AE68" s="982"/>
      <c r="AF68" s="982">
        <v>3</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545</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v>19</v>
      </c>
      <c r="AB69" s="971"/>
      <c r="AC69" s="971"/>
      <c r="AD69" s="971"/>
      <c r="AE69" s="971"/>
      <c r="AF69" s="971">
        <v>19</v>
      </c>
      <c r="AG69" s="971"/>
      <c r="AH69" s="971"/>
      <c r="AI69" s="971"/>
      <c r="AJ69" s="971"/>
      <c r="AK69" s="971">
        <v>50</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546</v>
      </c>
      <c r="C70" s="975"/>
      <c r="D70" s="975"/>
      <c r="E70" s="975"/>
      <c r="F70" s="975"/>
      <c r="G70" s="975"/>
      <c r="H70" s="975"/>
      <c r="I70" s="975"/>
      <c r="J70" s="975"/>
      <c r="K70" s="975"/>
      <c r="L70" s="975"/>
      <c r="M70" s="975"/>
      <c r="N70" s="975"/>
      <c r="O70" s="975"/>
      <c r="P70" s="976"/>
      <c r="Q70" s="977">
        <v>222</v>
      </c>
      <c r="R70" s="971"/>
      <c r="S70" s="971"/>
      <c r="T70" s="971"/>
      <c r="U70" s="971"/>
      <c r="V70" s="971">
        <v>205</v>
      </c>
      <c r="W70" s="971"/>
      <c r="X70" s="971"/>
      <c r="Y70" s="971"/>
      <c r="Z70" s="971"/>
      <c r="AA70" s="971">
        <v>17</v>
      </c>
      <c r="AB70" s="971"/>
      <c r="AC70" s="971"/>
      <c r="AD70" s="971"/>
      <c r="AE70" s="971"/>
      <c r="AF70" s="971">
        <v>17</v>
      </c>
      <c r="AG70" s="971"/>
      <c r="AH70" s="971"/>
      <c r="AI70" s="971"/>
      <c r="AJ70" s="971"/>
      <c r="AK70" s="971">
        <v>22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547</v>
      </c>
      <c r="C71" s="975"/>
      <c r="D71" s="975"/>
      <c r="E71" s="975"/>
      <c r="F71" s="975"/>
      <c r="G71" s="975"/>
      <c r="H71" s="975"/>
      <c r="I71" s="975"/>
      <c r="J71" s="975"/>
      <c r="K71" s="975"/>
      <c r="L71" s="975"/>
      <c r="M71" s="975"/>
      <c r="N71" s="975"/>
      <c r="O71" s="975"/>
      <c r="P71" s="976"/>
      <c r="Q71" s="977">
        <v>276</v>
      </c>
      <c r="R71" s="971"/>
      <c r="S71" s="971"/>
      <c r="T71" s="971"/>
      <c r="U71" s="971"/>
      <c r="V71" s="971">
        <v>223</v>
      </c>
      <c r="W71" s="971"/>
      <c r="X71" s="971"/>
      <c r="Y71" s="971"/>
      <c r="Z71" s="971"/>
      <c r="AA71" s="971">
        <v>53</v>
      </c>
      <c r="AB71" s="971"/>
      <c r="AC71" s="971"/>
      <c r="AD71" s="971"/>
      <c r="AE71" s="971"/>
      <c r="AF71" s="971">
        <v>53</v>
      </c>
      <c r="AG71" s="971"/>
      <c r="AH71" s="971"/>
      <c r="AI71" s="971"/>
      <c r="AJ71" s="971"/>
      <c r="AK71" s="971">
        <v>127</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548</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v>11</v>
      </c>
      <c r="AB72" s="971"/>
      <c r="AC72" s="971"/>
      <c r="AD72" s="971"/>
      <c r="AE72" s="971"/>
      <c r="AF72" s="971">
        <v>11</v>
      </c>
      <c r="AG72" s="971"/>
      <c r="AH72" s="971"/>
      <c r="AI72" s="971"/>
      <c r="AJ72" s="971"/>
      <c r="AK72" s="971">
        <v>87</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549</v>
      </c>
      <c r="C73" s="975"/>
      <c r="D73" s="975"/>
      <c r="E73" s="975"/>
      <c r="F73" s="975"/>
      <c r="G73" s="975"/>
      <c r="H73" s="975"/>
      <c r="I73" s="975"/>
      <c r="J73" s="975"/>
      <c r="K73" s="975"/>
      <c r="L73" s="975"/>
      <c r="M73" s="975"/>
      <c r="N73" s="975"/>
      <c r="O73" s="975"/>
      <c r="P73" s="976"/>
      <c r="Q73" s="977">
        <v>15212</v>
      </c>
      <c r="R73" s="971"/>
      <c r="S73" s="971"/>
      <c r="T73" s="971"/>
      <c r="U73" s="971"/>
      <c r="V73" s="971">
        <v>15014</v>
      </c>
      <c r="W73" s="971"/>
      <c r="X73" s="971"/>
      <c r="Y73" s="971"/>
      <c r="Z73" s="971"/>
      <c r="AA73" s="971">
        <v>198</v>
      </c>
      <c r="AB73" s="971"/>
      <c r="AC73" s="971"/>
      <c r="AD73" s="971"/>
      <c r="AE73" s="971"/>
      <c r="AF73" s="971">
        <v>198</v>
      </c>
      <c r="AG73" s="971"/>
      <c r="AH73" s="971"/>
      <c r="AI73" s="971"/>
      <c r="AJ73" s="971"/>
      <c r="AK73" s="971">
        <v>470</v>
      </c>
      <c r="AL73" s="971"/>
      <c r="AM73" s="971"/>
      <c r="AN73" s="971"/>
      <c r="AO73" s="971"/>
      <c r="AP73" s="971">
        <v>4568</v>
      </c>
      <c r="AQ73" s="971"/>
      <c r="AR73" s="971"/>
      <c r="AS73" s="971"/>
      <c r="AT73" s="971"/>
      <c r="AU73" s="971">
        <v>31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550</v>
      </c>
      <c r="C74" s="975"/>
      <c r="D74" s="975"/>
      <c r="E74" s="975"/>
      <c r="F74" s="975"/>
      <c r="G74" s="975"/>
      <c r="H74" s="975"/>
      <c r="I74" s="975"/>
      <c r="J74" s="975"/>
      <c r="K74" s="975"/>
      <c r="L74" s="975"/>
      <c r="M74" s="975"/>
      <c r="N74" s="975"/>
      <c r="O74" s="975"/>
      <c r="P74" s="976"/>
      <c r="Q74" s="977">
        <v>478</v>
      </c>
      <c r="R74" s="971"/>
      <c r="S74" s="971"/>
      <c r="T74" s="971"/>
      <c r="U74" s="971"/>
      <c r="V74" s="971">
        <v>401</v>
      </c>
      <c r="W74" s="971"/>
      <c r="X74" s="971"/>
      <c r="Y74" s="971"/>
      <c r="Z74" s="971"/>
      <c r="AA74" s="971">
        <v>77</v>
      </c>
      <c r="AB74" s="971"/>
      <c r="AC74" s="971"/>
      <c r="AD74" s="971"/>
      <c r="AE74" s="971"/>
      <c r="AF74" s="971">
        <v>77</v>
      </c>
      <c r="AG74" s="971"/>
      <c r="AH74" s="971"/>
      <c r="AI74" s="971"/>
      <c r="AJ74" s="971"/>
      <c r="AK74" s="971" t="s">
        <v>552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551</v>
      </c>
      <c r="C75" s="975"/>
      <c r="D75" s="975"/>
      <c r="E75" s="975"/>
      <c r="F75" s="975"/>
      <c r="G75" s="975"/>
      <c r="H75" s="975"/>
      <c r="I75" s="975"/>
      <c r="J75" s="975"/>
      <c r="K75" s="975"/>
      <c r="L75" s="975"/>
      <c r="M75" s="975"/>
      <c r="N75" s="975"/>
      <c r="O75" s="975"/>
      <c r="P75" s="976"/>
      <c r="Q75" s="978">
        <v>11123</v>
      </c>
      <c r="R75" s="979"/>
      <c r="S75" s="979"/>
      <c r="T75" s="979"/>
      <c r="U75" s="980"/>
      <c r="V75" s="981">
        <v>11108</v>
      </c>
      <c r="W75" s="979"/>
      <c r="X75" s="979"/>
      <c r="Y75" s="979"/>
      <c r="Z75" s="980"/>
      <c r="AA75" s="981">
        <v>15</v>
      </c>
      <c r="AB75" s="979"/>
      <c r="AC75" s="979"/>
      <c r="AD75" s="979"/>
      <c r="AE75" s="980"/>
      <c r="AF75" s="981">
        <v>2736</v>
      </c>
      <c r="AG75" s="979"/>
      <c r="AH75" s="979"/>
      <c r="AI75" s="979"/>
      <c r="AJ75" s="980"/>
      <c r="AK75" s="981">
        <v>816</v>
      </c>
      <c r="AL75" s="979"/>
      <c r="AM75" s="979"/>
      <c r="AN75" s="979"/>
      <c r="AO75" s="980"/>
      <c r="AP75" s="981">
        <v>4295</v>
      </c>
      <c r="AQ75" s="979"/>
      <c r="AR75" s="979"/>
      <c r="AS75" s="979"/>
      <c r="AT75" s="980"/>
      <c r="AU75" s="981">
        <v>150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3114</v>
      </c>
      <c r="AG88" s="959"/>
      <c r="AH88" s="959"/>
      <c r="AI88" s="959"/>
      <c r="AJ88" s="959"/>
      <c r="AK88" s="963"/>
      <c r="AL88" s="963"/>
      <c r="AM88" s="963"/>
      <c r="AN88" s="963"/>
      <c r="AO88" s="963"/>
      <c r="AP88" s="959">
        <v>8863</v>
      </c>
      <c r="AQ88" s="959"/>
      <c r="AR88" s="959"/>
      <c r="AS88" s="959"/>
      <c r="AT88" s="959"/>
      <c r="AU88" s="959">
        <v>181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245024</v>
      </c>
      <c r="AB110" s="889"/>
      <c r="AC110" s="889"/>
      <c r="AD110" s="889"/>
      <c r="AE110" s="890"/>
      <c r="AF110" s="891">
        <v>259729</v>
      </c>
      <c r="AG110" s="889"/>
      <c r="AH110" s="889"/>
      <c r="AI110" s="889"/>
      <c r="AJ110" s="890"/>
      <c r="AK110" s="891">
        <v>261877</v>
      </c>
      <c r="AL110" s="889"/>
      <c r="AM110" s="889"/>
      <c r="AN110" s="889"/>
      <c r="AO110" s="890"/>
      <c r="AP110" s="892">
        <v>17.8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2663683</v>
      </c>
      <c r="BR110" s="842"/>
      <c r="BS110" s="842"/>
      <c r="BT110" s="842"/>
      <c r="BU110" s="842"/>
      <c r="BV110" s="842">
        <v>2716735</v>
      </c>
      <c r="BW110" s="842"/>
      <c r="BX110" s="842"/>
      <c r="BY110" s="842"/>
      <c r="BZ110" s="842"/>
      <c r="CA110" s="842">
        <v>2618736</v>
      </c>
      <c r="CB110" s="842"/>
      <c r="CC110" s="842"/>
      <c r="CD110" s="842"/>
      <c r="CE110" s="842"/>
      <c r="CF110" s="866">
        <v>178.3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424874</v>
      </c>
      <c r="BR112" s="817"/>
      <c r="BS112" s="817"/>
      <c r="BT112" s="817"/>
      <c r="BU112" s="817"/>
      <c r="BV112" s="817">
        <v>412981</v>
      </c>
      <c r="BW112" s="817"/>
      <c r="BX112" s="817"/>
      <c r="BY112" s="817"/>
      <c r="BZ112" s="817"/>
      <c r="CA112" s="817">
        <v>335721</v>
      </c>
      <c r="CB112" s="817"/>
      <c r="CC112" s="817"/>
      <c r="CD112" s="817"/>
      <c r="CE112" s="817"/>
      <c r="CF112" s="875">
        <v>22.9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69157</v>
      </c>
      <c r="AB113" s="919"/>
      <c r="AC113" s="919"/>
      <c r="AD113" s="919"/>
      <c r="AE113" s="920"/>
      <c r="AF113" s="921">
        <v>77164</v>
      </c>
      <c r="AG113" s="919"/>
      <c r="AH113" s="919"/>
      <c r="AI113" s="919"/>
      <c r="AJ113" s="920"/>
      <c r="AK113" s="921">
        <v>52609</v>
      </c>
      <c r="AL113" s="919"/>
      <c r="AM113" s="919"/>
      <c r="AN113" s="919"/>
      <c r="AO113" s="920"/>
      <c r="AP113" s="922">
        <v>3.6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186866</v>
      </c>
      <c r="BR113" s="817"/>
      <c r="BS113" s="817"/>
      <c r="BT113" s="817"/>
      <c r="BU113" s="817"/>
      <c r="BV113" s="817">
        <v>174318</v>
      </c>
      <c r="BW113" s="817"/>
      <c r="BX113" s="817"/>
      <c r="BY113" s="817"/>
      <c r="BZ113" s="817"/>
      <c r="CA113" s="817">
        <v>180718</v>
      </c>
      <c r="CB113" s="817"/>
      <c r="CC113" s="817"/>
      <c r="CD113" s="817"/>
      <c r="CE113" s="817"/>
      <c r="CF113" s="875">
        <v>12.3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16885</v>
      </c>
      <c r="AB114" s="780"/>
      <c r="AC114" s="780"/>
      <c r="AD114" s="780"/>
      <c r="AE114" s="781"/>
      <c r="AF114" s="782">
        <v>18473</v>
      </c>
      <c r="AG114" s="780"/>
      <c r="AH114" s="780"/>
      <c r="AI114" s="780"/>
      <c r="AJ114" s="781"/>
      <c r="AK114" s="782">
        <v>20780</v>
      </c>
      <c r="AL114" s="780"/>
      <c r="AM114" s="780"/>
      <c r="AN114" s="780"/>
      <c r="AO114" s="781"/>
      <c r="AP114" s="824">
        <v>1.4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448633</v>
      </c>
      <c r="BR114" s="817"/>
      <c r="BS114" s="817"/>
      <c r="BT114" s="817"/>
      <c r="BU114" s="817"/>
      <c r="BV114" s="817">
        <v>386370</v>
      </c>
      <c r="BW114" s="817"/>
      <c r="BX114" s="817"/>
      <c r="BY114" s="817"/>
      <c r="BZ114" s="817"/>
      <c r="CA114" s="817">
        <v>384819</v>
      </c>
      <c r="CB114" s="817"/>
      <c r="CC114" s="817"/>
      <c r="CD114" s="817"/>
      <c r="CE114" s="817"/>
      <c r="CF114" s="875">
        <v>26.2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331066</v>
      </c>
      <c r="AB117" s="903"/>
      <c r="AC117" s="903"/>
      <c r="AD117" s="903"/>
      <c r="AE117" s="904"/>
      <c r="AF117" s="905">
        <v>355366</v>
      </c>
      <c r="AG117" s="903"/>
      <c r="AH117" s="903"/>
      <c r="AI117" s="903"/>
      <c r="AJ117" s="904"/>
      <c r="AK117" s="905">
        <v>335266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3724056</v>
      </c>
      <c r="BR119" s="845"/>
      <c r="BS119" s="845"/>
      <c r="BT119" s="845"/>
      <c r="BU119" s="845"/>
      <c r="BV119" s="845">
        <v>3690404</v>
      </c>
      <c r="BW119" s="845"/>
      <c r="BX119" s="845"/>
      <c r="BY119" s="845"/>
      <c r="BZ119" s="845"/>
      <c r="CA119" s="845">
        <v>3519994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1689328</v>
      </c>
      <c r="BR120" s="842"/>
      <c r="BS120" s="842"/>
      <c r="BT120" s="842"/>
      <c r="BU120" s="842"/>
      <c r="BV120" s="842">
        <v>1715582</v>
      </c>
      <c r="BW120" s="842"/>
      <c r="BX120" s="842"/>
      <c r="BY120" s="842"/>
      <c r="BZ120" s="842"/>
      <c r="CA120" s="842">
        <v>1787247</v>
      </c>
      <c r="CB120" s="842"/>
      <c r="CC120" s="842"/>
      <c r="CD120" s="842"/>
      <c r="CE120" s="842"/>
      <c r="CF120" s="866">
        <v>121.7</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335721</v>
      </c>
      <c r="DR120" s="842"/>
      <c r="DS120" s="842"/>
      <c r="DT120" s="842"/>
      <c r="DU120" s="842"/>
      <c r="DV120" s="843">
        <v>22.9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2270284</v>
      </c>
      <c r="BR122" s="845"/>
      <c r="BS122" s="845"/>
      <c r="BT122" s="845"/>
      <c r="BU122" s="845"/>
      <c r="BV122" s="845">
        <v>2278561</v>
      </c>
      <c r="BW122" s="845"/>
      <c r="BX122" s="845"/>
      <c r="BY122" s="845"/>
      <c r="BZ122" s="845"/>
      <c r="CA122" s="845">
        <v>2176038</v>
      </c>
      <c r="CB122" s="845"/>
      <c r="CC122" s="845"/>
      <c r="CD122" s="845"/>
      <c r="CE122" s="845"/>
      <c r="CF122" s="846">
        <v>148.19999999999999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3959612</v>
      </c>
      <c r="BR123" s="833"/>
      <c r="BS123" s="833"/>
      <c r="BT123" s="833"/>
      <c r="BU123" s="833"/>
      <c r="BV123" s="833">
        <v>3994143</v>
      </c>
      <c r="BW123" s="833"/>
      <c r="BX123" s="833"/>
      <c r="BY123" s="833"/>
      <c r="BZ123" s="833"/>
      <c r="CA123" s="833">
        <v>3963285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424874</v>
      </c>
      <c r="DH124" s="764"/>
      <c r="DI124" s="764"/>
      <c r="DJ124" s="764"/>
      <c r="DK124" s="765"/>
      <c r="DL124" s="766">
        <v>412981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114</v>
      </c>
      <c r="AB128" s="801"/>
      <c r="AC128" s="801"/>
      <c r="AD128" s="801"/>
      <c r="AE128" s="802"/>
      <c r="AF128" s="803">
        <v>114</v>
      </c>
      <c r="AG128" s="801"/>
      <c r="AH128" s="801"/>
      <c r="AI128" s="801"/>
      <c r="AJ128" s="802"/>
      <c r="AK128" s="803">
        <v>2975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1642910</v>
      </c>
      <c r="AB129" s="780"/>
      <c r="AC129" s="780"/>
      <c r="AD129" s="780"/>
      <c r="AE129" s="781"/>
      <c r="AF129" s="782">
        <v>1664953</v>
      </c>
      <c r="AG129" s="780"/>
      <c r="AH129" s="780"/>
      <c r="AI129" s="780"/>
      <c r="AJ129" s="781"/>
      <c r="AK129" s="782">
        <v>1692938</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219718</v>
      </c>
      <c r="AB130" s="780"/>
      <c r="AC130" s="780"/>
      <c r="AD130" s="780"/>
      <c r="AE130" s="781"/>
      <c r="AF130" s="782">
        <v>223551</v>
      </c>
      <c r="AG130" s="780"/>
      <c r="AH130" s="780"/>
      <c r="AI130" s="780"/>
      <c r="AJ130" s="781"/>
      <c r="AK130" s="782">
        <v>224337</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1423192</v>
      </c>
      <c r="AB131" s="764"/>
      <c r="AC131" s="764"/>
      <c r="AD131" s="764"/>
      <c r="AE131" s="765"/>
      <c r="AF131" s="766">
        <v>1441402</v>
      </c>
      <c r="AG131" s="764"/>
      <c r="AH131" s="764"/>
      <c r="AI131" s="764"/>
      <c r="AJ131" s="765"/>
      <c r="AK131" s="766">
        <v>1468601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7.8158112190000004</v>
      </c>
      <c r="AB132" s="745"/>
      <c r="AC132" s="745"/>
      <c r="AD132" s="745"/>
      <c r="AE132" s="746"/>
      <c r="AF132" s="747">
        <v>9.137006886</v>
      </c>
      <c r="AG132" s="745"/>
      <c r="AH132" s="745"/>
      <c r="AI132" s="745"/>
      <c r="AJ132" s="746"/>
      <c r="AK132" s="747">
        <v>7.3508052900000003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v>
      </c>
      <c r="AB133" s="724"/>
      <c r="AC133" s="724"/>
      <c r="AD133" s="724"/>
      <c r="AE133" s="725"/>
      <c r="AF133" s="723">
        <v>8.9</v>
      </c>
      <c r="AG133" s="724"/>
      <c r="AH133" s="724"/>
      <c r="AI133" s="724"/>
      <c r="AJ133" s="725"/>
      <c r="AK133" s="723">
        <v>8.1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J1QKQBguVakuZKQqMvQdgPSZmmjinzPiitj5T1Ld8SCqSQlaHVxI2gl6w+nH468KlVbdt581TefD7T0qI6OUw==" saltValue="Yf+Hm16tuwnKkWIe270l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i2424n8TlEwkBVrj5lNrFhqaoCuce01HYpRI/zhGZ8IX0uEhel93iWymBO9/DvSHraIzJALrzaXFgrUaD4M4w==" saltValue="sg+xxNBAoATeUbanpwBAR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z9ahofw3GpCOMEBTIwPVXNPa/JF3GDUndKqm797ju8YjGZH06zjrTIPeDQa1VglXNtubpNjUimXd/vPDqYU3A==" saltValue="sIh/Snxy4kTG3TzxYVpk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563932</v>
      </c>
      <c r="AP9" s="269">
        <v>376457</v>
      </c>
      <c r="AQ9" s="270">
        <v>239935</v>
      </c>
      <c r="AR9" s="271">
        <v>56.9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99127</v>
      </c>
      <c r="AP10" s="272">
        <v>66173</v>
      </c>
      <c r="AQ10" s="273">
        <v>33021</v>
      </c>
      <c r="AR10" s="274">
        <v>100.4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2306</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19570</v>
      </c>
      <c r="AP13" s="272">
        <v>13064</v>
      </c>
      <c r="AQ13" s="273">
        <v>7428</v>
      </c>
      <c r="AR13" s="274">
        <v>75.900000000000006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28538</v>
      </c>
      <c r="AP14" s="272">
        <v>19051</v>
      </c>
      <c r="AQ14" s="273">
        <v>4299</v>
      </c>
      <c r="AR14" s="274">
        <v>343.1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-47291</v>
      </c>
      <c r="AP15" s="272">
        <v>-31569</v>
      </c>
      <c r="AQ15" s="273">
        <v>-13612</v>
      </c>
      <c r="AR15" s="274">
        <v>131.9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663876</v>
      </c>
      <c r="AP16" s="272">
        <v>443175</v>
      </c>
      <c r="AQ16" s="273">
        <v>273378</v>
      </c>
      <c r="AR16" s="274">
        <v>62.1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38.72</v>
      </c>
      <c r="AP21" s="286">
        <v>21.68</v>
      </c>
      <c r="AQ21" s="287">
        <v>17.04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92.4</v>
      </c>
      <c r="AP22" s="291">
        <v>95.1</v>
      </c>
      <c r="AQ22" s="292">
        <v>-2.7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261877</v>
      </c>
      <c r="AP32" s="300">
        <v>174818</v>
      </c>
      <c r="AQ32" s="301">
        <v>143519</v>
      </c>
      <c r="AR32" s="302">
        <v>21.8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52609</v>
      </c>
      <c r="AP35" s="300">
        <v>35119</v>
      </c>
      <c r="AQ35" s="301">
        <v>32537</v>
      </c>
      <c r="AR35" s="302">
        <v>7.9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20780</v>
      </c>
      <c r="AP36" s="300">
        <v>13872</v>
      </c>
      <c r="AQ36" s="301">
        <v>3256</v>
      </c>
      <c r="AR36" s="302">
        <v>326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244</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-2975</v>
      </c>
      <c r="AP39" s="300">
        <v>-1986</v>
      </c>
      <c r="AQ39" s="301">
        <v>-3310</v>
      </c>
      <c r="AR39" s="302">
        <v>-40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-224337</v>
      </c>
      <c r="AP40" s="300">
        <v>-149758</v>
      </c>
      <c r="AQ40" s="301">
        <v>-131495</v>
      </c>
      <c r="AR40" s="302">
        <v>13.9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107954</v>
      </c>
      <c r="AP41" s="300">
        <v>72065</v>
      </c>
      <c r="AQ41" s="301">
        <v>44796</v>
      </c>
      <c r="AR41" s="302">
        <v>60.9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400303</v>
      </c>
      <c r="AN51" s="322">
        <v>239416</v>
      </c>
      <c r="AO51" s="323">
        <v>-40.200000000000003</v>
      </c>
      <c r="AP51" s="324">
        <v>263613</v>
      </c>
      <c r="AQ51" s="325">
        <v>-0.2</v>
      </c>
      <c r="AR51" s="326">
        <v>-40</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160834</v>
      </c>
      <c r="AN52" s="330">
        <v>96193</v>
      </c>
      <c r="AO52" s="331">
        <v>-58.3</v>
      </c>
      <c r="AP52" s="332">
        <v>128823</v>
      </c>
      <c r="AQ52" s="333">
        <v>-3.8</v>
      </c>
      <c r="AR52" s="334">
        <v>-54.5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391842</v>
      </c>
      <c r="AN53" s="322">
        <v>239074</v>
      </c>
      <c r="AO53" s="323">
        <v>-0.1</v>
      </c>
      <c r="AP53" s="324">
        <v>330026</v>
      </c>
      <c r="AQ53" s="325">
        <v>25.2</v>
      </c>
      <c r="AR53" s="326">
        <v>-25.3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156807</v>
      </c>
      <c r="AN54" s="330">
        <v>95672</v>
      </c>
      <c r="AO54" s="331">
        <v>-0.5</v>
      </c>
      <c r="AP54" s="332">
        <v>141075</v>
      </c>
      <c r="AQ54" s="333">
        <v>9.5</v>
      </c>
      <c r="AR54" s="334">
        <v>-10</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325290</v>
      </c>
      <c r="AN55" s="322">
        <v>205230</v>
      </c>
      <c r="AO55" s="323">
        <v>-14.2</v>
      </c>
      <c r="AP55" s="324">
        <v>278179</v>
      </c>
      <c r="AQ55" s="325">
        <v>-15.7</v>
      </c>
      <c r="AR55" s="326">
        <v>1.5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145321</v>
      </c>
      <c r="AN56" s="330">
        <v>91685</v>
      </c>
      <c r="AO56" s="331">
        <v>-4.2</v>
      </c>
      <c r="AP56" s="332">
        <v>122182</v>
      </c>
      <c r="AQ56" s="333">
        <v>-13.4</v>
      </c>
      <c r="AR56" s="334">
        <v>9.1999999999999993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337689</v>
      </c>
      <c r="AN57" s="322">
        <v>219564</v>
      </c>
      <c r="AO57" s="323">
        <v>7</v>
      </c>
      <c r="AP57" s="324">
        <v>283153</v>
      </c>
      <c r="AQ57" s="325">
        <v>1.8</v>
      </c>
      <c r="AR57" s="326">
        <v>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180806</v>
      </c>
      <c r="AN58" s="330">
        <v>117559</v>
      </c>
      <c r="AO58" s="331">
        <v>28.2</v>
      </c>
      <c r="AP58" s="332">
        <v>127593</v>
      </c>
      <c r="AQ58" s="333">
        <v>4.4000000000000004</v>
      </c>
      <c r="AR58" s="334">
        <v>23.8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349637</v>
      </c>
      <c r="AN59" s="322">
        <v>233403</v>
      </c>
      <c r="AO59" s="323">
        <v>6.3</v>
      </c>
      <c r="AP59" s="324">
        <v>262169</v>
      </c>
      <c r="AQ59" s="325">
        <v>-7.4</v>
      </c>
      <c r="AR59" s="326">
        <v>13.7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207637</v>
      </c>
      <c r="AN60" s="330">
        <v>138609</v>
      </c>
      <c r="AO60" s="331">
        <v>17.899999999999999</v>
      </c>
      <c r="AP60" s="332">
        <v>152658</v>
      </c>
      <c r="AQ60" s="333">
        <v>19.600000000000001</v>
      </c>
      <c r="AR60" s="334">
        <v>-1.7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360952</v>
      </c>
      <c r="AN61" s="337">
        <v>227337</v>
      </c>
      <c r="AO61" s="338">
        <v>-8.1999999999999993</v>
      </c>
      <c r="AP61" s="339">
        <v>283428</v>
      </c>
      <c r="AQ61" s="340">
        <v>0.7</v>
      </c>
      <c r="AR61" s="326">
        <v>-8.9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170281</v>
      </c>
      <c r="AN62" s="330">
        <v>107944</v>
      </c>
      <c r="AO62" s="331">
        <v>-3.4</v>
      </c>
      <c r="AP62" s="332">
        <v>134466</v>
      </c>
      <c r="AQ62" s="333">
        <v>3.3</v>
      </c>
      <c r="AR62" s="334">
        <v>-6.7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3gPx/G10Z1BOv5lSXMrazHtmFIiZHt6Q32/B9nYF3bmFeD6M5G1Dq4ZXm/i7jndunADUCgNPxVnMn/DXDlE4A==" saltValue="iMgW3qyeHh6cRlZ0P/T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n0zizKHbDGSiKt7IkX1IXxqWHEz+5Ba25Chft28xrfAof2+0h+HT6jQfoUZj4z6Cyoee6Qas+jrP1yXPCKymQQ==" saltValue="wPYASPzBb7oivXHT/tAR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6KpXuHVEePl3ye5UAiyxLjN4W8dM+KnxN79KH8wBeSnfj/KYqBRZB3tGbWXRjb8Aip8cv7ZYLiHcnHrii4GYJw==" saltValue="UHX5IcB6XIcN5fHTv6Gv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61.46</v>
      </c>
      <c r="G47" s="12">
        <v>54.79</v>
      </c>
      <c r="H47" s="12">
        <v>55.87</v>
      </c>
      <c r="I47" s="12">
        <v>55.13</v>
      </c>
      <c r="J47" s="13">
        <v>54.22</v>
      </c>
    </row>
    <row r="48" spans="2:10" ht="57.75" customHeight="1" x14ac:dyDescent="0.2">
      <c r="B48" s="14"/>
      <c r="C48" s="1141" t="s">
        <v>4</v>
      </c>
      <c r="D48" s="1141"/>
      <c r="E48" s="1142"/>
      <c r="F48" s="15">
        <v>9.4</v>
      </c>
      <c r="G48" s="16">
        <v>17.39</v>
      </c>
      <c r="H48" s="16">
        <v>26.68</v>
      </c>
      <c r="I48" s="16">
        <v>34.340000000000003</v>
      </c>
      <c r="J48" s="17">
        <v>40.65</v>
      </c>
    </row>
    <row r="49" spans="2:10" ht="57.75" customHeight="1" thickBot="1" x14ac:dyDescent="0.25">
      <c r="B49" s="18"/>
      <c r="C49" s="1143" t="s">
        <v>5</v>
      </c>
      <c r="D49" s="1143"/>
      <c r="E49" s="1144"/>
      <c r="F49" s="19" t="s">
        <v>530</v>
      </c>
      <c r="G49" s="20">
        <v>9.01</v>
      </c>
      <c r="H49" s="20">
        <v>8.9499999999999993</v>
      </c>
      <c r="I49" s="20">
        <v>8.01</v>
      </c>
      <c r="J49" s="21">
        <v>6.88</v>
      </c>
    </row>
    <row r="50" spans="2:10" ht="13.2" x14ac:dyDescent="0.2"/>
  </sheetData>
  <sheetProtection algorithmName="SHA-512" hashValue="lJ8eX7cjMksidNNl+IneSqwk/5teuNHbKpNyFe09ls5zDKxtFdChVO3ZQ6pWUq8pEX9GXF78kCoT5hGhDBTO4A==" saltValue="6UxlOmyS+Zh+KuKd2c25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2026-03-10T08:26:19Z</cp:lastPrinted>
  <dcterms:created xsi:type="dcterms:W3CDTF">2026-02-26T10:02:51Z</dcterms:created>
  <dcterms:modified xsi:type="dcterms:W3CDTF">2026-03-18T06:49:29Z</dcterms:modified>
  <cp:category/>
</cp:coreProperties>
</file>