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1AF7929B-F615-46F6-B6C2-350719C7492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C38" i="10"/>
  <c r="BE37" i="10"/>
  <c r="AM37" i="10"/>
  <c r="BE36" i="10"/>
  <c r="AM36" i="10"/>
  <c r="BE35" i="10"/>
  <c r="AM35" i="10"/>
  <c r="BE34" i="10"/>
  <c r="C34" i="10"/>
  <c r="C35" i="10" s="1"/>
  <c r="C36" i="10" l="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<sst xmlns="http://schemas.openxmlformats.org/spreadsheetml/2006/main" count="1101" uniqueCount="573">
  <si>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</si>
  <si>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</si>
  <si>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</si>
  <si>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</si>
  <si>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</si>
  <si>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</si>
  <si>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</si>
  <si>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</si>
  <si>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</si>
  <si>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</si>
  <si>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</si>
  <si>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</si>
  <si>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</si>
  <si>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</si>
  <si>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</si>
  <si>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</si>
  <si>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</si>
  <si>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</si>
  <si>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</si>
  <si>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</si>
  <si>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</si>
  <si>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</si>
  <si>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</si>
  <si>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</si>
  <si>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</si>
  <si>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</si>
  <si>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</si>
  <si>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</si>
  <si>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</si>
  <si>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</si>
  <si>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</si>
  <si>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</si>
  <si>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</si>
  <si>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</si>
  <si>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</si>
  <si>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</si>
  <si>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</si>
  <si>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</si>
  <si>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</si>
  <si>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</si>
  <si>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</si>
  <si>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</si>
  <si>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</si>
  <si>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</si>
  <si>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</si>
  <si>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</si>
  <si>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</si>
  <si>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</si>
  <si>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</si>
  <si>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</si>
  <si>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</si>
  <si>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</si>
  <si>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</si>
  <si>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</si>
  <si>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</si>
  <si>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</si>
  <si>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</si>
  <si>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</si>
  <si>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</si>
  <si>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</si>
  <si>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</si>
  <si>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</si>
  <si>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</si>
  <si>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</si>
  <si>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</si>
  <si>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</si>
  <si>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</si>
  <si>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</si>
  <si>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</si>
  <si>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</si>
  <si>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</si>
  <si>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</si>
  <si>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</si>
  <si>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</si>
  <si>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</si>
  <si>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</si>
  <si>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</si>
  <si>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</si>
  <si>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</si>
  <si>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</si>
  <si>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</si>
  <si>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</si>
  <si>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</si>
  <si>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</si>
  <si>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</si>
  <si>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</si>
  <si>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</si>
  <si>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</si>
  <si>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</si>
  <si>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</si>
  <si>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</si>
  <si>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</si>
  <si>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</si>
  <si>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</si>
  <si>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</si>
  <si>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</si>
  <si>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</si>
  <si>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</si>
  <si>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</si>
  <si>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</si>
  <si>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</si>
  <si>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</si>
  <si>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</si>
  <si>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</si>
  <si>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</si>
  <si>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</si>
  <si>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</si>
  <si>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</si>
  <si>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</si>
  <si>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</si>
  <si>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</si>
  <si>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</si>
  <si>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</si>
  <si>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</si>
  <si>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</si>
  <si>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</si>
  <si>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</si>
  <si>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</si>
  <si>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</si>
  <si>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</si>
  <si>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</si>
  <si>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</si>
  <si>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</si>
  <si>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</si>
  <si>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</si>
  <si>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</si>
  <si>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</si>
  <si>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</si>
  <si>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</si>
  <si>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</si>
  <si>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</si>
  <si>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</si>
  <si>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</si>
  <si>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</si>
  <si>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</si>
  <si>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</si>
  <si>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</si>
  <si>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</si>
  <si>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</si>
  <si>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</si>
  <si>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</si>
  <si>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</si>
  <si>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</si>
  <si>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</si>
  <si>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</si>
  <si>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</si>
  <si>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</si>
  <si>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</si>
  <si>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</si>
  <si>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</si>
  <si>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</si>
  <si>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</si>
  <si>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</si>
  <si>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</si>
  <si>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</si>
  <si>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</si>
  <si>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</si>
  <si>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</si>
  <si>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</si>
  <si>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</si>
  <si>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</si>
  <si>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</si>
  <si>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</si>
  <si>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</si>
  <si>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</si>
  <si>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</si>
  <si>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</si>
  <si>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</si>
  <si>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</si>
  <si>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</si>
  <si>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</si>
  <si>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</si>
  <si>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</si>
  <si>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</si>
  <si>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</si>
  <si>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</si>
  <si>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</si>
  <si>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</si>
  <si>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</si>
  <si>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</si>
  <si>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</si>
  <si>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</si>
  <si>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</si>
  <si>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</si>
  <si>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</si>
  <si>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</si>
  <si>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</si>
  <si>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</si>
  <si>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</si>
  <si>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</si>
  <si>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</si>
  <si>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</si>
  <si>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</si>
  <si>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</si>
  <si>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</si>
  <si>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</si>
  <si>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</si>
  <si>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</si>
  <si>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</si>
  <si>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</si>
  <si>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</si>
  <si>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</si>
  <si>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</si>
  <si>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</si>
  <si>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奈良県川上村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</si>
  <si>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</si>
  <si>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</si>
  <si>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</si>
  <si>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</si>
  <si>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</si>
  <si>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</si>
  <si>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</si>
  <si>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</si>
  <si>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</si>
  <si>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</si>
  <si>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</si>
  <si>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</si>
  <si>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</si>
  <si>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</si>
  <si>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</si>
  <si>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</si>
  <si>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</si>
  <si>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</si>
  <si>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</si>
  <si>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</si>
  <si>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</si>
  <si>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</si>
  <si>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</si>
  <si>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</si>
  <si>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</si>
  <si>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</si>
  <si>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</si>
  <si>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</si>
  <si>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</si>
  <si>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</si>
  <si>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</si>
  <si>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</si>
  <si>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</si>
  <si>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</si>
  <si>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</si>
  <si>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</si>
  <si>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</si>
  <si>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</si>
  <si>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</si>
  <si>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</si>
  <si>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</si>
  <si>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</si>
  <si>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</si>
  <si>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</si>
  <si>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</si>
  <si>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</si>
  <si>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</si>
  <si>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</si>
  <si>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</si>
  <si>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</si>
  <si>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</si>
  <si>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</si>
  <si>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</si>
  <si>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</si>
  <si>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</si>
  <si>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</si>
  <si>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</si>
  <si>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</si>
  <si>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</si>
  <si>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</si>
  <si>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</si>
  <si>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</si>
  <si>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</si>
  <si>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</si>
  <si>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</si>
  <si>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</si>
  <si>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</si>
  <si>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</si>
  <si>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</si>
  <si>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</si>
  <si>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</si>
  <si>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</si>
  <si>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</si>
  <si>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</si>
  <si>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</si>
  <si>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</si>
  <si>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</si>
  <si>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</si>
  <si>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</si>
  <si>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</si>
  <si>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</si>
  <si>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</si>
  <si>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</si>
  <si>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</si>
  <si>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</si>
  <si>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</si>
  <si>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</si>
  <si>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</si>
  <si>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</si>
  <si>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</si>
  <si>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</si>
  <si>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</si>
  <si>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</si>
  <si>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</si>
  <si>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</si>
  <si>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</si>
  <si>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</si>
  <si>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</si>
  <si>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</si>
  <si>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</si>
  <si>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</si>
  <si>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</si>
  <si>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</si>
  <si>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</si>
  <si>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</si>
  <si>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</si>
  <si>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</si>
  <si>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</si>
  <si>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</si>
  <si>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</si>
  <si>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</si>
  <si>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</si>
  <si>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</si>
  <si>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</si>
  <si>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</si>
  <si>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</si>
  <si>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</si>
  <si>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</si>
  <si>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</si>
  <si>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</si>
  <si>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</si>
  <si>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</si>
  <si>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</si>
  <si>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</si>
  <si>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</si>
  <si>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</si>
  <si>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</si>
  <si>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</si>
  <si>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</si>
  <si>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</si>
  <si>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</si>
  <si>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</si>
  <si>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</si>
  <si>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</si>
  <si>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</si>
  <si>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</si>
  <si>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</si>
  <si>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</si>
  <si>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</si>
  <si>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</si>
  <si>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</si>
  <si>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</si>
  <si>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</si>
  <si>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</si>
  <si>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</si>
  <si>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</si>
  <si>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</si>
  <si>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</si>
  <si>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</si>
  <si>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</si>
  <si>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奈良県川上村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</si>
  <si>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</si>
  <si>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</si>
  <si>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</si>
  <si>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</si>
  <si>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</si>
  <si>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</si>
  <si>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</si>
  <si>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</si>
  <si>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</si>
  <si>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</si>
  <si>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</si>
  <si>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</si>
  <si>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</si>
  <si>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</si>
  <si>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</si>
  <si>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</si>
  <si>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</si>
  <si>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</si>
  <si>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</si>
  <si>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</si>
  <si>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</si>
  <si>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</si>
  <si>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</si>
  <si>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</si>
  <si>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</si>
  <si>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</si>
  <si>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</si>
  <si>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</si>
  <si>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</si>
  <si>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</si>
  <si>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</si>
  <si>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</si>
  <si>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</si>
  <si>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</si>
  <si>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</si>
  <si>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</si>
  <si>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</si>
  <si>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</si>
  <si>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</si>
  <si>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</si>
  <si>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川上村後期高齢者医療特別会計</t>
    <phoneticPr fontId="5"/>
  </si>
  <si>
    <t>川上村簡易水道事業会計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</si>
  <si>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</si>
  <si>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</si>
  <si>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</si>
  <si>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</si>
  <si>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</si>
  <si>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</si>
  <si>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</si>
  <si>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</si>
  <si>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</si>
  <si>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</si>
  <si>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</si>
  <si>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</si>
  <si>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</si>
  <si>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</si>
  <si>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</si>
  <si>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</si>
  <si>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</si>
  <si>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</si>
  <si>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</si>
  <si>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</si>
  <si>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</si>
  <si>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</si>
  <si>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</si>
  <si>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</si>
  <si>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</si>
  <si>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</si>
  <si>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</si>
  <si>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</si>
  <si>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</si>
  <si>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</si>
  <si>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</si>
  <si>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</si>
  <si>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</si>
  <si>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</si>
  <si>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</si>
  <si>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</si>
  <si>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</si>
  <si>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</si>
  <si>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</si>
  <si>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</si>
  <si>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</si>
  <si>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</si>
  <si>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</si>
  <si>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</si>
  <si>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</si>
  <si>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</si>
  <si>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</si>
  <si>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</si>
  <si>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</si>
  <si>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</si>
  <si>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</si>
  <si>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</si>
  <si>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</si>
  <si>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</si>
  <si>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</si>
  <si>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</si>
  <si>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</si>
  <si>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</si>
  <si>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</si>
  <si>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</si>
  <si>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</si>
  <si>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</si>
  <si>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</si>
  <si>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</si>
  <si>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</si>
  <si>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</si>
  <si>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</si>
  <si>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</si>
  <si>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</si>
  <si>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</si>
  <si>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</si>
  <si>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</si>
  <si>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</si>
  <si>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</si>
  <si>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</si>
  <si>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</si>
  <si>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</si>
  <si>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</si>
  <si>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</si>
  <si>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</si>
  <si>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</si>
  <si>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</si>
  <si>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</si>
  <si>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</si>
  <si>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</si>
  <si>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</si>
  <si>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</si>
  <si>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</si>
  <si>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</si>
  <si>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</si>
  <si>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</si>
  <si>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</si>
  <si>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</si>
  <si>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</si>
  <si>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</si>
  <si>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</si>
  <si>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</si>
  <si>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</si>
  <si>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</si>
  <si>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</si>
  <si>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</si>
  <si>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</si>
  <si>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</si>
  <si>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</si>
  <si>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</si>
  <si>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</si>
  <si>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</si>
  <si>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</si>
  <si>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</si>
  <si>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</si>
  <si>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</si>
  <si>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</si>
  <si>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</si>
  <si>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</si>
  <si>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</si>
  <si>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</si>
  <si>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</si>
  <si>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</si>
  <si>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</si>
  <si>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</si>
  <si>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</si>
  <si>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</si>
  <si>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</si>
  <si>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</si>
  <si>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</si>
  <si>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</si>
  <si>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</si>
  <si>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</si>
  <si>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</si>
  <si>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</si>
  <si>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</si>
  <si>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</si>
  <si>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</si>
  <si>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</si>
  <si>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</si>
  <si>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</si>
  <si>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2.10</t>
  </si>
  <si>
    <t>▲ 5.86</t>
  </si>
  <si>
    <t>▲ 8.11</t>
  </si>
  <si>
    <t>▲ 39.01</t>
  </si>
  <si>
    <t>一般会計</t>
  </si>
  <si>
    <t>川上村介護保険事業特別会計（保険事業勘定）</t>
  </si>
  <si>
    <t>川上村簡易水道事業会計</t>
  </si>
  <si>
    <t>川上村国民健康保険事業特別会計（直診勘定）</t>
  </si>
  <si>
    <t>川上村国民健康保険事業特別会計（事業勘定）</t>
  </si>
  <si>
    <t>川上村水没者生活再建対策事業特別会計</t>
  </si>
  <si>
    <t>川上村後期高齢者医療特別会計</t>
  </si>
  <si>
    <t>川上村歯科診療所特別会計</t>
  </si>
  <si>
    <t>▲ 0.20</t>
  </si>
  <si>
    <t>その他会計（赤字）</t>
  </si>
  <si>
    <t>▲ 0.94</t>
  </si>
  <si>
    <t>その他会計（黒字）</t>
  </si>
  <si>
    <t>R02</t>
    <phoneticPr fontId="5"/>
  </si>
  <si>
    <t>R03</t>
    <phoneticPr fontId="5"/>
  </si>
  <si>
    <t>R04</t>
    <phoneticPr fontId="5"/>
  </si>
  <si>
    <t>R05</t>
    <phoneticPr fontId="5"/>
  </si>
  <si>
    <t>R06</t>
    <phoneticPr fontId="5"/>
  </si>
  <si>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</si>
  <si>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</si>
  <si>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</si>
  <si>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</si>
  <si>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</si>
  <si>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</si>
  <si>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</si>
  <si>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</si>
  <si>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川上村土地開発公社</t>
    <rPh sb="0" eb="3">
      <t>カワカミムラ</t>
    </rPh>
    <rPh sb="3" eb="5">
      <t>トチ</t>
    </rPh>
    <rPh sb="5" eb="7">
      <t>カイハツ</t>
    </rPh>
    <rPh sb="7" eb="9">
      <t>コウシャ</t>
    </rPh>
    <phoneticPr fontId="2"/>
  </si>
  <si>
    <t>源流ツーリズム（旧グリーンパークかわかみ）</t>
    <rPh sb="0" eb="2">
      <t>ゲンリュウ</t>
    </rPh>
    <rPh sb="8" eb="9">
      <t>キュウ</t>
    </rPh>
    <phoneticPr fontId="2"/>
  </si>
  <si>
    <t>吉野川紀の川源流物語</t>
    <rPh sb="0" eb="3">
      <t>ヨシノガワ</t>
    </rPh>
    <rPh sb="3" eb="4">
      <t>キ</t>
    </rPh>
    <rPh sb="5" eb="6">
      <t>カワ</t>
    </rPh>
    <rPh sb="6" eb="8">
      <t>ゲンリュウ</t>
    </rPh>
    <rPh sb="8" eb="10">
      <t>モノガタリ</t>
    </rPh>
    <phoneticPr fontId="2"/>
  </si>
  <si>
    <t>かわかみらいふ</t>
  </si>
  <si>
    <t>吉野かわかみ社中</t>
    <rPh sb="0" eb="2">
      <t>ヨシノ</t>
    </rPh>
    <rPh sb="6" eb="8">
      <t>シャチュウ</t>
    </rPh>
    <phoneticPr fontId="2"/>
  </si>
  <si>
    <t>水源地域保全基金</t>
    <phoneticPr fontId="2"/>
  </si>
  <si>
    <t>地域福祉基金</t>
    <rPh sb="0" eb="6">
      <t>チイキフクシキキン</t>
    </rPh>
    <phoneticPr fontId="2"/>
  </si>
  <si>
    <t>村有林野基金</t>
    <phoneticPr fontId="2"/>
  </si>
  <si>
    <t>公営住宅基金</t>
    <phoneticPr fontId="2"/>
  </si>
  <si>
    <t>ふるさと水と土保全基金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</si>
</sst>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1471-46D3-A0C9-65F28C9EFB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424554</c:v>
                </c:pt>
                <c:pt idx="1">
                  <c:v>607720</c:v>
                </c:pt>
                <c:pt idx="2">
                  <c:v>1077111</c:v>
                </c:pt>
                <c:pt idx="3">
                  <c:v>2001878</c:v>
                </c:pt>
                <c:pt idx="4">
                  <c:v>400242</c:v>
                </c:pt>
              </c:numCache>
            </c:numRef>
          </c:val>
          <c:smooth val="0"/>
          <c:extLst>
            <c:ext xmlns:c16="http://schemas.microsoft.com/office/drawing/2014/chart" uri="{C3380CC4-5D6E-409C-BE32-E72D297353CC}">
              <c16:uniqueId val="{00000001-1471-46D3-A0C9-65F28C9EFB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c:v>
                </c:pt>
                <c:pt idx="1">
                  <c:v>18.23</c:v>
                </c:pt>
                <c:pt idx="2">
                  <c:v>17.010000000000002</c:v>
                </c:pt>
                <c:pt idx="3">
                  <c:v>19.079999999999998</c:v>
                </c:pt>
                <c:pt idx="4">
                  <c:v>12.49</c:v>
                </c:pt>
              </c:numCache>
            </c:numRef>
          </c:val>
          <c:extLst>
            <c:ext xmlns:c16="http://schemas.microsoft.com/office/drawing/2014/chart" uri="{C3380CC4-5D6E-409C-BE32-E72D297353CC}">
              <c16:uniqueId val="{00000000-5ABC-4326-A949-FE010EA683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103.54</c:v>
                </c:pt>
                <c:pt idx="1">
                  <c:v>92.12</c:v>
                </c:pt>
                <c:pt idx="2">
                  <c:v>91.4</c:v>
                </c:pt>
                <c:pt idx="3">
                  <c:v>79.180000000000007</c:v>
                </c:pt>
                <c:pt idx="4">
                  <c:v>44.45</c:v>
                </c:pt>
              </c:numCache>
            </c:numRef>
          </c:val>
          <c:extLst>
            <c:ext xmlns:c16="http://schemas.microsoft.com/office/drawing/2014/chart" uri="{C3380CC4-5D6E-409C-BE32-E72D297353CC}">
              <c16:uniqueId val="{00000001-5ABC-4326-A949-FE010EA683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c:v>
                </c:pt>
                <c:pt idx="1">
                  <c:v>5.52</c:v>
                </c:pt>
                <c:pt idx="2">
                  <c:v>-5.86</c:v>
                </c:pt>
                <c:pt idx="3">
                  <c:v>-8.11</c:v>
                </c:pt>
                <c:pt idx="4">
                  <c:v>-39.01</c:v>
                </c:pt>
              </c:numCache>
            </c:numRef>
          </c:val>
          <c:smooth val="0"/>
          <c:extLst>
            <c:ext xmlns:c16="http://schemas.microsoft.com/office/drawing/2014/chart" uri="{C3380CC4-5D6E-409C-BE32-E72D297353CC}">
              <c16:uniqueId val="{00000002-5ABC-4326-A949-FE010EA683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0.23</c:v>
                </c:pt>
                <c:pt idx="4">
                  <c:v>#N/A</c:v>
                </c:pt>
                <c:pt idx="5">
                  <c:v>0.2</c:v>
                </c:pt>
                <c:pt idx="6">
                  <c:v>#N/A</c:v>
                </c:pt>
                <c:pt idx="7">
                  <c:v>0.39</c:v>
                </c:pt>
                <c:pt idx="8">
                  <c:v>#N/A</c:v>
                </c:pt>
                <c:pt idx="9">
                  <c:v>0.01</c:v>
                </c:pt>
              </c:numCache>
            </c:numRef>
          </c:val>
          <c:extLst>
            <c:ext xmlns:c16="http://schemas.microsoft.com/office/drawing/2014/chart" uri="{C3380CC4-5D6E-409C-BE32-E72D297353CC}">
              <c16:uniqueId val="{00000000-0E67-4543-B39D-6759705BD5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0.94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67-4543-B39D-6759705BD508}"/>
            </c:ext>
          </c:extLst>
        </c:ser>
        <c:ser>
          <c:idx val="2"/>
          <c:order val="2"/>
          <c:tx>
            <c:strRef>
              <c:f>データシート!$A$29</c:f>
              <c:strCache>
                <c:ptCount val="1"/>
                <c:pt idx="0">
                  <c:v>川上村歯科診療所特別会計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0.2</c:v>
                </c:pt>
                <c:pt idx="1">
                  <c:v>#N/A</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2-0E67-4543-B39D-6759705BD508}"/>
            </c:ext>
          </c:extLst>
        </c:ser>
        <c:ser>
          <c:idx val="3"/>
          <c:order val="3"/>
          <c:tx>
            <c:strRef>
              <c:f>データシート!$A$30</c:f>
              <c:strCache>
                <c:ptCount val="1"/>
                <c:pt idx="0">
                  <c:v>川上村後期高齢者医療特別会計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0.05</c:v>
                </c:pt>
                <c:pt idx="8">
                  <c:v>#N/A</c:v>
                </c:pt>
                <c:pt idx="9">
                  <c:v>0.03</c:v>
                </c:pt>
              </c:numCache>
            </c:numRef>
          </c:val>
          <c:extLst>
            <c:ext xmlns:c16="http://schemas.microsoft.com/office/drawing/2014/chart" uri="{C3380CC4-5D6E-409C-BE32-E72D297353CC}">
              <c16:uniqueId val="{00000003-0E67-4543-B39D-6759705BD508}"/>
            </c:ext>
          </c:extLst>
        </c:ser>
        <c:ser>
          <c:idx val="4"/>
          <c:order val="4"/>
          <c:tx>
            <c:strRef>
              <c:f>データシート!$A$31</c:f>
              <c:strCache>
                <c:ptCount val="1"/>
                <c:pt idx="0">
                  <c:v>川上村水没者生活再建対策事業特別会計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0E67-4543-B39D-6759705BD508}"/>
            </c:ext>
          </c:extLst>
        </c:ser>
        <c:ser>
          <c:idx val="5"/>
          <c:order val="5"/>
          <c:tx>
            <c:strRef>
              <c:f>データシート!$A$32</c:f>
              <c:strCache>
                <c:ptCount val="1"/>
                <c:pt idx="0">
                  <c:v>川上村国民健康保険事業特別会計（事業勘定）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0.92</c:v>
                </c:pt>
                <c:pt idx="2">
                  <c:v>#N/A</c:v>
                </c:pt>
                <c:pt idx="3">
                  <c:v>0.9</c:v>
                </c:pt>
                <c:pt idx="4">
                  <c:v>#N/A</c:v>
                </c:pt>
                <c:pt idx="5">
                  <c:v>0.89</c:v>
                </c:pt>
                <c:pt idx="6">
                  <c:v>#N/A</c:v>
                </c:pt>
                <c:pt idx="7">
                  <c:v>0.6</c:v>
                </c:pt>
                <c:pt idx="8">
                  <c:v>#N/A</c:v>
                </c:pt>
                <c:pt idx="9">
                  <c:v>0.18</c:v>
                </c:pt>
              </c:numCache>
            </c:numRef>
          </c:val>
          <c:extLst>
            <c:ext xmlns:c16="http://schemas.microsoft.com/office/drawing/2014/chart" uri="{C3380CC4-5D6E-409C-BE32-E72D297353CC}">
              <c16:uniqueId val="{00000005-0E67-4543-B39D-6759705BD508}"/>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0.38</c:v>
                </c:pt>
                <c:pt idx="2">
                  <c:v>#N/A</c:v>
                </c:pt>
                <c:pt idx="3">
                  <c:v>0.65</c:v>
                </c:pt>
                <c:pt idx="4">
                  <c:v>#N/A</c:v>
                </c:pt>
                <c:pt idx="5">
                  <c:v>0.38</c:v>
                </c:pt>
                <c:pt idx="6">
                  <c:v>#N/A</c:v>
                </c:pt>
                <c:pt idx="7">
                  <c:v>0.33</c:v>
                </c:pt>
                <c:pt idx="8">
                  <c:v>#N/A</c:v>
                </c:pt>
                <c:pt idx="9">
                  <c:v>0.27</c:v>
                </c:pt>
              </c:numCache>
            </c:numRef>
          </c:val>
          <c:extLst>
            <c:ext xmlns:c16="http://schemas.microsoft.com/office/drawing/2014/chart" uri="{C3380CC4-5D6E-409C-BE32-E72D297353CC}">
              <c16:uniqueId val="{00000006-0E67-4543-B39D-6759705BD508}"/>
            </c:ext>
          </c:extLst>
        </c:ser>
        <c:ser>
          <c:idx val="7"/>
          <c:order val="7"/>
          <c:tx>
            <c:strRef>
              <c:f>データシート!$A$34</c:f>
              <c:strCache>
                <c:ptCount val="1"/>
                <c:pt idx="0">
                  <c:v>川上村簡易水道事業会計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7-0E67-4543-B39D-6759705BD508}"/>
            </c:ext>
          </c:extLst>
        </c:ser>
        <c:ser>
          <c:idx val="8"/>
          <c:order val="8"/>
          <c:tx>
            <c:strRef>
              <c:f>データシート!$A$35</c:f>
              <c:strCache>
                <c:ptCount val="1"/>
                <c:pt idx="0">
                  <c:v>川上村介護保険事業特別会計（保険事業勘定）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2.68</c:v>
                </c:pt>
                <c:pt idx="2">
                  <c:v>#N/A</c:v>
                </c:pt>
                <c:pt idx="3">
                  <c:v>1.67</c:v>
                </c:pt>
                <c:pt idx="4">
                  <c:v>#N/A</c:v>
                </c:pt>
                <c:pt idx="5">
                  <c:v>1.41</c:v>
                </c:pt>
                <c:pt idx="6">
                  <c:v>#N/A</c:v>
                </c:pt>
                <c:pt idx="7">
                  <c:v>0.36</c:v>
                </c:pt>
                <c:pt idx="8">
                  <c:v>#N/A</c:v>
                </c:pt>
                <c:pt idx="9">
                  <c:v>2.2999999999999998</c:v>
                </c:pt>
              </c:numCache>
            </c:numRef>
          </c:val>
          <c:extLst>
            <c:ext xmlns:c16="http://schemas.microsoft.com/office/drawing/2014/chart" uri="{C3380CC4-5D6E-409C-BE32-E72D297353CC}">
              <c16:uniqueId val="{00000008-0E67-4543-B39D-6759705BD5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16.100000000000001</c:v>
                </c:pt>
                <c:pt idx="2">
                  <c:v>#N/A</c:v>
                </c:pt>
                <c:pt idx="3">
                  <c:v>18.16</c:v>
                </c:pt>
                <c:pt idx="4">
                  <c:v>#N/A</c:v>
                </c:pt>
                <c:pt idx="5">
                  <c:v>16.940000000000001</c:v>
                </c:pt>
                <c:pt idx="6">
                  <c:v>#N/A</c:v>
                </c:pt>
                <c:pt idx="7">
                  <c:v>18.52</c:v>
                </c:pt>
                <c:pt idx="8">
                  <c:v>#N/A</c:v>
                </c:pt>
                <c:pt idx="9">
                  <c:v>12.42</c:v>
                </c:pt>
              </c:numCache>
            </c:numRef>
          </c:val>
          <c:extLst>
            <c:ext xmlns:c16="http://schemas.microsoft.com/office/drawing/2014/chart" uri="{C3380CC4-5D6E-409C-BE32-E72D297353CC}">
              <c16:uniqueId val="{00000009-0E67-4543-B39D-6759705BD5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246</c:v>
                </c:pt>
                <c:pt idx="5">
                  <c:v>247</c:v>
                </c:pt>
                <c:pt idx="8">
                  <c:v>285</c:v>
                </c:pt>
                <c:pt idx="11">
                  <c:v>314</c:v>
                </c:pt>
                <c:pt idx="14">
                  <c:v>377</c:v>
                </c:pt>
              </c:numCache>
            </c:numRef>
          </c:val>
          <c:extLst>
            <c:ext xmlns:c16="http://schemas.microsoft.com/office/drawing/2014/chart" uri="{C3380CC4-5D6E-409C-BE32-E72D297353CC}">
              <c16:uniqueId val="{00000000-BB48-4B17-8656-B9E42F612E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48-4B17-8656-B9E42F612E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48-4B17-8656-B9E42F612E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10</c:v>
                </c:pt>
                <c:pt idx="6">
                  <c:v>10</c:v>
                </c:pt>
                <c:pt idx="9">
                  <c:v>10</c:v>
                </c:pt>
                <c:pt idx="12">
                  <c:v>22</c:v>
                </c:pt>
              </c:numCache>
            </c:numRef>
          </c:val>
          <c:extLst>
            <c:ext xmlns:c16="http://schemas.microsoft.com/office/drawing/2014/chart" uri="{C3380CC4-5D6E-409C-BE32-E72D297353CC}">
              <c16:uniqueId val="{00000003-BB48-4B17-8656-B9E42F612E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c:v>
                </c:pt>
                <c:pt idx="3">
                  <c:v>73</c:v>
                </c:pt>
                <c:pt idx="6">
                  <c:v>70</c:v>
                </c:pt>
                <c:pt idx="9">
                  <c:v>67</c:v>
                </c:pt>
                <c:pt idx="12">
                  <c:v>37</c:v>
                </c:pt>
              </c:numCache>
            </c:numRef>
          </c:val>
          <c:extLst>
            <c:ext xmlns:c16="http://schemas.microsoft.com/office/drawing/2014/chart" uri="{C3380CC4-5D6E-409C-BE32-E72D297353CC}">
              <c16:uniqueId val="{00000004-BB48-4B17-8656-B9E42F612E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48-4B17-8656-B9E42F612E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48-4B17-8656-B9E42F612E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269</c:v>
                </c:pt>
                <c:pt idx="3">
                  <c:v>271</c:v>
                </c:pt>
                <c:pt idx="6">
                  <c:v>334</c:v>
                </c:pt>
                <c:pt idx="9">
                  <c:v>381</c:v>
                </c:pt>
                <c:pt idx="12">
                  <c:v>394</c:v>
                </c:pt>
              </c:numCache>
            </c:numRef>
          </c:val>
          <c:extLst>
            <c:ext xmlns:c16="http://schemas.microsoft.com/office/drawing/2014/chart" uri="{C3380CC4-5D6E-409C-BE32-E72D297353CC}">
              <c16:uniqueId val="{00000007-BB48-4B17-8656-B9E42F612E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c:v>
                </c:pt>
                <c:pt idx="2">
                  <c:v>#N/A</c:v>
                </c:pt>
                <c:pt idx="3">
                  <c:v>#N/A</c:v>
                </c:pt>
                <c:pt idx="4">
                  <c:v>107</c:v>
                </c:pt>
                <c:pt idx="5">
                  <c:v>#N/A</c:v>
                </c:pt>
                <c:pt idx="6">
                  <c:v>#N/A</c:v>
                </c:pt>
                <c:pt idx="7">
                  <c:v>129</c:v>
                </c:pt>
                <c:pt idx="8">
                  <c:v>#N/A</c:v>
                </c:pt>
                <c:pt idx="9">
                  <c:v>#N/A</c:v>
                </c:pt>
                <c:pt idx="10">
                  <c:v>144</c:v>
                </c:pt>
                <c:pt idx="11">
                  <c:v>#N/A</c:v>
                </c:pt>
                <c:pt idx="12">
                  <c:v>#N/A</c:v>
                </c:pt>
                <c:pt idx="13">
                  <c:v>76</c:v>
                </c:pt>
                <c:pt idx="14">
                  <c:v>#N/A</c:v>
                </c:pt>
              </c:numCache>
            </c:numRef>
          </c:val>
          <c:smooth val="0"/>
          <c:extLst>
            <c:ext xmlns:c16="http://schemas.microsoft.com/office/drawing/2014/chart" uri="{C3380CC4-5D6E-409C-BE32-E72D297353CC}">
              <c16:uniqueId val="{00000008-BB48-4B17-8656-B9E42F612E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2795</c:v>
                </c:pt>
                <c:pt idx="5">
                  <c:v>3021</c:v>
                </c:pt>
                <c:pt idx="8">
                  <c:v>3472</c:v>
                </c:pt>
                <c:pt idx="11">
                  <c:v>4369</c:v>
                </c:pt>
                <c:pt idx="14">
                  <c:v>4089</c:v>
                </c:pt>
              </c:numCache>
            </c:numRef>
          </c:val>
          <c:extLst>
            <c:ext xmlns:c16="http://schemas.microsoft.com/office/drawing/2014/chart" uri="{C3380CC4-5D6E-409C-BE32-E72D297353CC}">
              <c16:uniqueId val="{00000000-E971-4B3B-BA79-9A49048508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174</c:v>
                </c:pt>
                <c:pt idx="5">
                  <c:v>158</c:v>
                </c:pt>
                <c:pt idx="8">
                  <c:v>151</c:v>
                </c:pt>
                <c:pt idx="11">
                  <c:v>147</c:v>
                </c:pt>
                <c:pt idx="14">
                  <c:v>131</c:v>
                </c:pt>
              </c:numCache>
            </c:numRef>
          </c:val>
          <c:extLst>
            <c:ext xmlns:c16="http://schemas.microsoft.com/office/drawing/2014/chart" uri="{C3380CC4-5D6E-409C-BE32-E72D297353CC}">
              <c16:uniqueId val="{00000001-E971-4B3B-BA79-9A49048508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5584</c:v>
                </c:pt>
                <c:pt idx="5">
                  <c:v>5719</c:v>
                </c:pt>
                <c:pt idx="8">
                  <c:v>5464</c:v>
                </c:pt>
                <c:pt idx="11">
                  <c:v>4794</c:v>
                </c:pt>
                <c:pt idx="14">
                  <c:v>4679</c:v>
                </c:pt>
              </c:numCache>
            </c:numRef>
          </c:val>
          <c:extLst>
            <c:ext xmlns:c16="http://schemas.microsoft.com/office/drawing/2014/chart" uri="{C3380CC4-5D6E-409C-BE32-E72D297353CC}">
              <c16:uniqueId val="{00000002-E971-4B3B-BA79-9A49048508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71-4B3B-BA79-9A49048508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71-4B3B-BA79-9A49048508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71-4B3B-BA79-9A49048508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330</c:v>
                </c:pt>
                <c:pt idx="3">
                  <c:v>388</c:v>
                </c:pt>
                <c:pt idx="6">
                  <c:v>451</c:v>
                </c:pt>
                <c:pt idx="9">
                  <c:v>379</c:v>
                </c:pt>
                <c:pt idx="12">
                  <c:v>392</c:v>
                </c:pt>
              </c:numCache>
            </c:numRef>
          </c:val>
          <c:extLst>
            <c:ext xmlns:c16="http://schemas.microsoft.com/office/drawing/2014/chart" uri="{C3380CC4-5D6E-409C-BE32-E72D297353CC}">
              <c16:uniqueId val="{00000006-E971-4B3B-BA79-9A49048508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220</c:v>
                </c:pt>
                <c:pt idx="3">
                  <c:v>207</c:v>
                </c:pt>
                <c:pt idx="6">
                  <c:v>199</c:v>
                </c:pt>
                <c:pt idx="9">
                  <c:v>186</c:v>
                </c:pt>
                <c:pt idx="12">
                  <c:v>193</c:v>
                </c:pt>
              </c:numCache>
            </c:numRef>
          </c:val>
          <c:extLst>
            <c:ext xmlns:c16="http://schemas.microsoft.com/office/drawing/2014/chart" uri="{C3380CC4-5D6E-409C-BE32-E72D297353CC}">
              <c16:uniqueId val="{00000007-E971-4B3B-BA79-9A49048508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631</c:v>
                </c:pt>
                <c:pt idx="3">
                  <c:v>605</c:v>
                </c:pt>
                <c:pt idx="6">
                  <c:v>571</c:v>
                </c:pt>
                <c:pt idx="9">
                  <c:v>542</c:v>
                </c:pt>
                <c:pt idx="12">
                  <c:v>442</c:v>
                </c:pt>
              </c:numCache>
            </c:numRef>
          </c:val>
          <c:extLst>
            <c:ext xmlns:c16="http://schemas.microsoft.com/office/drawing/2014/chart" uri="{C3380CC4-5D6E-409C-BE32-E72D297353CC}">
              <c16:uniqueId val="{00000008-E971-4B3B-BA79-9A49048508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71-4B3B-BA79-9A49048508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3226</c:v>
                </c:pt>
                <c:pt idx="3">
                  <c:v>3581</c:v>
                </c:pt>
                <c:pt idx="6">
                  <c:v>4234</c:v>
                </c:pt>
                <c:pt idx="9">
                  <c:v>5516</c:v>
                </c:pt>
                <c:pt idx="12">
                  <c:v>5295</c:v>
                </c:pt>
              </c:numCache>
            </c:numRef>
          </c:val>
          <c:extLst>
            <c:ext xmlns:c16="http://schemas.microsoft.com/office/drawing/2014/chart" uri="{C3380CC4-5D6E-409C-BE32-E72D297353CC}">
              <c16:uniqueId val="{0000000A-E971-4B3B-BA79-9A49048508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71-4B3B-BA79-9A49048508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1586</c:v>
                </c:pt>
                <c:pt idx="1">
                  <c:v>1396</c:v>
                </c:pt>
                <c:pt idx="2">
                  <c:v>803</c:v>
                </c:pt>
              </c:numCache>
            </c:numRef>
          </c:val>
          <c:extLst>
            <c:ext xmlns:c16="http://schemas.microsoft.com/office/drawing/2014/chart" uri="{C3380CC4-5D6E-409C-BE32-E72D297353CC}">
              <c16:uniqueId val="{00000000-E62E-4CCB-95CF-CD75A9E7CA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212</c:v>
                </c:pt>
                <c:pt idx="1">
                  <c:v>222</c:v>
                </c:pt>
                <c:pt idx="2">
                  <c:v>805</c:v>
                </c:pt>
              </c:numCache>
            </c:numRef>
          </c:val>
          <c:extLst>
            <c:ext xmlns:c16="http://schemas.microsoft.com/office/drawing/2014/chart" uri="{C3380CC4-5D6E-409C-BE32-E72D297353CC}">
              <c16:uniqueId val="{00000001-E62E-4CCB-95CF-CD75A9E7CA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3363</c:v>
                </c:pt>
                <c:pt idx="1">
                  <c:v>3057</c:v>
                </c:pt>
                <c:pt idx="2">
                  <c:v>2946</c:v>
                </c:pt>
              </c:numCache>
            </c:numRef>
          </c:val>
          <c:extLst>
            <c:ext xmlns:c16="http://schemas.microsoft.com/office/drawing/2014/chart" uri="{C3380CC4-5D6E-409C-BE32-E72D297353CC}">
              <c16:uniqueId val="{00000002-E62E-4CCB-95CF-CD75A9E7CA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適量・適切な事業実施による新規発行の抑制や普通交付税に措置される算入公債費も辺地対策事業債や過疎対策事業債など財政運営に有利な地方債の発行に留めることにより、早期健全化判断基準を大きく下回っている。今後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々増加しているが充当可能基金が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基金残高合計は、令和４年度</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5,161</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百万円、令和５年度</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4,675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百万円、令和６年度</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4,554</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と推移しており、近年、各種事業の財源として取り崩しを行っていることから減少傾向となっている。令和６年度は、財政調整基金から減債基金への積み替えを実施したことにより、財政調整基金が減少する一方で減債基金が増加している。</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基金残高は近年減少傾向にあるものの、財政調整基金から減債基金への積み替えを行うなど、将来の公債費負担を見据えた基金運用を行っている。今後も、財政需要を踏まえながら、各基金の目的に応じた適切な管理を行い、持続可能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地域福祉基金：福祉活動の促進及び快適な生活環境の形成等を図るために要する経費に充てるため。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ふるさと水と土保全基金：農業等の振興により地域活性化に関する事業に要する財源に充てるため。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水源地域保全基金：簡易水道事業や福祉施設設備機器更新のため</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百万円を充当したため減少となった。</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村有林野基金：間伐事業に</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百万円を充当したため減少となった。</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水源地域保全基金：今後公共施設の改修が見込まれており財源の確保のため、基金の取り崩しが見込まれる。　</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村有林野基金：村有林野の造成のため補助金を活用しているが、財源確保は難しく基金の取り崩しが見込まれる。　</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公営住宅基金：村営住宅を継続的に建設する計画により、基金の取り崩しが見込まれる。　</a:t>
          </a: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減債基金への積み替えと歳入不足のため</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605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百万円の取り崩しを行ったことから、前年度から</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593</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歳入減少や突発的な財政負担に備え、計画的な積立て及び取り崩しにより適正な残高確保に努める。</a:t>
          </a: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義務教育学校整備に係る償還に備えるため財政調整基金から</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百万円の積み替えを行ったことにより、</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起債償還金が今後増加していくため、基金の取り崩しによる償還が見込まれる。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財政力指数は前年度と同水準で推移しており、大きな変動は見られない。依然として地方交付税への依存度が高い財政構造であるが、指数は安定しており、急激な財政基盤の悪化は見られない。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66294</xdr:rowOff>
    </xdr:from>
    <xdr:to>
      <xdr:col>23</xdr:col>
      <xdr:colOff>133350</xdr:colOff>
      <xdr:row>43</xdr:row>
      <xdr:rowOff>66294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38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66294</xdr:rowOff>
    </xdr:from>
    <xdr:to>
      <xdr:col>19</xdr:col>
      <xdr:colOff>133350</xdr:colOff>
      <xdr:row>43</xdr:row>
      <xdr:rowOff>66294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3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66294</xdr:rowOff>
    </xdr:from>
    <xdr:to>
      <xdr:col>15</xdr:col>
      <xdr:colOff>82550</xdr:colOff>
      <xdr:row>43</xdr:row>
      <xdr:rowOff>85598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4386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85598</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15494</xdr:rowOff>
    </xdr:from>
    <xdr:to>
      <xdr:col>23</xdr:col>
      <xdr:colOff>184150</xdr:colOff>
      <xdr:row>43</xdr:row>
      <xdr:rowOff>117094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32021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15494</xdr:rowOff>
    </xdr:from>
    <xdr:to>
      <xdr:col>19</xdr:col>
      <xdr:colOff>184150</xdr:colOff>
      <xdr:row>43</xdr:row>
      <xdr:rowOff>117094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127271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5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15494</xdr:rowOff>
    </xdr:from>
    <xdr:to>
      <xdr:col>15</xdr:col>
      <xdr:colOff>133350</xdr:colOff>
      <xdr:row>43</xdr:row>
      <xdr:rowOff>117094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127271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34798</xdr:rowOff>
    </xdr:from>
    <xdr:to>
      <xdr:col>11</xdr:col>
      <xdr:colOff>82550</xdr:colOff>
      <xdr:row>43</xdr:row>
      <xdr:rowOff>136398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146575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から４．８ポイント上昇し、財政の硬直化が進んでいる。物価高騰や人件費の増加、施設維持管理費の増加などにより経常経費が増加したことが要因と考えられる。今後、経常経費の抑制と一般財源の確保が課題で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99695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597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37359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75975"/>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64</xdr:row>
      <xdr:rowOff>37359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8968"/>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63</xdr:row>
      <xdr:rowOff>62019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88968"/>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158009</xdr:rowOff>
    </xdr:from>
    <xdr:to>
      <xdr:col>15</xdr:col>
      <xdr:colOff>133350</xdr:colOff>
      <xdr:row>64</xdr:row>
      <xdr:rowOff>88159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72936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11219</xdr:rowOff>
    </xdr:from>
    <xdr:to>
      <xdr:col>7</xdr:col>
      <xdr:colOff>31750</xdr:colOff>
      <xdr:row>63</xdr:row>
      <xdr:rowOff>112819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97596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人口１人当たりの人件費・物件費等は約７．６万円増加している。人口減少の影響に加え、物価高騰や委託料の増加、施設管理費の増加などにより住民１人当たりの行政コストが上昇していると考えられる。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134683</xdr:rowOff>
    </xdr:from>
    <xdr:to>
      <xdr:col>23</xdr:col>
      <xdr:colOff>133350</xdr:colOff>
      <xdr:row>82</xdr:row>
      <xdr:rowOff>165419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3583"/>
          <a:ext cx="838200" cy="3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134683</xdr:rowOff>
    </xdr:from>
    <xdr:to>
      <xdr:col>19</xdr:col>
      <xdr:colOff>133350</xdr:colOff>
      <xdr:row>82</xdr:row>
      <xdr:rowOff>160682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93583"/>
          <a:ext cx="8890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119303</xdr:rowOff>
    </xdr:from>
    <xdr:to>
      <xdr:col>15</xdr:col>
      <xdr:colOff>82550</xdr:colOff>
      <xdr:row>82</xdr:row>
      <xdr:rowOff>160682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78203"/>
          <a:ext cx="889000" cy="4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119303</xdr:rowOff>
    </xdr:from>
    <xdr:to>
      <xdr:col>11</xdr:col>
      <xdr:colOff>31750</xdr:colOff>
      <xdr:row>82</xdr:row>
      <xdr:rowOff>147174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78203"/>
          <a:ext cx="8890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114619</xdr:rowOff>
    </xdr:from>
    <xdr:to>
      <xdr:col>23</xdr:col>
      <xdr:colOff>184150</xdr:colOff>
      <xdr:row>83</xdr:row>
      <xdr:rowOff>44769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86696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83883</xdr:rowOff>
    </xdr:from>
    <xdr:to>
      <xdr:col>19</xdr:col>
      <xdr:colOff>184150</xdr:colOff>
      <xdr:row>83</xdr:row>
      <xdr:rowOff>14033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29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109882</xdr:rowOff>
    </xdr:from>
    <xdr:to>
      <xdr:col>15</xdr:col>
      <xdr:colOff>133350</xdr:colOff>
      <xdr:row>83</xdr:row>
      <xdr:rowOff>40032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24809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68503</xdr:rowOff>
    </xdr:from>
    <xdr:to>
      <xdr:col>11</xdr:col>
      <xdr:colOff>82550</xdr:colOff>
      <xdr:row>82</xdr:row>
      <xdr:rowOff>170103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2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154880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1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96374</xdr:rowOff>
    </xdr:from>
    <xdr:to>
      <xdr:col>7</xdr:col>
      <xdr:colOff>31750</xdr:colOff>
      <xdr:row>83</xdr:row>
      <xdr:rowOff>26524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ラスパイレス指数は前年度から１．１ポイント上昇したが、依然として全国平均及び県平均を下回っており、給与水準は適正な範囲にあると考えられる。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137795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1613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86</xdr:row>
      <xdr:rowOff>131763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161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129223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7646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87</xdr:row>
      <xdr:rowOff>159386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453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59072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108586</xdr:rowOff>
    </xdr:from>
    <xdr:to>
      <xdr:col>64</xdr:col>
      <xdr:colOff>152400</xdr:colOff>
      <xdr:row>88</xdr:row>
      <xdr:rowOff>38736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23513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人口減少の影響により、人口１，０００人当たりの職員数は増加している。行政サービス維持のため一定の職員数確保は必要であるが、人口減少が続く中で効率的な行政運営が求められる。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112153</xdr:rowOff>
    </xdr:from>
    <xdr:to>
      <xdr:col>81</xdr:col>
      <xdr:colOff>44450</xdr:colOff>
      <xdr:row>60</xdr:row>
      <xdr:rowOff>129849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99153"/>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110544</xdr:rowOff>
    </xdr:from>
    <xdr:to>
      <xdr:col>77</xdr:col>
      <xdr:colOff>44450</xdr:colOff>
      <xdr:row>60</xdr:row>
      <xdr:rowOff>112153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97544"/>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102271</xdr:rowOff>
    </xdr:from>
    <xdr:to>
      <xdr:col>72</xdr:col>
      <xdr:colOff>203200</xdr:colOff>
      <xdr:row>60</xdr:row>
      <xdr:rowOff>110544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8927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89862</xdr:rowOff>
    </xdr:from>
    <xdr:to>
      <xdr:col>68</xdr:col>
      <xdr:colOff>152400</xdr:colOff>
      <xdr:row>60</xdr:row>
      <xdr:rowOff>102271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7686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79049</xdr:rowOff>
    </xdr:from>
    <xdr:to>
      <xdr:col>81</xdr:col>
      <xdr:colOff>95250</xdr:colOff>
      <xdr:row>61</xdr:row>
      <xdr:rowOff>9199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51126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3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61353</xdr:rowOff>
    </xdr:from>
    <xdr:to>
      <xdr:col>77</xdr:col>
      <xdr:colOff>95250</xdr:colOff>
      <xdr:row>60</xdr:row>
      <xdr:rowOff>162953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147730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34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59744</xdr:rowOff>
    </xdr:from>
    <xdr:to>
      <xdr:col>73</xdr:col>
      <xdr:colOff>44450</xdr:colOff>
      <xdr:row>60</xdr:row>
      <xdr:rowOff>161344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146121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3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51471</xdr:rowOff>
    </xdr:from>
    <xdr:to>
      <xdr:col>68</xdr:col>
      <xdr:colOff>203200</xdr:colOff>
      <xdr:row>60</xdr:row>
      <xdr:rowOff>153071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137848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2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39062</xdr:rowOff>
    </xdr:from>
    <xdr:to>
      <xdr:col>64</xdr:col>
      <xdr:colOff>152400</xdr:colOff>
      <xdr:row>60</xdr:row>
      <xdr:rowOff>140662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125439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1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比率は０．６ポイント改善している。地方債の償還が進んだことや、交付税措置のある有利な起債の活用により公債費負担が軽減されたと考えられる。ただし今後は、義務教育学校整備等に伴う償還開始が見込まれるため、将来的な推移に注意が必要で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73660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22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73660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02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1270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619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132504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引き続き算定されておらず、将来負担額が充当可能財源を下回っている状況である。現時点では将来負担は抑制されているが、今後の大型事業や公営企業会計等への繰出金の増加などには注意が必要で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から１．３ポイント上昇している。人事院勧告による給与改定や会計年度任用職員制度改定の影響に加え、職員数の増減になどにより経常経費が増加したと考えられる。今後も人件費は義務的経費であるため、定員管理の適正化を図りながら財政運営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3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34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121920</xdr:rowOff>
    </xdr:from>
    <xdr:to>
      <xdr:col>11</xdr:col>
      <xdr:colOff>60325</xdr:colOff>
      <xdr:row>36</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49530</xdr:rowOff>
    </xdr:from>
    <xdr:to>
      <xdr:col>6</xdr:col>
      <xdr:colOff>171450</xdr:colOff>
      <xdr:row>36</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物件費は前年度とほぼ同水準で推移している。委託料や施設管理費などの増加要因はあるものの、事業の見直し等により大きな増加は抑えられている状況である。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445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582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85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18</xdr:row>
      <xdr:rowOff>108712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85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から０．４ポイント上昇している。主な要因として、障害者自立支援給付費対象者の増加や児童手当の制度改正が考えられる。しかし、村が生活環境整備等に積極的に取り組んでいることもあり、類似団体平均を１．４ポイントも下回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56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89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特別会計等への繰出金が主な内容だが、ここ数年はほぼ横ばいとなっている。　村民の高齢化により、特に後期高齢者医療特別会計及び介護保険特別会計への繰出金が増加傾向にあるため、各特別会計の運営の適正化・安定化を推進し、普通会計の負担減となるよう努めていく。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113284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05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56</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14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56</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69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75709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補助費等は２．９ポイント増加している。一部事務組合への負担金や各種補助金の増加が要因と考えられる。補助金については事業効果の検証を行い、適正な水準での執行が求められる。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0494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049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38</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32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公債費は前年度と同水準で推移している。地方債の償還が継続しているが、大きな増減は見られない状況である。今後、大型事業に伴う償還開始により増加する可能性があるため注意が必要である。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134620</xdr:rowOff>
    </xdr:from>
    <xdr:to>
      <xdr:col>24</xdr:col>
      <xdr:colOff>25400</xdr:colOff>
      <xdr:row>77</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36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410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77</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1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83820</xdr:rowOff>
    </xdr:from>
    <xdr:to>
      <xdr:col>20</xdr:col>
      <xdr:colOff>38100</xdr:colOff>
      <xdr:row>78</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170197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公債費以外の経常経費は４．８ポイント増加しており、経常収支比率上昇の主な要因となっている。人件費や補助費等の増加が影響していると考えられる。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77</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6863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77</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686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695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76</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69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99061</xdr:rowOff>
    </xdr:from>
    <xdr:to>
      <xdr:col>82</xdr:col>
      <xdr:colOff>158750</xdr:colOff>
      <xdr:row>78</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71138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74947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119671</xdr:rowOff>
    </xdr:from>
    <xdr:to>
      <xdr:col>29</xdr:col>
      <xdr:colOff>127000</xdr:colOff>
      <xdr:row>16</xdr:row>
      <xdr:rowOff>16121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39046"/>
          <a:ext cx="647700" cy="6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16121</xdr:rowOff>
    </xdr:from>
    <xdr:to>
      <xdr:col>26</xdr:col>
      <xdr:colOff>50800</xdr:colOff>
      <xdr:row>16</xdr:row>
      <xdr:rowOff>80167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06946"/>
          <a:ext cx="698500" cy="6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80167</xdr:rowOff>
    </xdr:from>
    <xdr:to>
      <xdr:col>22</xdr:col>
      <xdr:colOff>114300</xdr:colOff>
      <xdr:row>16</xdr:row>
      <xdr:rowOff>103358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70992"/>
          <a:ext cx="698500" cy="2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103358</xdr:rowOff>
    </xdr:from>
    <xdr:to>
      <xdr:col>18</xdr:col>
      <xdr:colOff>177800</xdr:colOff>
      <xdr:row>16</xdr:row>
      <xdr:rowOff>117542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94183"/>
          <a:ext cx="698500" cy="14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68871</xdr:rowOff>
    </xdr:from>
    <xdr:to>
      <xdr:col>29</xdr:col>
      <xdr:colOff>177800</xdr:colOff>
      <xdr:row>15</xdr:row>
      <xdr:rowOff>170471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88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85398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136771</xdr:rowOff>
    </xdr:from>
    <xdr:to>
      <xdr:col>26</xdr:col>
      <xdr:colOff>101600</xdr:colOff>
      <xdr:row>16</xdr:row>
      <xdr:rowOff>66921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56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77098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25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29367</xdr:rowOff>
    </xdr:from>
    <xdr:to>
      <xdr:col>22</xdr:col>
      <xdr:colOff>165100</xdr:colOff>
      <xdr:row>16</xdr:row>
      <xdr:rowOff>130967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2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141144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8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52558</xdr:rowOff>
    </xdr:from>
    <xdr:to>
      <xdr:col>19</xdr:col>
      <xdr:colOff>38100</xdr:colOff>
      <xdr:row>16</xdr:row>
      <xdr:rowOff>154158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4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164335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1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66742</xdr:rowOff>
    </xdr:from>
    <xdr:to>
      <xdr:col>15</xdr:col>
      <xdr:colOff>101600</xdr:colOff>
      <xdr:row>16</xdr:row>
      <xdr:rowOff>168342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5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2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117513</xdr:rowOff>
    </xdr:from>
    <xdr:to>
      <xdr:col>29</xdr:col>
      <xdr:colOff>127000</xdr:colOff>
      <xdr:row>35</xdr:row>
      <xdr:rowOff>320319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27863"/>
          <a:ext cx="647700" cy="20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305096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5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117513</xdr:rowOff>
    </xdr:from>
    <xdr:to>
      <xdr:col>26</xdr:col>
      <xdr:colOff>50800</xdr:colOff>
      <xdr:row>35</xdr:row>
      <xdr:rowOff>173113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27863"/>
          <a:ext cx="698500" cy="5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173113</xdr:rowOff>
    </xdr:from>
    <xdr:to>
      <xdr:col>22</xdr:col>
      <xdr:colOff>114300</xdr:colOff>
      <xdr:row>35</xdr:row>
      <xdr:rowOff>250071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83463"/>
          <a:ext cx="698500" cy="7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250071</xdr:rowOff>
    </xdr:from>
    <xdr:to>
      <xdr:col>18</xdr:col>
      <xdr:colOff>177800</xdr:colOff>
      <xdr:row>35</xdr:row>
      <xdr:rowOff>277530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60421"/>
          <a:ext cx="698500" cy="27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269519</xdr:rowOff>
    </xdr:from>
    <xdr:to>
      <xdr:col>29</xdr:col>
      <xdr:colOff>177800</xdr:colOff>
      <xdr:row>36</xdr:row>
      <xdr:rowOff>28219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7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114596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2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66713</xdr:rowOff>
    </xdr:from>
    <xdr:to>
      <xdr:col>26</xdr:col>
      <xdr:colOff>101600</xdr:colOff>
      <xdr:row>35</xdr:row>
      <xdr:rowOff>168313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7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178490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4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122313</xdr:rowOff>
    </xdr:from>
    <xdr:to>
      <xdr:col>22</xdr:col>
      <xdr:colOff>165100</xdr:colOff>
      <xdr:row>35</xdr:row>
      <xdr:rowOff>223913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3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234090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0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199271</xdr:rowOff>
    </xdr:from>
    <xdr:to>
      <xdr:col>19</xdr:col>
      <xdr:colOff>38100</xdr:colOff>
      <xdr:row>35</xdr:row>
      <xdr:rowOff>300871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0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311048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7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226730</xdr:rowOff>
    </xdr:from>
    <xdr:to>
      <xdr:col>15</xdr:col>
      <xdr:colOff>101600</xdr:colOff>
      <xdr:row>35</xdr:row>
      <xdr:rowOff>328330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338507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18495</xdr:rowOff>
    </xdr:from>
    <xdr:to>
      <xdr:col>24</xdr:col>
      <xdr:colOff>63500</xdr:colOff>
      <xdr:row>35</xdr:row>
      <xdr:rowOff>134502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19245"/>
          <a:ext cx="838200" cy="11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134502</xdr:rowOff>
    </xdr:from>
    <xdr:to>
      <xdr:col>19</xdr:col>
      <xdr:colOff>177800</xdr:colOff>
      <xdr:row>35</xdr:row>
      <xdr:rowOff>148826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35252"/>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148826</xdr:rowOff>
    </xdr:from>
    <xdr:to>
      <xdr:col>15</xdr:col>
      <xdr:colOff>50800</xdr:colOff>
      <xdr:row>36</xdr:row>
      <xdr:rowOff>9928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49576"/>
          <a:ext cx="8890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9928</xdr:rowOff>
    </xdr:from>
    <xdr:to>
      <xdr:col>10</xdr:col>
      <xdr:colOff>114300</xdr:colOff>
      <xdr:row>36</xdr:row>
      <xdr:rowOff>26300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82128"/>
          <a:ext cx="889000" cy="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139145</xdr:rowOff>
    </xdr:from>
    <xdr:to>
      <xdr:col>24</xdr:col>
      <xdr:colOff>114300</xdr:colOff>
      <xdr:row>35</xdr:row>
      <xdr:rowOff>69295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162022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1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83702</xdr:rowOff>
    </xdr:from>
    <xdr:to>
      <xdr:col>20</xdr:col>
      <xdr:colOff>38100</xdr:colOff>
      <xdr:row>36</xdr:row>
      <xdr:rowOff>13852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8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30379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5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98026</xdr:rowOff>
    </xdr:from>
    <xdr:to>
      <xdr:col>15</xdr:col>
      <xdr:colOff>101600</xdr:colOff>
      <xdr:row>36</xdr:row>
      <xdr:rowOff>28176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44703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7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130578</xdr:rowOff>
    </xdr:from>
    <xdr:to>
      <xdr:col>10</xdr:col>
      <xdr:colOff>165100</xdr:colOff>
      <xdr:row>36</xdr:row>
      <xdr:rowOff>60728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77255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0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146950</xdr:rowOff>
    </xdr:from>
    <xdr:to>
      <xdr:col>6</xdr:col>
      <xdr:colOff>38100</xdr:colOff>
      <xdr:row>36</xdr:row>
      <xdr:rowOff>77100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93627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77801</xdr:rowOff>
    </xdr:from>
    <xdr:to>
      <xdr:col>24</xdr:col>
      <xdr:colOff>63500</xdr:colOff>
      <xdr:row>57</xdr:row>
      <xdr:rowOff>84498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50451"/>
          <a:ext cx="8382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40138</xdr:rowOff>
    </xdr:from>
    <xdr:to>
      <xdr:col>19</xdr:col>
      <xdr:colOff>177800</xdr:colOff>
      <xdr:row>57</xdr:row>
      <xdr:rowOff>77801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12788"/>
          <a:ext cx="88900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40138</xdr:rowOff>
    </xdr:from>
    <xdr:to>
      <xdr:col>15</xdr:col>
      <xdr:colOff>50800</xdr:colOff>
      <xdr:row>57</xdr:row>
      <xdr:rowOff>77832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12788"/>
          <a:ext cx="8890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36641</xdr:rowOff>
    </xdr:from>
    <xdr:to>
      <xdr:col>10</xdr:col>
      <xdr:colOff>114300</xdr:colOff>
      <xdr:row>57</xdr:row>
      <xdr:rowOff>77832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09291"/>
          <a:ext cx="889000" cy="4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33698</xdr:rowOff>
    </xdr:from>
    <xdr:to>
      <xdr:col>24</xdr:col>
      <xdr:colOff>114300</xdr:colOff>
      <xdr:row>57</xdr:row>
      <xdr:rowOff>135298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56575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27001</xdr:rowOff>
    </xdr:from>
    <xdr:to>
      <xdr:col>20</xdr:col>
      <xdr:colOff>38100</xdr:colOff>
      <xdr:row>57</xdr:row>
      <xdr:rowOff>128601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9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145128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7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160788</xdr:rowOff>
    </xdr:from>
    <xdr:to>
      <xdr:col>15</xdr:col>
      <xdr:colOff>101600</xdr:colOff>
      <xdr:row>57</xdr:row>
      <xdr:rowOff>90938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107465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27032</xdr:rowOff>
    </xdr:from>
    <xdr:to>
      <xdr:col>10</xdr:col>
      <xdr:colOff>165100</xdr:colOff>
      <xdr:row>57</xdr:row>
      <xdr:rowOff>128632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145159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7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157291</xdr:rowOff>
    </xdr:from>
    <xdr:to>
      <xdr:col>6</xdr:col>
      <xdr:colOff>38100</xdr:colOff>
      <xdr:row>57</xdr:row>
      <xdr:rowOff>87441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103968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3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2361</xdr:rowOff>
    </xdr:from>
    <xdr:to>
      <xdr:col>24</xdr:col>
      <xdr:colOff>63500</xdr:colOff>
      <xdr:row>79</xdr:row>
      <xdr:rowOff>10344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46911"/>
          <a:ext cx="8382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169007</xdr:rowOff>
    </xdr:from>
    <xdr:to>
      <xdr:col>19</xdr:col>
      <xdr:colOff>177800</xdr:colOff>
      <xdr:row>79</xdr:row>
      <xdr:rowOff>10344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2107"/>
          <a:ext cx="8890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169007</xdr:rowOff>
    </xdr:from>
    <xdr:to>
      <xdr:col>15</xdr:col>
      <xdr:colOff>50800</xdr:colOff>
      <xdr:row>78</xdr:row>
      <xdr:rowOff>170520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42107"/>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170520</xdr:rowOff>
    </xdr:from>
    <xdr:to>
      <xdr:col>10</xdr:col>
      <xdr:colOff>114300</xdr:colOff>
      <xdr:row>79</xdr:row>
      <xdr:rowOff>34590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43620"/>
          <a:ext cx="889000" cy="3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123011</xdr:rowOff>
    </xdr:from>
    <xdr:to>
      <xdr:col>24</xdr:col>
      <xdr:colOff>114300</xdr:colOff>
      <xdr:row>79</xdr:row>
      <xdr:rowOff>53161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37938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130994</xdr:rowOff>
    </xdr:from>
    <xdr:to>
      <xdr:col>20</xdr:col>
      <xdr:colOff>38100</xdr:colOff>
      <xdr:row>79</xdr:row>
      <xdr:rowOff>61144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52271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118207</xdr:rowOff>
    </xdr:from>
    <xdr:to>
      <xdr:col>15</xdr:col>
      <xdr:colOff>101600</xdr:colOff>
      <xdr:row>79</xdr:row>
      <xdr:rowOff>48357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39484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119720</xdr:rowOff>
    </xdr:from>
    <xdr:to>
      <xdr:col>10</xdr:col>
      <xdr:colOff>165100</xdr:colOff>
      <xdr:row>79</xdr:row>
      <xdr:rowOff>49870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40997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155240</xdr:rowOff>
    </xdr:from>
    <xdr:to>
      <xdr:col>6</xdr:col>
      <xdr:colOff>38100</xdr:colOff>
      <xdr:row>79</xdr:row>
      <xdr:rowOff>85390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76517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2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98476</xdr:rowOff>
    </xdr:from>
    <xdr:to>
      <xdr:col>24</xdr:col>
      <xdr:colOff>63500</xdr:colOff>
      <xdr:row>95</xdr:row>
      <xdr:rowOff>160838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86226"/>
          <a:ext cx="8382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98476</xdr:rowOff>
    </xdr:from>
    <xdr:to>
      <xdr:col>19</xdr:col>
      <xdr:colOff>177800</xdr:colOff>
      <xdr:row>96</xdr:row>
      <xdr:rowOff>83381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86226"/>
          <a:ext cx="889000" cy="15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130220</xdr:rowOff>
    </xdr:from>
    <xdr:to>
      <xdr:col>15</xdr:col>
      <xdr:colOff>50800</xdr:colOff>
      <xdr:row>96</xdr:row>
      <xdr:rowOff>83381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17970"/>
          <a:ext cx="8890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130220</xdr:rowOff>
    </xdr:from>
    <xdr:to>
      <xdr:col>10</xdr:col>
      <xdr:colOff>114300</xdr:colOff>
      <xdr:row>97</xdr:row>
      <xdr:rowOff>32418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7970"/>
          <a:ext cx="889000" cy="2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110038</xdr:rowOff>
    </xdr:from>
    <xdr:to>
      <xdr:col>24</xdr:col>
      <xdr:colOff>114300</xdr:colOff>
      <xdr:row>96</xdr:row>
      <xdr:rowOff>40188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88465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47676</xdr:rowOff>
    </xdr:from>
    <xdr:to>
      <xdr:col>20</xdr:col>
      <xdr:colOff>38100</xdr:colOff>
      <xdr:row>95</xdr:row>
      <xdr:rowOff>149276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140403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32581</xdr:rowOff>
    </xdr:from>
    <xdr:to>
      <xdr:col>15</xdr:col>
      <xdr:colOff>101600</xdr:colOff>
      <xdr:row>96</xdr:row>
      <xdr:rowOff>134181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125308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79420</xdr:rowOff>
    </xdr:from>
    <xdr:to>
      <xdr:col>10</xdr:col>
      <xdr:colOff>165100</xdr:colOff>
      <xdr:row>96</xdr:row>
      <xdr:rowOff>9570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153068</xdr:rowOff>
    </xdr:from>
    <xdr:to>
      <xdr:col>6</xdr:col>
      <xdr:colOff>38100</xdr:colOff>
      <xdr:row>97</xdr:row>
      <xdr:rowOff>83218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18803</xdr:rowOff>
    </xdr:from>
    <xdr:to>
      <xdr:col>55</xdr:col>
      <xdr:colOff>0</xdr:colOff>
      <xdr:row>36</xdr:row>
      <xdr:rowOff>138624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91003"/>
          <a:ext cx="838200" cy="11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18803</xdr:rowOff>
    </xdr:from>
    <xdr:to>
      <xdr:col>50</xdr:col>
      <xdr:colOff>114300</xdr:colOff>
      <xdr:row>36</xdr:row>
      <xdr:rowOff>30285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91003"/>
          <a:ext cx="8890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30285</xdr:rowOff>
    </xdr:from>
    <xdr:to>
      <xdr:col>45</xdr:col>
      <xdr:colOff>177800</xdr:colOff>
      <xdr:row>37</xdr:row>
      <xdr:rowOff>64998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02485"/>
          <a:ext cx="889000" cy="20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66487</xdr:rowOff>
    </xdr:from>
    <xdr:to>
      <xdr:col>41</xdr:col>
      <xdr:colOff>50800</xdr:colOff>
      <xdr:row>37</xdr:row>
      <xdr:rowOff>64998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38687"/>
          <a:ext cx="889000" cy="1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87824</xdr:rowOff>
    </xdr:from>
    <xdr:to>
      <xdr:col>55</xdr:col>
      <xdr:colOff>50800</xdr:colOff>
      <xdr:row>37</xdr:row>
      <xdr:rowOff>17974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110701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1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139453</xdr:rowOff>
    </xdr:from>
    <xdr:to>
      <xdr:col>50</xdr:col>
      <xdr:colOff>165100</xdr:colOff>
      <xdr:row>36</xdr:row>
      <xdr:rowOff>69603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86130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1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150935</xdr:rowOff>
    </xdr:from>
    <xdr:to>
      <xdr:col>46</xdr:col>
      <xdr:colOff>38100</xdr:colOff>
      <xdr:row>36</xdr:row>
      <xdr:rowOff>81085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97612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2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14198</xdr:rowOff>
    </xdr:from>
    <xdr:to>
      <xdr:col>41</xdr:col>
      <xdr:colOff>101600</xdr:colOff>
      <xdr:row>37</xdr:row>
      <xdr:rowOff>115798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132325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3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15687</xdr:rowOff>
    </xdr:from>
    <xdr:to>
      <xdr:col>36</xdr:col>
      <xdr:colOff>165100</xdr:colOff>
      <xdr:row>36</xdr:row>
      <xdr:rowOff>117287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133814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6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130922</xdr:rowOff>
    </xdr:from>
    <xdr:to>
      <xdr:col>55</xdr:col>
      <xdr:colOff>0</xdr:colOff>
      <xdr:row>58</xdr:row>
      <xdr:rowOff>139621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60672"/>
          <a:ext cx="838200" cy="5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130922</xdr:rowOff>
    </xdr:from>
    <xdr:to>
      <xdr:col>50</xdr:col>
      <xdr:colOff>114300</xdr:colOff>
      <xdr:row>57</xdr:row>
      <xdr:rowOff>90025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60672"/>
          <a:ext cx="889000" cy="30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90025</xdr:rowOff>
    </xdr:from>
    <xdr:to>
      <xdr:col>45</xdr:col>
      <xdr:colOff>177800</xdr:colOff>
      <xdr:row>58</xdr:row>
      <xdr:rowOff>71865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62675"/>
          <a:ext cx="889000" cy="15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71865</xdr:rowOff>
    </xdr:from>
    <xdr:to>
      <xdr:col>41</xdr:col>
      <xdr:colOff>50800</xdr:colOff>
      <xdr:row>58</xdr:row>
      <xdr:rowOff>131681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5965"/>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88821</xdr:rowOff>
    </xdr:from>
    <xdr:to>
      <xdr:col>55</xdr:col>
      <xdr:colOff>50800</xdr:colOff>
      <xdr:row>59</xdr:row>
      <xdr:rowOff>18971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48198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80122</xdr:rowOff>
    </xdr:from>
    <xdr:to>
      <xdr:col>50</xdr:col>
      <xdr:colOff>165100</xdr:colOff>
      <xdr:row>56</xdr:row>
      <xdr:rowOff>10272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26799</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2850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39225</xdr:rowOff>
    </xdr:from>
    <xdr:to>
      <xdr:col>46</xdr:col>
      <xdr:colOff>38100</xdr:colOff>
      <xdr:row>57</xdr:row>
      <xdr:rowOff>140825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157352</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587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21065</xdr:rowOff>
    </xdr:from>
    <xdr:to>
      <xdr:col>41</xdr:col>
      <xdr:colOff>101600</xdr:colOff>
      <xdr:row>58</xdr:row>
      <xdr:rowOff>122665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139192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80881</xdr:rowOff>
    </xdr:from>
    <xdr:to>
      <xdr:col>36</xdr:col>
      <xdr:colOff>165100</xdr:colOff>
      <xdr:row>59</xdr:row>
      <xdr:rowOff>11031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27558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0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166599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39549"/>
          <a:ext cx="1270" cy="117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113276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14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166599</xdr:rowOff>
    </xdr:from>
    <xdr:to>
      <xdr:col>55</xdr:col>
      <xdr:colOff>88900</xdr:colOff>
      <xdr:row>71</xdr:row>
      <xdr:rowOff>166599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3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37676</xdr:rowOff>
    </xdr:from>
    <xdr:to>
      <xdr:col>55</xdr:col>
      <xdr:colOff>0</xdr:colOff>
      <xdr:row>78</xdr:row>
      <xdr:rowOff>102209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039176"/>
          <a:ext cx="838200" cy="143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170445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0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147568</xdr:rowOff>
    </xdr:from>
    <xdr:to>
      <xdr:col>55</xdr:col>
      <xdr:colOff>50800</xdr:colOff>
      <xdr:row>78</xdr:row>
      <xdr:rowOff>77718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37676</xdr:rowOff>
    </xdr:from>
    <xdr:to>
      <xdr:col>50</xdr:col>
      <xdr:colOff>114300</xdr:colOff>
      <xdr:row>75</xdr:row>
      <xdr:rowOff>118354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039176"/>
          <a:ext cx="889000" cy="9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153088</xdr:rowOff>
    </xdr:from>
    <xdr:to>
      <xdr:col>50</xdr:col>
      <xdr:colOff>165100</xdr:colOff>
      <xdr:row>78</xdr:row>
      <xdr:rowOff>83238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74365</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118354</xdr:rowOff>
    </xdr:from>
    <xdr:to>
      <xdr:col>45</xdr:col>
      <xdr:colOff>177800</xdr:colOff>
      <xdr:row>78</xdr:row>
      <xdr:rowOff>104273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977104"/>
          <a:ext cx="889000" cy="5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170669</xdr:rowOff>
    </xdr:from>
    <xdr:to>
      <xdr:col>46</xdr:col>
      <xdr:colOff>38100</xdr:colOff>
      <xdr:row>78</xdr:row>
      <xdr:rowOff>100819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91946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104273</xdr:rowOff>
    </xdr:from>
    <xdr:to>
      <xdr:col>41</xdr:col>
      <xdr:colOff>50800</xdr:colOff>
      <xdr:row>78</xdr:row>
      <xdr:rowOff>115622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77373"/>
          <a:ext cx="8890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133486</xdr:rowOff>
    </xdr:from>
    <xdr:to>
      <xdr:col>41</xdr:col>
      <xdr:colOff>101600</xdr:colOff>
      <xdr:row>78</xdr:row>
      <xdr:rowOff>63636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80163</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19360</xdr:rowOff>
    </xdr:from>
    <xdr:to>
      <xdr:col>36</xdr:col>
      <xdr:colOff>165100</xdr:colOff>
      <xdr:row>78</xdr:row>
      <xdr:rowOff>120960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137487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51409</xdr:rowOff>
    </xdr:from>
    <xdr:to>
      <xdr:col>55</xdr:col>
      <xdr:colOff>50800</xdr:colOff>
      <xdr:row>78</xdr:row>
      <xdr:rowOff>153009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137786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3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158326</xdr:rowOff>
    </xdr:from>
    <xdr:to>
      <xdr:col>50</xdr:col>
      <xdr:colOff>165100</xdr:colOff>
      <xdr:row>70</xdr:row>
      <xdr:rowOff>88476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198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68</xdr:row>
      <xdr:rowOff>105003</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294205" y="117636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67554</xdr:rowOff>
    </xdr:from>
    <xdr:to>
      <xdr:col>46</xdr:col>
      <xdr:colOff>38100</xdr:colOff>
      <xdr:row>75</xdr:row>
      <xdr:rowOff>169154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9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14231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70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53473</xdr:rowOff>
    </xdr:from>
    <xdr:to>
      <xdr:col>41</xdr:col>
      <xdr:colOff>101600</xdr:colOff>
      <xdr:row>78</xdr:row>
      <xdr:rowOff>155073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146200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64822</xdr:rowOff>
    </xdr:from>
    <xdr:to>
      <xdr:col>36</xdr:col>
      <xdr:colOff>165100</xdr:colOff>
      <xdr:row>78</xdr:row>
      <xdr:rowOff>166422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157549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160765</xdr:rowOff>
    </xdr:from>
    <xdr:to>
      <xdr:col>55</xdr:col>
      <xdr:colOff>0</xdr:colOff>
      <xdr:row>97</xdr:row>
      <xdr:rowOff>168584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91415"/>
          <a:ext cx="8382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114443</xdr:rowOff>
    </xdr:from>
    <xdr:to>
      <xdr:col>50</xdr:col>
      <xdr:colOff>114300</xdr:colOff>
      <xdr:row>97</xdr:row>
      <xdr:rowOff>160765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45093"/>
          <a:ext cx="889000" cy="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58679</xdr:rowOff>
    </xdr:from>
    <xdr:to>
      <xdr:col>45</xdr:col>
      <xdr:colOff>177800</xdr:colOff>
      <xdr:row>97</xdr:row>
      <xdr:rowOff>114443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89329"/>
          <a:ext cx="889000" cy="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58679</xdr:rowOff>
    </xdr:from>
    <xdr:to>
      <xdr:col>41</xdr:col>
      <xdr:colOff>50800</xdr:colOff>
      <xdr:row>97</xdr:row>
      <xdr:rowOff>163575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89329"/>
          <a:ext cx="8890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117784</xdr:rowOff>
    </xdr:from>
    <xdr:to>
      <xdr:col>55</xdr:col>
      <xdr:colOff>50800</xdr:colOff>
      <xdr:row>98</xdr:row>
      <xdr:rowOff>47934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4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140661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9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109965</xdr:rowOff>
    </xdr:from>
    <xdr:to>
      <xdr:col>50</xdr:col>
      <xdr:colOff>165100</xdr:colOff>
      <xdr:row>98</xdr:row>
      <xdr:rowOff>40115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56642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51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63643</xdr:rowOff>
    </xdr:from>
    <xdr:to>
      <xdr:col>46</xdr:col>
      <xdr:colOff>38100</xdr:colOff>
      <xdr:row>97</xdr:row>
      <xdr:rowOff>165243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10320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46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7879</xdr:rowOff>
    </xdr:from>
    <xdr:to>
      <xdr:col>41</xdr:col>
      <xdr:colOff>101600</xdr:colOff>
      <xdr:row>97</xdr:row>
      <xdr:rowOff>109479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126006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41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112775</xdr:rowOff>
    </xdr:from>
    <xdr:to>
      <xdr:col>36</xdr:col>
      <xdr:colOff>165100</xdr:colOff>
      <xdr:row>98</xdr:row>
      <xdr:rowOff>42925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59452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1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13433</xdr:rowOff>
    </xdr:from>
    <xdr:to>
      <xdr:col>85</xdr:col>
      <xdr:colOff>127000</xdr:colOff>
      <xdr:row>39</xdr:row>
      <xdr:rowOff>15090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99983"/>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15090</xdr:rowOff>
    </xdr:from>
    <xdr:to>
      <xdr:col>81</xdr:col>
      <xdr:colOff>50800</xdr:colOff>
      <xdr:row>39</xdr:row>
      <xdr:rowOff>16096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01640"/>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15859</xdr:rowOff>
    </xdr:from>
    <xdr:to>
      <xdr:col>76</xdr:col>
      <xdr:colOff>114300</xdr:colOff>
      <xdr:row>39</xdr:row>
      <xdr:rowOff>16096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02409"/>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15859</xdr:rowOff>
    </xdr:from>
    <xdr:to>
      <xdr:col>71</xdr:col>
      <xdr:colOff>177800</xdr:colOff>
      <xdr:row>39</xdr:row>
      <xdr:rowOff>17696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02409"/>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134083</xdr:rowOff>
    </xdr:from>
    <xdr:to>
      <xdr:col>85</xdr:col>
      <xdr:colOff>177800</xdr:colOff>
      <xdr:row>39</xdr:row>
      <xdr:rowOff>64233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135740</xdr:rowOff>
    </xdr:from>
    <xdr:to>
      <xdr:col>81</xdr:col>
      <xdr:colOff>101600</xdr:colOff>
      <xdr:row>39</xdr:row>
      <xdr:rowOff>65890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57017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136746</xdr:rowOff>
    </xdr:from>
    <xdr:to>
      <xdr:col>76</xdr:col>
      <xdr:colOff>165100</xdr:colOff>
      <xdr:row>39</xdr:row>
      <xdr:rowOff>66896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58023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136509</xdr:rowOff>
    </xdr:from>
    <xdr:to>
      <xdr:col>72</xdr:col>
      <xdr:colOff>38100</xdr:colOff>
      <xdr:row>39</xdr:row>
      <xdr:rowOff>66659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57786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138346</xdr:rowOff>
    </xdr:from>
    <xdr:to>
      <xdr:col>67</xdr:col>
      <xdr:colOff>101600</xdr:colOff>
      <xdr:row>39</xdr:row>
      <xdr:rowOff>68496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59623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98224</xdr:rowOff>
    </xdr:from>
    <xdr:to>
      <xdr:col>85</xdr:col>
      <xdr:colOff>127000</xdr:colOff>
      <xdr:row>75</xdr:row>
      <xdr:rowOff>133488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956974"/>
          <a:ext cx="8382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133488</xdr:rowOff>
    </xdr:from>
    <xdr:to>
      <xdr:col>81</xdr:col>
      <xdr:colOff>50800</xdr:colOff>
      <xdr:row>76</xdr:row>
      <xdr:rowOff>54386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92238"/>
          <a:ext cx="8890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54386</xdr:rowOff>
    </xdr:from>
    <xdr:to>
      <xdr:col>76</xdr:col>
      <xdr:colOff>114300</xdr:colOff>
      <xdr:row>76</xdr:row>
      <xdr:rowOff>157550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84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157550</xdr:rowOff>
    </xdr:from>
    <xdr:to>
      <xdr:col>71</xdr:col>
      <xdr:colOff>177800</xdr:colOff>
      <xdr:row>76</xdr:row>
      <xdr:rowOff>171362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87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47424</xdr:rowOff>
    </xdr:from>
    <xdr:to>
      <xdr:col>85</xdr:col>
      <xdr:colOff>177800</xdr:colOff>
      <xdr:row>75</xdr:row>
      <xdr:rowOff>149023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06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70301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75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82688</xdr:rowOff>
    </xdr:from>
    <xdr:to>
      <xdr:col>81</xdr:col>
      <xdr:colOff>101600</xdr:colOff>
      <xdr:row>76</xdr:row>
      <xdr:rowOff>12838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29365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71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3586</xdr:rowOff>
    </xdr:from>
    <xdr:to>
      <xdr:col>76</xdr:col>
      <xdr:colOff>165100</xdr:colOff>
      <xdr:row>76</xdr:row>
      <xdr:rowOff>105186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121714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0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106750</xdr:rowOff>
    </xdr:from>
    <xdr:to>
      <xdr:col>72</xdr:col>
      <xdr:colOff>38100</xdr:colOff>
      <xdr:row>77</xdr:row>
      <xdr:rowOff>36900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53427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120562</xdr:rowOff>
    </xdr:from>
    <xdr:to>
      <xdr:col>67</xdr:col>
      <xdr:colOff>101600</xdr:colOff>
      <xdr:row>77</xdr:row>
      <xdr:rowOff>50712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67238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158071</xdr:rowOff>
    </xdr:from>
    <xdr:to>
      <xdr:col>85</xdr:col>
      <xdr:colOff>127000</xdr:colOff>
      <xdr:row>98</xdr:row>
      <xdr:rowOff>93005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445821"/>
          <a:ext cx="838200" cy="44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79997</xdr:rowOff>
    </xdr:from>
    <xdr:to>
      <xdr:col>81</xdr:col>
      <xdr:colOff>50800</xdr:colOff>
      <xdr:row>98</xdr:row>
      <xdr:rowOff>93005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2097"/>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79997</xdr:rowOff>
    </xdr:from>
    <xdr:to>
      <xdr:col>76</xdr:col>
      <xdr:colOff>114300</xdr:colOff>
      <xdr:row>98</xdr:row>
      <xdr:rowOff>91384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2097"/>
          <a:ext cx="889000" cy="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86052</xdr:rowOff>
    </xdr:from>
    <xdr:to>
      <xdr:col>71</xdr:col>
      <xdr:colOff>177800</xdr:colOff>
      <xdr:row>98</xdr:row>
      <xdr:rowOff>91384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8152"/>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107271</xdr:rowOff>
    </xdr:from>
    <xdr:to>
      <xdr:col>85</xdr:col>
      <xdr:colOff>177800</xdr:colOff>
      <xdr:row>96</xdr:row>
      <xdr:rowOff>37421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130148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4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42205</xdr:rowOff>
    </xdr:from>
    <xdr:to>
      <xdr:col>81</xdr:col>
      <xdr:colOff>101600</xdr:colOff>
      <xdr:row>98</xdr:row>
      <xdr:rowOff>143805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134932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29197</xdr:rowOff>
    </xdr:from>
    <xdr:to>
      <xdr:col>76</xdr:col>
      <xdr:colOff>165100</xdr:colOff>
      <xdr:row>98</xdr:row>
      <xdr:rowOff>130797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40584</xdr:rowOff>
    </xdr:from>
    <xdr:to>
      <xdr:col>72</xdr:col>
      <xdr:colOff>38100</xdr:colOff>
      <xdr:row>98</xdr:row>
      <xdr:rowOff>142184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133311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35252</xdr:rowOff>
    </xdr:from>
    <xdr:to>
      <xdr:col>67</xdr:col>
      <xdr:colOff>101600</xdr:colOff>
      <xdr:row>98</xdr:row>
      <xdr:rowOff>136852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127979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76396</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20046"/>
          <a:ext cx="838200" cy="23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25596</xdr:rowOff>
    </xdr:from>
    <xdr:to>
      <xdr:col>116</xdr:col>
      <xdr:colOff>114300</xdr:colOff>
      <xdr:row>37</xdr:row>
      <xdr:rowOff>127196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3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48473</xdr:rowOff>
    </xdr:from>
    <xdr:ext cx="534377"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84575</xdr:rowOff>
    </xdr:from>
    <xdr:to>
      <xdr:col>116</xdr:col>
      <xdr:colOff>63500</xdr:colOff>
      <xdr:row>59</xdr:row>
      <xdr:rowOff>88984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00125"/>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84575</xdr:rowOff>
    </xdr:from>
    <xdr:to>
      <xdr:col>111</xdr:col>
      <xdr:colOff>177800</xdr:colOff>
      <xdr:row>59</xdr:row>
      <xdr:rowOff>90355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0125"/>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90355</xdr:rowOff>
    </xdr:from>
    <xdr:to>
      <xdr:col>107</xdr:col>
      <xdr:colOff>50800</xdr:colOff>
      <xdr:row>59</xdr:row>
      <xdr:rowOff>90829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5905"/>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86175</xdr:rowOff>
    </xdr:from>
    <xdr:to>
      <xdr:col>102</xdr:col>
      <xdr:colOff>114300</xdr:colOff>
      <xdr:row>59</xdr:row>
      <xdr:rowOff>90829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01725"/>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38184</xdr:rowOff>
    </xdr:from>
    <xdr:to>
      <xdr:col>116</xdr:col>
      <xdr:colOff>114300</xdr:colOff>
      <xdr:row>59</xdr:row>
      <xdr:rowOff>139784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33775</xdr:rowOff>
    </xdr:from>
    <xdr:to>
      <xdr:col>112</xdr:col>
      <xdr:colOff>38100</xdr:colOff>
      <xdr:row>59</xdr:row>
      <xdr:rowOff>135375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126502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39555</xdr:rowOff>
    </xdr:from>
    <xdr:to>
      <xdr:col>107</xdr:col>
      <xdr:colOff>101600</xdr:colOff>
      <xdr:row>59</xdr:row>
      <xdr:rowOff>141155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132282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40029</xdr:rowOff>
    </xdr:from>
    <xdr:to>
      <xdr:col>102</xdr:col>
      <xdr:colOff>165100</xdr:colOff>
      <xdr:row>59</xdr:row>
      <xdr:rowOff>141629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132756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35375</xdr:rowOff>
    </xdr:from>
    <xdr:to>
      <xdr:col>98</xdr:col>
      <xdr:colOff>38100</xdr:colOff>
      <xdr:row>59</xdr:row>
      <xdr:rowOff>136975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128102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43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62936</xdr:rowOff>
    </xdr:from>
    <xdr:to>
      <xdr:col>116</xdr:col>
      <xdr:colOff>63500</xdr:colOff>
      <xdr:row>76</xdr:row>
      <xdr:rowOff>58463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921686"/>
          <a:ext cx="838200" cy="16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62936</xdr:rowOff>
    </xdr:from>
    <xdr:to>
      <xdr:col>111</xdr:col>
      <xdr:colOff>177800</xdr:colOff>
      <xdr:row>75</xdr:row>
      <xdr:rowOff>67421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21686"/>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110294</xdr:rowOff>
    </xdr:from>
    <xdr:to>
      <xdr:col>107</xdr:col>
      <xdr:colOff>50800</xdr:colOff>
      <xdr:row>75</xdr:row>
      <xdr:rowOff>67421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797594"/>
          <a:ext cx="889000" cy="12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110294</xdr:rowOff>
    </xdr:from>
    <xdr:to>
      <xdr:col>102</xdr:col>
      <xdr:colOff>114300</xdr:colOff>
      <xdr:row>75</xdr:row>
      <xdr:rowOff>67104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97594"/>
          <a:ext cx="889000" cy="1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7663</xdr:rowOff>
    </xdr:from>
    <xdr:to>
      <xdr:col>116</xdr:col>
      <xdr:colOff>114300</xdr:colOff>
      <xdr:row>76</xdr:row>
      <xdr:rowOff>109263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30540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8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12136</xdr:rowOff>
    </xdr:from>
    <xdr:to>
      <xdr:col>112</xdr:col>
      <xdr:colOff>38100</xdr:colOff>
      <xdr:row>75</xdr:row>
      <xdr:rowOff>113736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130263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4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16621</xdr:rowOff>
    </xdr:from>
    <xdr:to>
      <xdr:col>107</xdr:col>
      <xdr:colOff>101600</xdr:colOff>
      <xdr:row>75</xdr:row>
      <xdr:rowOff>118221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134748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5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59494</xdr:rowOff>
    </xdr:from>
    <xdr:to>
      <xdr:col>102</xdr:col>
      <xdr:colOff>165100</xdr:colOff>
      <xdr:row>74</xdr:row>
      <xdr:rowOff>161094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6171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52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16304</xdr:rowOff>
    </xdr:from>
    <xdr:to>
      <xdr:col>98</xdr:col>
      <xdr:colOff>38100</xdr:colOff>
      <xdr:row>75</xdr:row>
      <xdr:rowOff>117904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134431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5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全体の歳出決算総額は、前年度と比較して</a:t>
          </a:r>
          <a:r>
            <a:rPr kumimoji="1" lang="en-US" altLang="ja-JP" sz="1300">
              <a:latin typeface="ＭＳ Ｐゴシック" panose="020B0600070205080204" pitchFamily="50" charset="-128"/>
              <a:ea typeface="ＭＳ Ｐゴシック" panose="020B0600070205080204" pitchFamily="50" charset="-128"/>
            </a:rPr>
            <a:t>1,552,820</a:t>
          </a:r>
          <a:r>
            <a:rPr kumimoji="1" lang="ja-JP" altLang="en-US" sz="1300">
              <a:latin typeface="ＭＳ Ｐゴシック" panose="020B0600070205080204" pitchFamily="50" charset="-128"/>
              <a:ea typeface="ＭＳ Ｐゴシック" panose="020B0600070205080204" pitchFamily="50" charset="-128"/>
            </a:rPr>
            <a:t>千円減少しており、歳出総額における住民一人当たりの値は、</a:t>
          </a:r>
          <a:r>
            <a:rPr kumimoji="1" lang="en-US" altLang="ja-JP" sz="1300">
              <a:latin typeface="ＭＳ Ｐゴシック" panose="020B0600070205080204" pitchFamily="50" charset="-128"/>
              <a:ea typeface="ＭＳ Ｐゴシック" panose="020B0600070205080204" pitchFamily="50" charset="-128"/>
            </a:rPr>
            <a:t>3,018,104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1,149,233</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となった。大きな要因は、義務教育学校整備が完了したことによるものであるが、人口減少に伴い、住民一人当たりのコストが平均的に年々増加している。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特に類似団体と比べ住民一人当たりのコストが高い伸び率を示しているのは人件費・補助費・公債費である。</a:t>
          </a:r>
        </a:p>
        <a:p>
          <a:r>
            <a:rPr kumimoji="1" lang="ja-JP" altLang="en-US" sz="1300">
              <a:latin typeface="ＭＳ Ｐゴシック" panose="020B0600070205080204" pitchFamily="50" charset="-128"/>
              <a:ea typeface="ＭＳ Ｐゴシック" panose="020B0600070205080204" pitchFamily="50" charset="-128"/>
            </a:rPr>
            <a:t>人件費は、直営で給食施設・スクールバスを運営しているため類似団体と比べ大きく上回っている。補助費については、前年度（前年度比</a:t>
          </a:r>
          <a:r>
            <a:rPr kumimoji="1" lang="en-US" altLang="ja-JP" sz="1300">
              <a:latin typeface="ＭＳ Ｐゴシック" panose="020B0600070205080204" pitchFamily="50" charset="-128"/>
              <a:ea typeface="ＭＳ Ｐゴシック" panose="020B0600070205080204" pitchFamily="50" charset="-128"/>
            </a:rPr>
            <a:t>110,072</a:t>
          </a:r>
          <a:r>
            <a:rPr kumimoji="1" lang="ja-JP" altLang="en-US" sz="1300">
              <a:latin typeface="ＭＳ Ｐゴシック" panose="020B0600070205080204" pitchFamily="50" charset="-128"/>
              <a:ea typeface="ＭＳ Ｐゴシック" panose="020B0600070205080204" pitchFamily="50" charset="-128"/>
            </a:rPr>
            <a:t>円減）より下回ったものの、村が出資している外郭団体等があるため類似団体と比べ大きく上回っている。</a:t>
          </a:r>
        </a:p>
        <a:p>
          <a:r>
            <a:rPr kumimoji="1" lang="ja-JP" altLang="en-US" sz="1300">
              <a:latin typeface="ＭＳ Ｐゴシック" panose="020B0600070205080204" pitchFamily="50" charset="-128"/>
              <a:ea typeface="ＭＳ Ｐゴシック" panose="020B0600070205080204" pitchFamily="50" charset="-128"/>
            </a:rPr>
            <a:t>公債費は、義務教育学校建設関連工事に係る償還が開始されたためいる。公債費については、令和９年度に償還のピークを迎えることが想定されており、それに備え減債基金に積み立てを行った。</a:t>
          </a:r>
        </a:p>
        <a:p>
          <a:r>
            <a:rPr kumimoji="1" lang="ja-JP" altLang="en-US" sz="1300">
              <a:latin typeface="ＭＳ Ｐゴシック" panose="020B0600070205080204" pitchFamily="50" charset="-128"/>
              <a:ea typeface="ＭＳ Ｐゴシック" panose="020B0600070205080204" pitchFamily="50" charset="-128"/>
            </a:rPr>
            <a:t>また、前年度に比べ出資金が大きく上回ったのは、簡易水道事業の公営企業化によるものである。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85736</xdr:rowOff>
    </xdr:from>
    <xdr:to>
      <xdr:col>24</xdr:col>
      <xdr:colOff>63500</xdr:colOff>
      <xdr:row>36</xdr:row>
      <xdr:rowOff>89608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257936"/>
          <a:ext cx="8382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85736</xdr:rowOff>
    </xdr:from>
    <xdr:to>
      <xdr:col>19</xdr:col>
      <xdr:colOff>177800</xdr:colOff>
      <xdr:row>36</xdr:row>
      <xdr:rowOff>145772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57936"/>
          <a:ext cx="889000" cy="6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145772</xdr:rowOff>
    </xdr:from>
    <xdr:to>
      <xdr:col>15</xdr:col>
      <xdr:colOff>50800</xdr:colOff>
      <xdr:row>36</xdr:row>
      <xdr:rowOff>149044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17972"/>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142658</xdr:rowOff>
    </xdr:from>
    <xdr:to>
      <xdr:col>10</xdr:col>
      <xdr:colOff>114300</xdr:colOff>
      <xdr:row>36</xdr:row>
      <xdr:rowOff>149044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14858"/>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38808</xdr:rowOff>
    </xdr:from>
    <xdr:to>
      <xdr:col>24</xdr:col>
      <xdr:colOff>114300</xdr:colOff>
      <xdr:row>36</xdr:row>
      <xdr:rowOff>140408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61685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34936</xdr:rowOff>
    </xdr:from>
    <xdr:to>
      <xdr:col>20</xdr:col>
      <xdr:colOff>38100</xdr:colOff>
      <xdr:row>36</xdr:row>
      <xdr:rowOff>136536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153063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94972</xdr:rowOff>
    </xdr:from>
    <xdr:to>
      <xdr:col>15</xdr:col>
      <xdr:colOff>101600</xdr:colOff>
      <xdr:row>37</xdr:row>
      <xdr:rowOff>25122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41649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98244</xdr:rowOff>
    </xdr:from>
    <xdr:to>
      <xdr:col>10</xdr:col>
      <xdr:colOff>165100</xdr:colOff>
      <xdr:row>37</xdr:row>
      <xdr:rowOff>28394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44921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91858</xdr:rowOff>
    </xdr:from>
    <xdr:to>
      <xdr:col>6</xdr:col>
      <xdr:colOff>38100</xdr:colOff>
      <xdr:row>37</xdr:row>
      <xdr:rowOff>22008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6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38535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6646</xdr:rowOff>
    </xdr:from>
    <xdr:to>
      <xdr:col>24</xdr:col>
      <xdr:colOff>63500</xdr:colOff>
      <xdr:row>57</xdr:row>
      <xdr:rowOff>82011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07846"/>
          <a:ext cx="838200" cy="24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74967</xdr:rowOff>
    </xdr:from>
    <xdr:to>
      <xdr:col>19</xdr:col>
      <xdr:colOff>177800</xdr:colOff>
      <xdr:row>57</xdr:row>
      <xdr:rowOff>82011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7617"/>
          <a:ext cx="889000" cy="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74967</xdr:rowOff>
    </xdr:from>
    <xdr:to>
      <xdr:col>15</xdr:col>
      <xdr:colOff>50800</xdr:colOff>
      <xdr:row>57</xdr:row>
      <xdr:rowOff>91141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47617"/>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161270</xdr:rowOff>
    </xdr:from>
    <xdr:to>
      <xdr:col>10</xdr:col>
      <xdr:colOff>114300</xdr:colOff>
      <xdr:row>57</xdr:row>
      <xdr:rowOff>91141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62470"/>
          <a:ext cx="889000" cy="10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127296</xdr:rowOff>
    </xdr:from>
    <xdr:to>
      <xdr:col>24</xdr:col>
      <xdr:colOff>114300</xdr:colOff>
      <xdr:row>56</xdr:row>
      <xdr:rowOff>57446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150173</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0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31211</xdr:rowOff>
    </xdr:from>
    <xdr:to>
      <xdr:col>20</xdr:col>
      <xdr:colOff>38100</xdr:colOff>
      <xdr:row>57</xdr:row>
      <xdr:rowOff>132811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149338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24167</xdr:rowOff>
    </xdr:from>
    <xdr:to>
      <xdr:col>15</xdr:col>
      <xdr:colOff>101600</xdr:colOff>
      <xdr:row>57</xdr:row>
      <xdr:rowOff>125767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142294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7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40341</xdr:rowOff>
    </xdr:from>
    <xdr:to>
      <xdr:col>10</xdr:col>
      <xdr:colOff>165100</xdr:colOff>
      <xdr:row>57</xdr:row>
      <xdr:rowOff>141941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133068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110470</xdr:rowOff>
    </xdr:from>
    <xdr:to>
      <xdr:col>6</xdr:col>
      <xdr:colOff>38100</xdr:colOff>
      <xdr:row>57</xdr:row>
      <xdr:rowOff>40620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57147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8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64084</xdr:rowOff>
    </xdr:from>
    <xdr:to>
      <xdr:col>24</xdr:col>
      <xdr:colOff>63500</xdr:colOff>
      <xdr:row>77</xdr:row>
      <xdr:rowOff>38195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94284"/>
          <a:ext cx="838200" cy="14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38195</xdr:rowOff>
    </xdr:from>
    <xdr:to>
      <xdr:col>19</xdr:col>
      <xdr:colOff>177800</xdr:colOff>
      <xdr:row>77</xdr:row>
      <xdr:rowOff>121777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39845"/>
          <a:ext cx="889000" cy="8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102374</xdr:rowOff>
    </xdr:from>
    <xdr:to>
      <xdr:col>15</xdr:col>
      <xdr:colOff>50800</xdr:colOff>
      <xdr:row>77</xdr:row>
      <xdr:rowOff>121777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04024"/>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102374</xdr:rowOff>
    </xdr:from>
    <xdr:to>
      <xdr:col>10</xdr:col>
      <xdr:colOff>114300</xdr:colOff>
      <xdr:row>78</xdr:row>
      <xdr:rowOff>49645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4024"/>
          <a:ext cx="889000" cy="1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13284</xdr:rowOff>
    </xdr:from>
    <xdr:to>
      <xdr:col>24</xdr:col>
      <xdr:colOff>114300</xdr:colOff>
      <xdr:row>76</xdr:row>
      <xdr:rowOff>114884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9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158845</xdr:rowOff>
    </xdr:from>
    <xdr:to>
      <xdr:col>20</xdr:col>
      <xdr:colOff>38100</xdr:colOff>
      <xdr:row>77</xdr:row>
      <xdr:rowOff>88995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105522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6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70977</xdr:rowOff>
    </xdr:from>
    <xdr:to>
      <xdr:col>15</xdr:col>
      <xdr:colOff>101600</xdr:colOff>
      <xdr:row>78</xdr:row>
      <xdr:rowOff>1127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17654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4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51574</xdr:rowOff>
    </xdr:from>
    <xdr:to>
      <xdr:col>10</xdr:col>
      <xdr:colOff>165100</xdr:colOff>
      <xdr:row>77</xdr:row>
      <xdr:rowOff>153174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169701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2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170295</xdr:rowOff>
    </xdr:from>
    <xdr:to>
      <xdr:col>6</xdr:col>
      <xdr:colOff>38100</xdr:colOff>
      <xdr:row>78</xdr:row>
      <xdr:rowOff>100445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116972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4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40390</xdr:rowOff>
    </xdr:from>
    <xdr:to>
      <xdr:col>24</xdr:col>
      <xdr:colOff>63500</xdr:colOff>
      <xdr:row>96</xdr:row>
      <xdr:rowOff>168999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99590"/>
          <a:ext cx="838200" cy="12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8987</xdr:rowOff>
    </xdr:from>
    <xdr:to>
      <xdr:col>19</xdr:col>
      <xdr:colOff>177800</xdr:colOff>
      <xdr:row>96</xdr:row>
      <xdr:rowOff>40390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68187"/>
          <a:ext cx="889000" cy="3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8987</xdr:rowOff>
    </xdr:from>
    <xdr:to>
      <xdr:col>15</xdr:col>
      <xdr:colOff>50800</xdr:colOff>
      <xdr:row>96</xdr:row>
      <xdr:rowOff>86931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68187"/>
          <a:ext cx="8890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82753</xdr:rowOff>
    </xdr:from>
    <xdr:to>
      <xdr:col>10</xdr:col>
      <xdr:colOff>114300</xdr:colOff>
      <xdr:row>96</xdr:row>
      <xdr:rowOff>86931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41953"/>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118199</xdr:rowOff>
    </xdr:from>
    <xdr:to>
      <xdr:col>24</xdr:col>
      <xdr:colOff>114300</xdr:colOff>
      <xdr:row>97</xdr:row>
      <xdr:rowOff>48349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141076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2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161040</xdr:rowOff>
    </xdr:from>
    <xdr:to>
      <xdr:col>20</xdr:col>
      <xdr:colOff>38100</xdr:colOff>
      <xdr:row>96</xdr:row>
      <xdr:rowOff>91190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107717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2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129637</xdr:rowOff>
    </xdr:from>
    <xdr:to>
      <xdr:col>15</xdr:col>
      <xdr:colOff>101600</xdr:colOff>
      <xdr:row>96</xdr:row>
      <xdr:rowOff>59787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76314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36131</xdr:rowOff>
    </xdr:from>
    <xdr:to>
      <xdr:col>10</xdr:col>
      <xdr:colOff>165100</xdr:colOff>
      <xdr:row>96</xdr:row>
      <xdr:rowOff>137731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154258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7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31953</xdr:rowOff>
    </xdr:from>
    <xdr:to>
      <xdr:col>6</xdr:col>
      <xdr:colOff>38100</xdr:colOff>
      <xdr:row>96</xdr:row>
      <xdr:rowOff>133553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150080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6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135928</xdr:rowOff>
    </xdr:from>
    <xdr:to>
      <xdr:col>55</xdr:col>
      <xdr:colOff>0</xdr:colOff>
      <xdr:row>38</xdr:row>
      <xdr:rowOff>147130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1028"/>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131680</xdr:rowOff>
    </xdr:from>
    <xdr:to>
      <xdr:col>50</xdr:col>
      <xdr:colOff>114300</xdr:colOff>
      <xdr:row>38</xdr:row>
      <xdr:rowOff>135928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46780"/>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130670</xdr:rowOff>
    </xdr:from>
    <xdr:to>
      <xdr:col>45</xdr:col>
      <xdr:colOff>177800</xdr:colOff>
      <xdr:row>38</xdr:row>
      <xdr:rowOff>131680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4577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130670</xdr:rowOff>
    </xdr:from>
    <xdr:to>
      <xdr:col>41</xdr:col>
      <xdr:colOff>50800</xdr:colOff>
      <xdr:row>38</xdr:row>
      <xdr:rowOff>135375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45770"/>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62431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96330</xdr:rowOff>
    </xdr:from>
    <xdr:to>
      <xdr:col>55</xdr:col>
      <xdr:colOff>50800</xdr:colOff>
      <xdr:row>39</xdr:row>
      <xdr:rowOff>26480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55706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85128</xdr:rowOff>
    </xdr:from>
    <xdr:to>
      <xdr:col>50</xdr:col>
      <xdr:colOff>165100</xdr:colOff>
      <xdr:row>39</xdr:row>
      <xdr:rowOff>15278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31805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3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80880</xdr:rowOff>
    </xdr:from>
    <xdr:to>
      <xdr:col>46</xdr:col>
      <xdr:colOff>38100</xdr:colOff>
      <xdr:row>39</xdr:row>
      <xdr:rowOff>11030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27557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37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79870</xdr:rowOff>
    </xdr:from>
    <xdr:to>
      <xdr:col>41</xdr:col>
      <xdr:colOff>101600</xdr:colOff>
      <xdr:row>39</xdr:row>
      <xdr:rowOff>10020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26547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84575</xdr:rowOff>
    </xdr:from>
    <xdr:to>
      <xdr:col>36</xdr:col>
      <xdr:colOff>165100</xdr:colOff>
      <xdr:row>39</xdr:row>
      <xdr:rowOff>14725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31252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126411</xdr:rowOff>
    </xdr:from>
    <xdr:to>
      <xdr:col>55</xdr:col>
      <xdr:colOff>0</xdr:colOff>
      <xdr:row>56</xdr:row>
      <xdr:rowOff>101291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56161"/>
          <a:ext cx="838200" cy="1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126411</xdr:rowOff>
    </xdr:from>
    <xdr:to>
      <xdr:col>50</xdr:col>
      <xdr:colOff>114300</xdr:colOff>
      <xdr:row>56</xdr:row>
      <xdr:rowOff>15629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56161"/>
          <a:ext cx="8890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15629</xdr:rowOff>
    </xdr:from>
    <xdr:to>
      <xdr:col>45</xdr:col>
      <xdr:colOff>177800</xdr:colOff>
      <xdr:row>57</xdr:row>
      <xdr:rowOff>23653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16829"/>
          <a:ext cx="889000" cy="17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12602</xdr:rowOff>
    </xdr:from>
    <xdr:to>
      <xdr:col>41</xdr:col>
      <xdr:colOff>50800</xdr:colOff>
      <xdr:row>57</xdr:row>
      <xdr:rowOff>23653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13802"/>
          <a:ext cx="889000" cy="18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50491</xdr:rowOff>
    </xdr:from>
    <xdr:to>
      <xdr:col>55</xdr:col>
      <xdr:colOff>50800</xdr:colOff>
      <xdr:row>56</xdr:row>
      <xdr:rowOff>152091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73368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0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75611</xdr:rowOff>
    </xdr:from>
    <xdr:to>
      <xdr:col>50</xdr:col>
      <xdr:colOff>165100</xdr:colOff>
      <xdr:row>56</xdr:row>
      <xdr:rowOff>5761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0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22288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8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136279</xdr:rowOff>
    </xdr:from>
    <xdr:to>
      <xdr:col>46</xdr:col>
      <xdr:colOff>38100</xdr:colOff>
      <xdr:row>56</xdr:row>
      <xdr:rowOff>66429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82956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4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144303</xdr:rowOff>
    </xdr:from>
    <xdr:to>
      <xdr:col>41</xdr:col>
      <xdr:colOff>101600</xdr:colOff>
      <xdr:row>57</xdr:row>
      <xdr:rowOff>74453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90980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2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133252</xdr:rowOff>
    </xdr:from>
    <xdr:to>
      <xdr:col>36</xdr:col>
      <xdr:colOff>165100</xdr:colOff>
      <xdr:row>56</xdr:row>
      <xdr:rowOff>63402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79929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17312</xdr:rowOff>
    </xdr:from>
    <xdr:to>
      <xdr:col>55</xdr:col>
      <xdr:colOff>0</xdr:colOff>
      <xdr:row>78</xdr:row>
      <xdr:rowOff>23147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90412"/>
          <a:ext cx="8382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8468</xdr:rowOff>
    </xdr:from>
    <xdr:to>
      <xdr:col>50</xdr:col>
      <xdr:colOff>114300</xdr:colOff>
      <xdr:row>78</xdr:row>
      <xdr:rowOff>17312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1568"/>
          <a:ext cx="8890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8468</xdr:rowOff>
    </xdr:from>
    <xdr:to>
      <xdr:col>45</xdr:col>
      <xdr:colOff>177800</xdr:colOff>
      <xdr:row>78</xdr:row>
      <xdr:rowOff>96211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1568"/>
          <a:ext cx="889000" cy="8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53573</xdr:rowOff>
    </xdr:from>
    <xdr:to>
      <xdr:col>41</xdr:col>
      <xdr:colOff>50800</xdr:colOff>
      <xdr:row>78</xdr:row>
      <xdr:rowOff>96211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6673"/>
          <a:ext cx="889000" cy="4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143797</xdr:rowOff>
    </xdr:from>
    <xdr:to>
      <xdr:col>55</xdr:col>
      <xdr:colOff>50800</xdr:colOff>
      <xdr:row>78</xdr:row>
      <xdr:rowOff>73947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166674</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137962</xdr:rowOff>
    </xdr:from>
    <xdr:to>
      <xdr:col>50</xdr:col>
      <xdr:colOff>165100</xdr:colOff>
      <xdr:row>78</xdr:row>
      <xdr:rowOff>68112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84639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1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129118</xdr:rowOff>
    </xdr:from>
    <xdr:to>
      <xdr:col>46</xdr:col>
      <xdr:colOff>38100</xdr:colOff>
      <xdr:row>78</xdr:row>
      <xdr:rowOff>59268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75795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45411</xdr:rowOff>
    </xdr:from>
    <xdr:to>
      <xdr:col>41</xdr:col>
      <xdr:colOff>101600</xdr:colOff>
      <xdr:row>78</xdr:row>
      <xdr:rowOff>147011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163538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9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2773</xdr:rowOff>
    </xdr:from>
    <xdr:to>
      <xdr:col>36</xdr:col>
      <xdr:colOff>165100</xdr:colOff>
      <xdr:row>78</xdr:row>
      <xdr:rowOff>104373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120900</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31395</xdr:rowOff>
    </xdr:from>
    <xdr:to>
      <xdr:col>55</xdr:col>
      <xdr:colOff>0</xdr:colOff>
      <xdr:row>98</xdr:row>
      <xdr:rowOff>51521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3495"/>
          <a:ext cx="838200" cy="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31395</xdr:rowOff>
    </xdr:from>
    <xdr:to>
      <xdr:col>50</xdr:col>
      <xdr:colOff>114300</xdr:colOff>
      <xdr:row>98</xdr:row>
      <xdr:rowOff>50440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3495"/>
          <a:ext cx="889000" cy="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50440</xdr:rowOff>
    </xdr:from>
    <xdr:to>
      <xdr:col>45</xdr:col>
      <xdr:colOff>177800</xdr:colOff>
      <xdr:row>98</xdr:row>
      <xdr:rowOff>57424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2540"/>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57424</xdr:rowOff>
    </xdr:from>
    <xdr:to>
      <xdr:col>41</xdr:col>
      <xdr:colOff>50800</xdr:colOff>
      <xdr:row>98</xdr:row>
      <xdr:rowOff>70568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59524"/>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721</xdr:rowOff>
    </xdr:from>
    <xdr:to>
      <xdr:col>55</xdr:col>
      <xdr:colOff>50800</xdr:colOff>
      <xdr:row>98</xdr:row>
      <xdr:rowOff>102321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152045</xdr:rowOff>
    </xdr:from>
    <xdr:to>
      <xdr:col>50</xdr:col>
      <xdr:colOff>165100</xdr:colOff>
      <xdr:row>98</xdr:row>
      <xdr:rowOff>82195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98722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5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171090</xdr:rowOff>
    </xdr:from>
    <xdr:to>
      <xdr:col>46</xdr:col>
      <xdr:colOff>38100</xdr:colOff>
      <xdr:row>98</xdr:row>
      <xdr:rowOff>101240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117767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6624</xdr:rowOff>
    </xdr:from>
    <xdr:to>
      <xdr:col>41</xdr:col>
      <xdr:colOff>101600</xdr:colOff>
      <xdr:row>98</xdr:row>
      <xdr:rowOff>108224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99351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0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19768</xdr:rowOff>
    </xdr:from>
    <xdr:to>
      <xdr:col>36</xdr:col>
      <xdr:colOff>165100</xdr:colOff>
      <xdr:row>98</xdr:row>
      <xdr:rowOff>121368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137895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9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106709</xdr:rowOff>
    </xdr:from>
    <xdr:to>
      <xdr:col>85</xdr:col>
      <xdr:colOff>127000</xdr:colOff>
      <xdr:row>36</xdr:row>
      <xdr:rowOff>132446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78909"/>
          <a:ext cx="8382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132446</xdr:rowOff>
    </xdr:from>
    <xdr:to>
      <xdr:col>81</xdr:col>
      <xdr:colOff>50800</xdr:colOff>
      <xdr:row>36</xdr:row>
      <xdr:rowOff>134069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04646"/>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134069</xdr:rowOff>
    </xdr:from>
    <xdr:to>
      <xdr:col>76</xdr:col>
      <xdr:colOff>114300</xdr:colOff>
      <xdr:row>37</xdr:row>
      <xdr:rowOff>13802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06269"/>
          <a:ext cx="889000" cy="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103817</xdr:rowOff>
    </xdr:from>
    <xdr:to>
      <xdr:col>71</xdr:col>
      <xdr:colOff>177800</xdr:colOff>
      <xdr:row>37</xdr:row>
      <xdr:rowOff>13802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76017"/>
          <a:ext cx="889000" cy="8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55909</xdr:rowOff>
    </xdr:from>
    <xdr:to>
      <xdr:col>85</xdr:col>
      <xdr:colOff>177800</xdr:colOff>
      <xdr:row>36</xdr:row>
      <xdr:rowOff>157509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2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78786</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7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81646</xdr:rowOff>
    </xdr:from>
    <xdr:to>
      <xdr:col>81</xdr:col>
      <xdr:colOff>101600</xdr:colOff>
      <xdr:row>37</xdr:row>
      <xdr:rowOff>11796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5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28323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2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83269</xdr:rowOff>
    </xdr:from>
    <xdr:to>
      <xdr:col>76</xdr:col>
      <xdr:colOff>165100</xdr:colOff>
      <xdr:row>37</xdr:row>
      <xdr:rowOff>13419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29946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03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134452</xdr:rowOff>
    </xdr:from>
    <xdr:to>
      <xdr:col>72</xdr:col>
      <xdr:colOff>38100</xdr:colOff>
      <xdr:row>37</xdr:row>
      <xdr:rowOff>64602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81129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8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53017</xdr:rowOff>
    </xdr:from>
    <xdr:to>
      <xdr:col>67</xdr:col>
      <xdr:colOff>101600</xdr:colOff>
      <xdr:row>36</xdr:row>
      <xdr:rowOff>154617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2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171144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0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78346</xdr:rowOff>
    </xdr:from>
    <xdr:to>
      <xdr:col>85</xdr:col>
      <xdr:colOff>126364</xdr:colOff>
      <xdr:row>58</xdr:row>
      <xdr:rowOff>166898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508096"/>
          <a:ext cx="1269" cy="6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170725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166898</xdr:rowOff>
    </xdr:from>
    <xdr:to>
      <xdr:col>86</xdr:col>
      <xdr:colOff>25400</xdr:colOff>
      <xdr:row>58</xdr:row>
      <xdr:rowOff>166898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1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25023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928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78346</xdr:rowOff>
    </xdr:from>
    <xdr:to>
      <xdr:col>86</xdr:col>
      <xdr:colOff>25400</xdr:colOff>
      <xdr:row>55</xdr:row>
      <xdr:rowOff>78346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50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35698</xdr:rowOff>
    </xdr:from>
    <xdr:to>
      <xdr:col>85</xdr:col>
      <xdr:colOff>127000</xdr:colOff>
      <xdr:row>58</xdr:row>
      <xdr:rowOff>42468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779648"/>
          <a:ext cx="838200" cy="120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10872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32445</xdr:rowOff>
    </xdr:from>
    <xdr:to>
      <xdr:col>85</xdr:col>
      <xdr:colOff>177800</xdr:colOff>
      <xdr:row>58</xdr:row>
      <xdr:rowOff>134045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35698</xdr:rowOff>
    </xdr:from>
    <xdr:to>
      <xdr:col>81</xdr:col>
      <xdr:colOff>50800</xdr:colOff>
      <xdr:row>54</xdr:row>
      <xdr:rowOff>126553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779648"/>
          <a:ext cx="889000" cy="6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39964</xdr:rowOff>
    </xdr:from>
    <xdr:to>
      <xdr:col>81</xdr:col>
      <xdr:colOff>101600</xdr:colOff>
      <xdr:row>58</xdr:row>
      <xdr:rowOff>141564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132691</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7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126553</xdr:rowOff>
    </xdr:from>
    <xdr:to>
      <xdr:col>76</xdr:col>
      <xdr:colOff>114300</xdr:colOff>
      <xdr:row>56</xdr:row>
      <xdr:rowOff>132747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384853"/>
          <a:ext cx="889000" cy="3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44693</xdr:rowOff>
    </xdr:from>
    <xdr:to>
      <xdr:col>76</xdr:col>
      <xdr:colOff>165100</xdr:colOff>
      <xdr:row>58</xdr:row>
      <xdr:rowOff>146293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137420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132747</xdr:rowOff>
    </xdr:from>
    <xdr:to>
      <xdr:col>71</xdr:col>
      <xdr:colOff>177800</xdr:colOff>
      <xdr:row>58</xdr:row>
      <xdr:rowOff>32568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33947"/>
          <a:ext cx="889000" cy="2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57959</xdr:rowOff>
    </xdr:from>
    <xdr:to>
      <xdr:col>72</xdr:col>
      <xdr:colOff>38100</xdr:colOff>
      <xdr:row>58</xdr:row>
      <xdr:rowOff>159559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150686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79622</xdr:rowOff>
    </xdr:from>
    <xdr:to>
      <xdr:col>67</xdr:col>
      <xdr:colOff>101600</xdr:colOff>
      <xdr:row>59</xdr:row>
      <xdr:rowOff>9772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899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163118</xdr:rowOff>
    </xdr:from>
    <xdr:to>
      <xdr:col>85</xdr:col>
      <xdr:colOff>177800</xdr:colOff>
      <xdr:row>58</xdr:row>
      <xdr:rowOff>93268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122495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156348</xdr:rowOff>
    </xdr:from>
    <xdr:to>
      <xdr:col>81</xdr:col>
      <xdr:colOff>101600</xdr:colOff>
      <xdr:row>51</xdr:row>
      <xdr:rowOff>86498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7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49</xdr:row>
      <xdr:rowOff>103025</xdr:rowOff>
    </xdr:from>
    <xdr:ext cx="69018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36205" y="8504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75753</xdr:rowOff>
    </xdr:from>
    <xdr:to>
      <xdr:col>76</xdr:col>
      <xdr:colOff>165100</xdr:colOff>
      <xdr:row>55</xdr:row>
      <xdr:rowOff>5903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53</xdr:row>
      <xdr:rowOff>22430</xdr:rowOff>
    </xdr:from>
    <xdr:ext cx="69018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47205" y="9109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81947</xdr:rowOff>
    </xdr:from>
    <xdr:to>
      <xdr:col>72</xdr:col>
      <xdr:colOff>38100</xdr:colOff>
      <xdr:row>57</xdr:row>
      <xdr:rowOff>12097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28624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153218</xdr:rowOff>
    </xdr:from>
    <xdr:to>
      <xdr:col>67</xdr:col>
      <xdr:colOff>101600</xdr:colOff>
      <xdr:row>58</xdr:row>
      <xdr:rowOff>83368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99895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70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13433</xdr:rowOff>
    </xdr:from>
    <xdr:to>
      <xdr:col>85</xdr:col>
      <xdr:colOff>127000</xdr:colOff>
      <xdr:row>79</xdr:row>
      <xdr:rowOff>15091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57983"/>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15091</xdr:rowOff>
    </xdr:from>
    <xdr:to>
      <xdr:col>81</xdr:col>
      <xdr:colOff>50800</xdr:colOff>
      <xdr:row>79</xdr:row>
      <xdr:rowOff>16097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964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15859</xdr:rowOff>
    </xdr:from>
    <xdr:to>
      <xdr:col>76</xdr:col>
      <xdr:colOff>114300</xdr:colOff>
      <xdr:row>79</xdr:row>
      <xdr:rowOff>16097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040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15859</xdr:rowOff>
    </xdr:from>
    <xdr:to>
      <xdr:col>71</xdr:col>
      <xdr:colOff>177800</xdr:colOff>
      <xdr:row>79</xdr:row>
      <xdr:rowOff>17697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60409"/>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134083</xdr:rowOff>
    </xdr:from>
    <xdr:to>
      <xdr:col>85</xdr:col>
      <xdr:colOff>177800</xdr:colOff>
      <xdr:row>79</xdr:row>
      <xdr:rowOff>64233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135741</xdr:rowOff>
    </xdr:from>
    <xdr:to>
      <xdr:col>81</xdr:col>
      <xdr:colOff>101600</xdr:colOff>
      <xdr:row>79</xdr:row>
      <xdr:rowOff>65891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57018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136747</xdr:rowOff>
    </xdr:from>
    <xdr:to>
      <xdr:col>76</xdr:col>
      <xdr:colOff>165100</xdr:colOff>
      <xdr:row>79</xdr:row>
      <xdr:rowOff>66897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58024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136509</xdr:rowOff>
    </xdr:from>
    <xdr:to>
      <xdr:col>72</xdr:col>
      <xdr:colOff>38100</xdr:colOff>
      <xdr:row>79</xdr:row>
      <xdr:rowOff>66659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57786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138347</xdr:rowOff>
    </xdr:from>
    <xdr:to>
      <xdr:col>67</xdr:col>
      <xdr:colOff>101600</xdr:colOff>
      <xdr:row>79</xdr:row>
      <xdr:rowOff>68497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59624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98225</xdr:rowOff>
    </xdr:from>
    <xdr:to>
      <xdr:col>85</xdr:col>
      <xdr:colOff>127000</xdr:colOff>
      <xdr:row>95</xdr:row>
      <xdr:rowOff>133488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85975"/>
          <a:ext cx="838200" cy="3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133488</xdr:rowOff>
    </xdr:from>
    <xdr:to>
      <xdr:col>81</xdr:col>
      <xdr:colOff>50800</xdr:colOff>
      <xdr:row>96</xdr:row>
      <xdr:rowOff>54386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21238"/>
          <a:ext cx="8890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54386</xdr:rowOff>
    </xdr:from>
    <xdr:to>
      <xdr:col>76</xdr:col>
      <xdr:colOff>114300</xdr:colOff>
      <xdr:row>96</xdr:row>
      <xdr:rowOff>157550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13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157550</xdr:rowOff>
    </xdr:from>
    <xdr:to>
      <xdr:col>71</xdr:col>
      <xdr:colOff>177800</xdr:colOff>
      <xdr:row>96</xdr:row>
      <xdr:rowOff>171362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16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70302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8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82688</xdr:rowOff>
    </xdr:from>
    <xdr:to>
      <xdr:col>81</xdr:col>
      <xdr:colOff>101600</xdr:colOff>
      <xdr:row>96</xdr:row>
      <xdr:rowOff>12838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29365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3586</xdr:rowOff>
    </xdr:from>
    <xdr:to>
      <xdr:col>76</xdr:col>
      <xdr:colOff>165100</xdr:colOff>
      <xdr:row>96</xdr:row>
      <xdr:rowOff>105186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121713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106750</xdr:rowOff>
    </xdr:from>
    <xdr:to>
      <xdr:col>72</xdr:col>
      <xdr:colOff>38100</xdr:colOff>
      <xdr:row>97</xdr:row>
      <xdr:rowOff>36900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53427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120562</xdr:rowOff>
    </xdr:from>
    <xdr:to>
      <xdr:col>67</xdr:col>
      <xdr:colOff>101600</xdr:colOff>
      <xdr:row>97</xdr:row>
      <xdr:rowOff>50712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67239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議会費は、議員報酬は低水準だが、定数が類似団体より多いと考える。総務費が前年度と比べ大きく上回ったのは、財政調整基金から減債基金へ約</a:t>
          </a:r>
          <a:r>
            <a:rPr kumimoji="1" lang="en-US" altLang="ja-JP" sz="1300">
              <a:latin typeface="ＭＳ Ｐゴシック" panose="020B0600070205080204" pitchFamily="50" charset="-128"/>
              <a:ea typeface="ＭＳ Ｐゴシック" panose="020B0600070205080204" pitchFamily="50" charset="-128"/>
            </a:rPr>
            <a:t>550,000</a:t>
          </a:r>
          <a:r>
            <a:rPr kumimoji="1" lang="ja-JP" altLang="en-US" sz="1300">
              <a:latin typeface="ＭＳ Ｐゴシック" panose="020B0600070205080204" pitchFamily="50" charset="-128"/>
              <a:ea typeface="ＭＳ Ｐゴシック" panose="020B0600070205080204" pitchFamily="50" charset="-128"/>
            </a:rPr>
            <a:t>千円積み替えを行ったためである。民生費は、前年度に引き続き低所得者支援事業（定額減税）と福祉施設の設備機器の更新を行ったことにより増加している。衛生費が前年度から減少したのは、清掃センターに係る建設事業及び南奈良病院機器整備事業の完了によるものである。土木費についても、村営住宅建設事業が完了したため減少したものである。農林水産費・教育費は、義務教育学校建設関連事業の完了により前年度と比べ大きく下回ってはいるが、類似団体平均と比べると高くなっている。また、公債費も令和２年に実施したさくら広域行政組合造成事業の償還や令和５年度借入金利率の上昇により増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latin typeface="ＭＳ ゴシック" pitchFamily="49" charset="-128"/>
              <a:ea typeface="ＭＳ ゴシック" pitchFamily="49" charset="-128"/>
            </a:rPr>
            <a:t>財政調整基金残高比は令和２年度</a:t>
          </a:r>
          <a:r>
            <a:rPr kumimoji="1" lang="en-US" altLang="ja-JP" sz="1100" b="0">
              <a:latin typeface="ＭＳ ゴシック" pitchFamily="49" charset="-128"/>
              <a:ea typeface="ＭＳ ゴシック" pitchFamily="49" charset="-128"/>
            </a:rPr>
            <a:t>103.54</a:t>
          </a:r>
          <a:r>
            <a:rPr kumimoji="1" lang="ja-JP" altLang="en-US" sz="1100" b="0">
              <a:latin typeface="ＭＳ ゴシック" pitchFamily="49" charset="-128"/>
              <a:ea typeface="ＭＳ ゴシック" pitchFamily="49" charset="-128"/>
            </a:rPr>
            <a:t>％から減少傾向が続き、令和５年度には</a:t>
          </a:r>
          <a:r>
            <a:rPr kumimoji="1" lang="en-US" altLang="ja-JP" sz="1100" b="0">
              <a:latin typeface="ＭＳ ゴシック" pitchFamily="49" charset="-128"/>
              <a:ea typeface="ＭＳ ゴシック" pitchFamily="49" charset="-128"/>
            </a:rPr>
            <a:t>79.18</a:t>
          </a:r>
          <a:r>
            <a:rPr kumimoji="1" lang="ja-JP" altLang="en-US" sz="1100" b="0">
              <a:latin typeface="ＭＳ ゴシック" pitchFamily="49" charset="-128"/>
              <a:ea typeface="ＭＳ ゴシック" pitchFamily="49" charset="-128"/>
            </a:rPr>
            <a:t>％となっていたが、令和６年度は</a:t>
          </a:r>
          <a:r>
            <a:rPr kumimoji="1" lang="en-US" altLang="ja-JP" sz="1100" b="0">
              <a:latin typeface="ＭＳ ゴシック" pitchFamily="49" charset="-128"/>
              <a:ea typeface="ＭＳ ゴシック" pitchFamily="49" charset="-128"/>
            </a:rPr>
            <a:t>44.45</a:t>
          </a:r>
          <a:r>
            <a:rPr kumimoji="1" lang="ja-JP" altLang="en-US" sz="1100" b="0">
              <a:latin typeface="ＭＳ ゴシック" pitchFamily="49" charset="-128"/>
              <a:ea typeface="ＭＳ ゴシック" pitchFamily="49" charset="-128"/>
            </a:rPr>
            <a:t>％と大きく低下している。これは、義務教育学校整備事業で借り入れた起債の償還を見据え、減債基金へ積み替えを行ったためである。実質収支は黒字を維持しているものの、</a:t>
          </a:r>
          <a:r>
            <a:rPr kumimoji="1" lang="en-US" altLang="ja-JP" sz="1100" b="0">
              <a:latin typeface="ＭＳ ゴシック" pitchFamily="49" charset="-128"/>
              <a:ea typeface="ＭＳ ゴシック" pitchFamily="49" charset="-128"/>
            </a:rPr>
            <a:t>12.49</a:t>
          </a:r>
          <a:r>
            <a:rPr kumimoji="1" lang="ja-JP" altLang="en-US" sz="1100" b="0">
              <a:latin typeface="ＭＳ ゴシック" pitchFamily="49" charset="-128"/>
              <a:ea typeface="ＭＳ ゴシック" pitchFamily="49" charset="-128"/>
            </a:rPr>
            <a:t>％と前年度より減少しており、財政余力は減少している。実質単年度収支は▲</a:t>
          </a:r>
          <a:r>
            <a:rPr kumimoji="1" lang="en-US" altLang="ja-JP" sz="1100" b="0">
              <a:latin typeface="ＭＳ ゴシック" pitchFamily="49" charset="-128"/>
              <a:ea typeface="ＭＳ ゴシック" pitchFamily="49" charset="-128"/>
            </a:rPr>
            <a:t>39.01</a:t>
          </a:r>
          <a:r>
            <a:rPr kumimoji="1" lang="ja-JP" altLang="en-US" sz="1100" b="0">
              <a:latin typeface="ＭＳ ゴシック" pitchFamily="49" charset="-128"/>
              <a:ea typeface="ＭＳ ゴシック" pitchFamily="49" charset="-128"/>
            </a:rPr>
            <a:t>％と大幅な赤字となっている。今後、公債費や公共施設改修等の財政需要の増加が見込まれることから、基金残高の確保と持続可能な財政運営が課題である。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各会計とも赤字は発生しておらず、全体として健全な財政運営が維持されている。黒字の大部分は一般会計によるものであり、特別会計は規模が小さいことから全体への影響は限定的である。なお、介護保険特別会計では近年黒字幅が縮小しているものの、現時点では大きな問題は見られ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3829194</v>
      </c>
      <c r="BO4" s="449"/>
      <c r="BP4" s="449"/>
      <c r="BQ4" s="449"/>
      <c r="BR4" s="449"/>
      <c r="BS4" s="449"/>
      <c r="BT4" s="449"/>
      <c r="BU4" s="450"/>
      <c r="BV4" s="448">
        <v>5474875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12.5</v>
      </c>
      <c r="CU4" s="589"/>
      <c r="CV4" s="589"/>
      <c r="CW4" s="589"/>
      <c r="CX4" s="589"/>
      <c r="CY4" s="589"/>
      <c r="CZ4" s="589"/>
      <c r="DA4" s="590"/>
      <c r="DB4" s="588">
        <v>19.100000000000001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3585507</v>
      </c>
      <c r="BO5" s="420"/>
      <c r="BP5" s="420"/>
      <c r="BQ5" s="420"/>
      <c r="BR5" s="420"/>
      <c r="BS5" s="420"/>
      <c r="BT5" s="420"/>
      <c r="BU5" s="421"/>
      <c r="BV5" s="419">
        <v>5138327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93.8</v>
      </c>
      <c r="CU5" s="417"/>
      <c r="CV5" s="417"/>
      <c r="CW5" s="417"/>
      <c r="CX5" s="417"/>
      <c r="CY5" s="417"/>
      <c r="CZ5" s="417"/>
      <c r="DA5" s="418"/>
      <c r="DB5" s="416">
        <v>89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243687</v>
      </c>
      <c r="BO6" s="420"/>
      <c r="BP6" s="420"/>
      <c r="BQ6" s="420"/>
      <c r="BR6" s="420"/>
      <c r="BS6" s="420"/>
      <c r="BT6" s="420"/>
      <c r="BU6" s="421"/>
      <c r="BV6" s="419">
        <v>336548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v>
      </c>
      <c r="CU6" s="563"/>
      <c r="CV6" s="563"/>
      <c r="CW6" s="563"/>
      <c r="CX6" s="563"/>
      <c r="CY6" s="563"/>
      <c r="CZ6" s="563"/>
      <c r="DA6" s="564"/>
      <c r="DB6" s="562">
        <v>89.4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18120</v>
      </c>
      <c r="BO7" s="420"/>
      <c r="BP7" s="420"/>
      <c r="BQ7" s="420"/>
      <c r="BR7" s="420"/>
      <c r="BS7" s="420"/>
      <c r="BT7" s="420"/>
      <c r="BU7" s="421"/>
      <c r="BV7" s="419">
        <v>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1806028</v>
      </c>
      <c r="CU7" s="420"/>
      <c r="CV7" s="420"/>
      <c r="CW7" s="420"/>
      <c r="CX7" s="420"/>
      <c r="CY7" s="420"/>
      <c r="CZ7" s="420"/>
      <c r="DA7" s="421"/>
      <c r="DB7" s="419">
        <v>1763557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225567</v>
      </c>
      <c r="BO8" s="420"/>
      <c r="BP8" s="420"/>
      <c r="BQ8" s="420"/>
      <c r="BR8" s="420"/>
      <c r="BS8" s="420"/>
      <c r="BT8" s="420"/>
      <c r="BU8" s="421"/>
      <c r="BV8" s="419">
        <v>336548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0.28000000000000003</v>
      </c>
      <c r="CU8" s="523"/>
      <c r="CV8" s="523"/>
      <c r="CW8" s="523"/>
      <c r="CX8" s="523"/>
      <c r="CY8" s="523"/>
      <c r="CZ8" s="523"/>
      <c r="DA8" s="524"/>
      <c r="DB8" s="522">
        <v>0.28000000000000003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1156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-110981</v>
      </c>
      <c r="BO9" s="420"/>
      <c r="BP9" s="420"/>
      <c r="BQ9" s="420"/>
      <c r="BR9" s="420"/>
      <c r="BS9" s="420"/>
      <c r="BT9" s="420"/>
      <c r="BU9" s="421"/>
      <c r="BV9" s="419">
        <v>41364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13.1</v>
      </c>
      <c r="CU9" s="417"/>
      <c r="CV9" s="417"/>
      <c r="CW9" s="417"/>
      <c r="CX9" s="417"/>
      <c r="CY9" s="417"/>
      <c r="CZ9" s="417"/>
      <c r="DA9" s="418"/>
      <c r="DB9" s="416">
        <v>14.7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1313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11377</v>
      </c>
      <c r="BO10" s="420"/>
      <c r="BP10" s="420"/>
      <c r="BQ10" s="420"/>
      <c r="BR10" s="420"/>
      <c r="BS10" s="420"/>
      <c r="BT10" s="420"/>
      <c r="BU10" s="421"/>
      <c r="BV10" s="419">
        <v>10624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4900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1188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605000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1172</v>
      </c>
      <c r="S13" s="507"/>
      <c r="T13" s="507"/>
      <c r="U13" s="507"/>
      <c r="V13" s="508"/>
      <c r="W13" s="509" t="s">
        <v>131</v>
      </c>
      <c r="X13" s="405"/>
      <c r="Y13" s="405"/>
      <c r="Z13" s="405"/>
      <c r="AA13" s="405"/>
      <c r="AB13" s="406"/>
      <c r="AC13" s="372">
        <v>36</v>
      </c>
      <c r="AD13" s="373"/>
      <c r="AE13" s="373"/>
      <c r="AF13" s="373"/>
      <c r="AG13" s="374"/>
      <c r="AH13" s="372">
        <v>46</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-704604</v>
      </c>
      <c r="BO13" s="420"/>
      <c r="BP13" s="420"/>
      <c r="BQ13" s="420"/>
      <c r="BR13" s="420"/>
      <c r="BS13" s="420"/>
      <c r="BT13" s="420"/>
      <c r="BU13" s="421"/>
      <c r="BV13" s="419">
        <v>-143112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1233</v>
      </c>
      <c r="S14" s="507"/>
      <c r="T14" s="507"/>
      <c r="U14" s="507"/>
      <c r="V14" s="508"/>
      <c r="W14" s="510"/>
      <c r="X14" s="408"/>
      <c r="Y14" s="408"/>
      <c r="Z14" s="408"/>
      <c r="AA14" s="408"/>
      <c r="AB14" s="409"/>
      <c r="AC14" s="499">
        <v>7.1</v>
      </c>
      <c r="AD14" s="500"/>
      <c r="AE14" s="500"/>
      <c r="AF14" s="500"/>
      <c r="AG14" s="501"/>
      <c r="AH14" s="499">
        <v>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1215</v>
      </c>
      <c r="S15" s="507"/>
      <c r="T15" s="507"/>
      <c r="U15" s="507"/>
      <c r="V15" s="508"/>
      <c r="W15" s="509" t="s">
        <v>137</v>
      </c>
      <c r="X15" s="405"/>
      <c r="Y15" s="405"/>
      <c r="Z15" s="405"/>
      <c r="AA15" s="405"/>
      <c r="AB15" s="406"/>
      <c r="AC15" s="372">
        <v>131</v>
      </c>
      <c r="AD15" s="373"/>
      <c r="AE15" s="373"/>
      <c r="AF15" s="373"/>
      <c r="AG15" s="374"/>
      <c r="AH15" s="372">
        <v>152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494696</v>
      </c>
      <c r="BO15" s="449"/>
      <c r="BP15" s="449"/>
      <c r="BQ15" s="449"/>
      <c r="BR15" s="449"/>
      <c r="BS15" s="449"/>
      <c r="BT15" s="449"/>
      <c r="BU15" s="450"/>
      <c r="BV15" s="448">
        <v>473713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25.9</v>
      </c>
      <c r="AD16" s="500"/>
      <c r="AE16" s="500"/>
      <c r="AF16" s="500"/>
      <c r="AG16" s="501"/>
      <c r="AH16" s="499">
        <v>31.6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1746479</v>
      </c>
      <c r="BO16" s="420"/>
      <c r="BP16" s="420"/>
      <c r="BQ16" s="420"/>
      <c r="BR16" s="420"/>
      <c r="BS16" s="420"/>
      <c r="BT16" s="420"/>
      <c r="BU16" s="421"/>
      <c r="BV16" s="419">
        <v>1695877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339</v>
      </c>
      <c r="AD17" s="373"/>
      <c r="AE17" s="373"/>
      <c r="AF17" s="373"/>
      <c r="AG17" s="374"/>
      <c r="AH17" s="372">
        <v>283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607438</v>
      </c>
      <c r="BO17" s="420"/>
      <c r="BP17" s="420"/>
      <c r="BQ17" s="420"/>
      <c r="BR17" s="420"/>
      <c r="BS17" s="420"/>
      <c r="BT17" s="420"/>
      <c r="BU17" s="421"/>
      <c r="BV17" s="419">
        <v>591299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269.26</v>
      </c>
      <c r="M18" s="472"/>
      <c r="N18" s="472"/>
      <c r="O18" s="472"/>
      <c r="P18" s="472"/>
      <c r="Q18" s="472"/>
      <c r="R18" s="473"/>
      <c r="S18" s="473"/>
      <c r="T18" s="473"/>
      <c r="U18" s="473"/>
      <c r="V18" s="474"/>
      <c r="W18" s="490"/>
      <c r="X18" s="491"/>
      <c r="Y18" s="491"/>
      <c r="Z18" s="491"/>
      <c r="AA18" s="491"/>
      <c r="AB18" s="515"/>
      <c r="AC18" s="389">
        <v>67</v>
      </c>
      <c r="AD18" s="390"/>
      <c r="AE18" s="390"/>
      <c r="AF18" s="390"/>
      <c r="AG18" s="475"/>
      <c r="AH18" s="389">
        <v>58.8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1704701</v>
      </c>
      <c r="BO18" s="420"/>
      <c r="BP18" s="420"/>
      <c r="BQ18" s="420"/>
      <c r="BR18" s="420"/>
      <c r="BS18" s="420"/>
      <c r="BT18" s="420"/>
      <c r="BU18" s="421"/>
      <c r="BV18" s="419">
        <v>1567342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3003591</v>
      </c>
      <c r="BO19" s="420"/>
      <c r="BP19" s="420"/>
      <c r="BQ19" s="420"/>
      <c r="BR19" s="420"/>
      <c r="BS19" s="420"/>
      <c r="BT19" s="420"/>
      <c r="BU19" s="421"/>
      <c r="BV19" s="419">
        <v>2634592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625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5295278</v>
      </c>
      <c r="BO22" s="449"/>
      <c r="BP22" s="449"/>
      <c r="BQ22" s="449"/>
      <c r="BR22" s="449"/>
      <c r="BS22" s="449"/>
      <c r="BT22" s="449"/>
      <c r="BU22" s="450"/>
      <c r="BV22" s="448">
        <v>5515965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5274971</v>
      </c>
      <c r="BO23" s="420"/>
      <c r="BP23" s="420"/>
      <c r="BQ23" s="420"/>
      <c r="BR23" s="420"/>
      <c r="BS23" s="420"/>
      <c r="BT23" s="420"/>
      <c r="BU23" s="421"/>
      <c r="BV23" s="419">
        <v>5491096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6600</v>
      </c>
      <c r="R24" s="373"/>
      <c r="S24" s="373"/>
      <c r="T24" s="373"/>
      <c r="U24" s="373"/>
      <c r="V24" s="374"/>
      <c r="W24" s="462"/>
      <c r="X24" s="399"/>
      <c r="Y24" s="400"/>
      <c r="Z24" s="375" t="s">
        <v>162</v>
      </c>
      <c r="AA24" s="376"/>
      <c r="AB24" s="376"/>
      <c r="AC24" s="376"/>
      <c r="AD24" s="376"/>
      <c r="AE24" s="376"/>
      <c r="AF24" s="376"/>
      <c r="AG24" s="377"/>
      <c r="AH24" s="372">
        <v>50</v>
      </c>
      <c r="AI24" s="373"/>
      <c r="AJ24" s="373"/>
      <c r="AK24" s="373"/>
      <c r="AL24" s="374"/>
      <c r="AM24" s="372">
        <v>153050</v>
      </c>
      <c r="AN24" s="373"/>
      <c r="AO24" s="373"/>
      <c r="AP24" s="373"/>
      <c r="AQ24" s="373"/>
      <c r="AR24" s="374"/>
      <c r="AS24" s="372">
        <v>3061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4669896</v>
      </c>
      <c r="BO24" s="420"/>
      <c r="BP24" s="420"/>
      <c r="BQ24" s="420"/>
      <c r="BR24" s="420"/>
      <c r="BS24" s="420"/>
      <c r="BT24" s="420"/>
      <c r="BU24" s="421"/>
      <c r="BV24" s="419">
        <v>4809845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4700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2850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246417</v>
      </c>
      <c r="BO27" s="454"/>
      <c r="BP27" s="454"/>
      <c r="BQ27" s="454"/>
      <c r="BR27" s="454"/>
      <c r="BS27" s="454"/>
      <c r="BT27" s="454"/>
      <c r="BU27" s="455"/>
      <c r="BV27" s="453">
        <v>245710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2300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802744</v>
      </c>
      <c r="BO28" s="449"/>
      <c r="BP28" s="449"/>
      <c r="BQ28" s="449"/>
      <c r="BR28" s="449"/>
      <c r="BS28" s="449"/>
      <c r="BT28" s="449"/>
      <c r="BU28" s="450"/>
      <c r="BV28" s="448">
        <v>1396367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6</v>
      </c>
      <c r="M29" s="373"/>
      <c r="N29" s="373"/>
      <c r="O29" s="373"/>
      <c r="P29" s="374"/>
      <c r="Q29" s="372">
        <v>2150</v>
      </c>
      <c r="R29" s="373"/>
      <c r="S29" s="373"/>
      <c r="T29" s="373"/>
      <c r="U29" s="373"/>
      <c r="V29" s="374"/>
      <c r="W29" s="463"/>
      <c r="X29" s="464"/>
      <c r="Y29" s="465"/>
      <c r="Z29" s="375" t="s">
        <v>178</v>
      </c>
      <c r="AA29" s="376"/>
      <c r="AB29" s="376"/>
      <c r="AC29" s="376"/>
      <c r="AD29" s="376"/>
      <c r="AE29" s="376"/>
      <c r="AF29" s="376"/>
      <c r="AG29" s="377"/>
      <c r="AH29" s="372">
        <v>50</v>
      </c>
      <c r="AI29" s="373"/>
      <c r="AJ29" s="373"/>
      <c r="AK29" s="373"/>
      <c r="AL29" s="374"/>
      <c r="AM29" s="372">
        <v>153050</v>
      </c>
      <c r="AN29" s="373"/>
      <c r="AO29" s="373"/>
      <c r="AP29" s="373"/>
      <c r="AQ29" s="373"/>
      <c r="AR29" s="374"/>
      <c r="AS29" s="372">
        <v>3061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805079</v>
      </c>
      <c r="BO29" s="420"/>
      <c r="BP29" s="420"/>
      <c r="BQ29" s="420"/>
      <c r="BR29" s="420"/>
      <c r="BS29" s="420"/>
      <c r="BT29" s="420"/>
      <c r="BU29" s="421"/>
      <c r="BV29" s="419">
        <v>222253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2946050</v>
      </c>
      <c r="BO30" s="454"/>
      <c r="BP30" s="454"/>
      <c r="BQ30" s="454"/>
      <c r="BR30" s="454"/>
      <c r="BS30" s="454"/>
      <c r="BT30" s="454"/>
      <c r="BU30" s="455"/>
      <c r="BV30" s="453">
        <v>3056502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川上村国民健康保険事業特別会計（事業勘定）</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IF('各会計、関係団体の財政状況及び健全化判断比率'!B33="","",'各会計、関係団体の財政状況及び健全化判断比率'!B33)</f>
        <v>川上村簡易水道事業会計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川上村土地開発公社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川上村営林野事業特別会計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川上村国民健康保険事業特別会計（直診勘定）</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吉野広域行政組合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源流ツーリズム（旧グリーンパークかわかみ）</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川上村水没者生活再建対策事業特別会計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川上村介護保険事業特別会計（保険事業勘定）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さくら広域環境衛生組合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吉野川紀の川源流物語</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川上村歯科診療所特別会計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川上村介護保険事業特別会計（サービス事業勘定）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奈良広域水質検査センター組合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かわかみらいふ</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9</v>
      </c>
      <c r="V38" s="367"/>
      <c r="W38" s="368" t="str">
        <f>IF('各会計、関係団体の財政状況及び健全化判断比率'!B32="","",'各会計、関係団体の財政状況及び健全化判断比率'!B32)</f>
        <v>川上村後期高齢者医療特別会計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吉野かわかみ社中</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南和広域医療組合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奈良県広域消防組合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Bjwdb/KSz3b92Qpo5ZX61aP6HNsOhh8+kZYRmh8DsV6qPC4LzAxzxod+3G4VgaoO9EWPXwiWpA8IS4Rt7n7Q==" saltValue="cjgCMSML/p9fxr5qZ4+D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538</v>
      </c>
      <c r="D34" s="1151"/>
      <c r="E34" s="1152"/>
      <c r="F34" s="32">
        <v>16.100000000000001</v>
      </c>
      <c r="G34" s="33">
        <v>18.16</v>
      </c>
      <c r="H34" s="33">
        <v>16.940000000000001</v>
      </c>
      <c r="I34" s="33">
        <v>18.52</v>
      </c>
      <c r="J34" s="34">
        <v>12.42</v>
      </c>
      <c r="K34" s="22"/>
      <c r="L34" s="22"/>
      <c r="M34" s="22"/>
      <c r="N34" s="22"/>
      <c r="O34" s="22"/>
      <c r="P34" s="22"/>
    </row>
    <row r="35" spans="1:16" ht="39" customHeight="1" x14ac:dyDescent="0.2">
      <c r="A35" s="22"/>
      <c r="B35" s="35"/>
      <c r="C35" s="1145" t="s">
        <v>539</v>
      </c>
      <c r="D35" s="1146"/>
      <c r="E35" s="1147"/>
      <c r="F35" s="36">
        <v>2.68</v>
      </c>
      <c r="G35" s="37">
        <v>1.67</v>
      </c>
      <c r="H35" s="37">
        <v>1.41</v>
      </c>
      <c r="I35" s="37">
        <v>0.36</v>
      </c>
      <c r="J35" s="38">
        <v>2.2999999999999998</v>
      </c>
      <c r="K35" s="22"/>
      <c r="L35" s="22"/>
      <c r="M35" s="22"/>
      <c r="N35" s="22"/>
      <c r="O35" s="22"/>
      <c r="P35" s="22"/>
    </row>
    <row r="36" spans="1:16" ht="39" customHeight="1" x14ac:dyDescent="0.2">
      <c r="A36" s="22"/>
      <c r="B36" s="35"/>
      <c r="C36" s="1145" t="s">
        <v>540</v>
      </c>
      <c r="D36" s="1146"/>
      <c r="E36" s="1147"/>
      <c r="F36" s="36" t="s">
        <v>490</v>
      </c>
      <c r="G36" s="37" t="s">
        <v>490</v>
      </c>
      <c r="H36" s="37" t="s">
        <v>490</v>
      </c>
      <c r="I36" s="37" t="s">
        <v>490</v>
      </c>
      <c r="J36" s="38">
        <v>0.34</v>
      </c>
      <c r="K36" s="22"/>
      <c r="L36" s="22"/>
      <c r="M36" s="22"/>
      <c r="N36" s="22"/>
      <c r="O36" s="22"/>
      <c r="P36" s="22"/>
    </row>
    <row r="37" spans="1:16" ht="39" customHeight="1" x14ac:dyDescent="0.2">
      <c r="A37" s="22"/>
      <c r="B37" s="35"/>
      <c r="C37" s="1145" t="s">
        <v>541</v>
      </c>
      <c r="D37" s="1146"/>
      <c r="E37" s="1147"/>
      <c r="F37" s="36">
        <v>0.38</v>
      </c>
      <c r="G37" s="37">
        <v>0.65</v>
      </c>
      <c r="H37" s="37">
        <v>0.38</v>
      </c>
      <c r="I37" s="37">
        <v>0.33</v>
      </c>
      <c r="J37" s="38">
        <v>0.27</v>
      </c>
      <c r="K37" s="22"/>
      <c r="L37" s="22"/>
      <c r="M37" s="22"/>
      <c r="N37" s="22"/>
      <c r="O37" s="22"/>
      <c r="P37" s="22"/>
    </row>
    <row r="38" spans="1:16" ht="39" customHeight="1" x14ac:dyDescent="0.2">
      <c r="A38" s="22"/>
      <c r="B38" s="35"/>
      <c r="C38" s="1145" t="s">
        <v>542</v>
      </c>
      <c r="D38" s="1146"/>
      <c r="E38" s="1147"/>
      <c r="F38" s="36">
        <v>0.92</v>
      </c>
      <c r="G38" s="37">
        <v>0.9</v>
      </c>
      <c r="H38" s="37">
        <v>0.89</v>
      </c>
      <c r="I38" s="37">
        <v>0.6</v>
      </c>
      <c r="J38" s="38">
        <v>0.18</v>
      </c>
      <c r="K38" s="22"/>
      <c r="L38" s="22"/>
      <c r="M38" s="22"/>
      <c r="N38" s="22"/>
      <c r="O38" s="22"/>
      <c r="P38" s="22"/>
    </row>
    <row r="39" spans="1:16" ht="39" customHeight="1" x14ac:dyDescent="0.2">
      <c r="A39" s="22"/>
      <c r="B39" s="35"/>
      <c r="C39" s="1145" t="s">
        <v>543</v>
      </c>
      <c r="D39" s="1146"/>
      <c r="E39" s="1147"/>
      <c r="F39" s="36">
        <v>0.03</v>
      </c>
      <c r="G39" s="37">
        <v>0.03</v>
      </c>
      <c r="H39" s="37">
        <v>0.03</v>
      </c>
      <c r="I39" s="37">
        <v>0.03</v>
      </c>
      <c r="J39" s="38">
        <v>0.03</v>
      </c>
      <c r="K39" s="22"/>
      <c r="L39" s="22"/>
      <c r="M39" s="22"/>
      <c r="N39" s="22"/>
      <c r="O39" s="22"/>
      <c r="P39" s="22"/>
    </row>
    <row r="40" spans="1:16" ht="39" customHeight="1" x14ac:dyDescent="0.2">
      <c r="A40" s="22"/>
      <c r="B40" s="35"/>
      <c r="C40" s="1145" t="s">
        <v>544</v>
      </c>
      <c r="D40" s="1146"/>
      <c r="E40" s="1147"/>
      <c r="F40" s="36">
        <v>0.03</v>
      </c>
      <c r="G40" s="37">
        <v>0.03</v>
      </c>
      <c r="H40" s="37">
        <v>0.02</v>
      </c>
      <c r="I40" s="37">
        <v>0.05</v>
      </c>
      <c r="J40" s="38">
        <v>0.03</v>
      </c>
      <c r="K40" s="22"/>
      <c r="L40" s="22"/>
      <c r="M40" s="22"/>
      <c r="N40" s="22"/>
      <c r="O40" s="22"/>
      <c r="P40" s="22"/>
    </row>
    <row r="41" spans="1:16" ht="39" customHeight="1" x14ac:dyDescent="0.2">
      <c r="A41" s="22"/>
      <c r="B41" s="35"/>
      <c r="C41" s="1145" t="s">
        <v>545</v>
      </c>
      <c r="D41" s="1146"/>
      <c r="E41" s="1147"/>
      <c r="F41" s="36" t="s">
        <v>546</v>
      </c>
      <c r="G41" s="37">
        <v>0.02</v>
      </c>
      <c r="H41" s="37">
        <v>0.03</v>
      </c>
      <c r="I41" s="37">
        <v>0.03</v>
      </c>
      <c r="J41" s="38">
        <v>0.02</v>
      </c>
      <c r="K41" s="22"/>
      <c r="L41" s="22"/>
      <c r="M41" s="22"/>
      <c r="N41" s="22"/>
      <c r="O41" s="22"/>
      <c r="P41" s="22"/>
    </row>
    <row r="42" spans="1:16" ht="39" customHeight="1" x14ac:dyDescent="0.2">
      <c r="A42" s="22"/>
      <c r="B42" s="39"/>
      <c r="C42" s="1145" t="s">
        <v>547</v>
      </c>
      <c r="D42" s="1146"/>
      <c r="E42" s="1147"/>
      <c r="F42" s="36" t="s">
        <v>548</v>
      </c>
      <c r="G42" s="37" t="s">
        <v>490</v>
      </c>
      <c r="H42" s="37" t="s">
        <v>490</v>
      </c>
      <c r="I42" s="37" t="s">
        <v>490</v>
      </c>
      <c r="J42" s="38" t="s">
        <v>490</v>
      </c>
      <c r="K42" s="22"/>
      <c r="L42" s="22"/>
      <c r="M42" s="22"/>
      <c r="N42" s="22"/>
      <c r="O42" s="22"/>
      <c r="P42" s="22"/>
    </row>
    <row r="43" spans="1:16" ht="39" customHeight="1" thickBot="1" x14ac:dyDescent="0.25">
      <c r="A43" s="22"/>
      <c r="B43" s="40"/>
      <c r="C43" s="1148" t="s">
        <v>549</v>
      </c>
      <c r="D43" s="1149"/>
      <c r="E43" s="1150"/>
      <c r="F43" s="41">
        <v>0.16</v>
      </c>
      <c r="G43" s="42">
        <v>0.23</v>
      </c>
      <c r="H43" s="42">
        <v>0.2</v>
      </c>
      <c r="I43" s="42">
        <v>0.39</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oaUQcx449riNdoc6CTsyZMpmy+3HfOzhjcRVouompW/WgUo0dUg/UbavZctFKknwCc0+gNliAa/hf6QPscAnQ==" saltValue="1aNi0r46mwkV5O9zfBrS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269</v>
      </c>
      <c r="L45" s="60">
        <v>271</v>
      </c>
      <c r="M45" s="60">
        <v>334</v>
      </c>
      <c r="N45" s="60">
        <v>381</v>
      </c>
      <c r="O45" s="61">
        <v>394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68</v>
      </c>
      <c r="L48" s="64">
        <v>73</v>
      </c>
      <c r="M48" s="64">
        <v>70</v>
      </c>
      <c r="N48" s="64">
        <v>67</v>
      </c>
      <c r="O48" s="65">
        <v>37</v>
      </c>
      <c r="P48" s="48"/>
      <c r="Q48" s="48"/>
      <c r="R48" s="48"/>
      <c r="S48" s="48"/>
      <c r="T48" s="48"/>
      <c r="U48" s="48"/>
    </row>
    <row r="49" spans="1:21" ht="30.75" customHeight="1" x14ac:dyDescent="0.2">
      <c r="A49" s="48"/>
      <c r="B49" s="1178"/>
      <c r="C49" s="1179"/>
      <c r="D49" s="62"/>
      <c r="E49" s="1155" t="s">
        <v>14</v>
      </c>
      <c r="F49" s="1155"/>
      <c r="G49" s="1155"/>
      <c r="H49" s="1155"/>
      <c r="I49" s="1155"/>
      <c r="J49" s="1156"/>
      <c r="K49" s="63">
        <v>9</v>
      </c>
      <c r="L49" s="64">
        <v>10</v>
      </c>
      <c r="M49" s="64">
        <v>10</v>
      </c>
      <c r="N49" s="64">
        <v>10</v>
      </c>
      <c r="O49" s="65">
        <v>22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246</v>
      </c>
      <c r="L52" s="64">
        <v>247</v>
      </c>
      <c r="M52" s="64">
        <v>285</v>
      </c>
      <c r="N52" s="64">
        <v>314</v>
      </c>
      <c r="O52" s="65">
        <v>377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100</v>
      </c>
      <c r="L53" s="69">
        <v>107</v>
      </c>
      <c r="M53" s="69">
        <v>129</v>
      </c>
      <c r="N53" s="69">
        <v>144</v>
      </c>
      <c r="O53" s="70">
        <v>76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Xd0TT65skDHFH1GIMvxbyl2ODYLd4n7LqUjg8u7xmHEawdQv2INoIjaPqVg5z2qrn6Hq/XWf0JpOzD7eHzalQ==" saltValue="hKBPAX/jAUpWX+pzaZnc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3226</v>
      </c>
      <c r="J41" s="344">
        <v>3581</v>
      </c>
      <c r="K41" s="344">
        <v>4234</v>
      </c>
      <c r="L41" s="344">
        <v>5516</v>
      </c>
      <c r="M41" s="345">
        <v>5295</v>
      </c>
    </row>
    <row r="42" spans="2:13" ht="27.75" customHeight="1" x14ac:dyDescent="0.2">
      <c r="B42" s="1186"/>
      <c r="C42" s="1187"/>
      <c r="D42" s="106"/>
      <c r="E42" s="1190" t="s">
        <v>32</v>
      </c>
      <c r="F42" s="1190"/>
      <c r="G42" s="1190"/>
      <c r="H42" s="1191"/>
      <c r="I42" s="346" t="s">
        <v>490</v>
      </c>
      <c r="J42" s="347" t="s">
        <v>490</v>
      </c>
      <c r="K42" s="347" t="s">
        <v>490</v>
      </c>
      <c r="L42" s="347" t="s">
        <v>490</v>
      </c>
      <c r="M42" s="348" t="s">
        <v>490</v>
      </c>
    </row>
    <row r="43" spans="2:13" ht="27.75" customHeight="1" x14ac:dyDescent="0.2">
      <c r="B43" s="1186"/>
      <c r="C43" s="1187"/>
      <c r="D43" s="106"/>
      <c r="E43" s="1190" t="s">
        <v>33</v>
      </c>
      <c r="F43" s="1190"/>
      <c r="G43" s="1190"/>
      <c r="H43" s="1191"/>
      <c r="I43" s="346">
        <v>631</v>
      </c>
      <c r="J43" s="347">
        <v>605</v>
      </c>
      <c r="K43" s="347">
        <v>571</v>
      </c>
      <c r="L43" s="347">
        <v>542</v>
      </c>
      <c r="M43" s="348">
        <v>442</v>
      </c>
    </row>
    <row r="44" spans="2:13" ht="27.75" customHeight="1" x14ac:dyDescent="0.2">
      <c r="B44" s="1186"/>
      <c r="C44" s="1187"/>
      <c r="D44" s="106"/>
      <c r="E44" s="1190" t="s">
        <v>34</v>
      </c>
      <c r="F44" s="1190"/>
      <c r="G44" s="1190"/>
      <c r="H44" s="1191"/>
      <c r="I44" s="346">
        <v>220</v>
      </c>
      <c r="J44" s="347">
        <v>207</v>
      </c>
      <c r="K44" s="347">
        <v>199</v>
      </c>
      <c r="L44" s="347">
        <v>186</v>
      </c>
      <c r="M44" s="348">
        <v>193</v>
      </c>
    </row>
    <row r="45" spans="2:13" ht="27.75" customHeight="1" x14ac:dyDescent="0.2">
      <c r="B45" s="1186"/>
      <c r="C45" s="1187"/>
      <c r="D45" s="106"/>
      <c r="E45" s="1190" t="s">
        <v>35</v>
      </c>
      <c r="F45" s="1190"/>
      <c r="G45" s="1190"/>
      <c r="H45" s="1191"/>
      <c r="I45" s="346">
        <v>330</v>
      </c>
      <c r="J45" s="347">
        <v>388</v>
      </c>
      <c r="K45" s="347">
        <v>451</v>
      </c>
      <c r="L45" s="347">
        <v>379</v>
      </c>
      <c r="M45" s="348">
        <v>392</v>
      </c>
    </row>
    <row r="46" spans="2:13" ht="27.75" customHeight="1" x14ac:dyDescent="0.2">
      <c r="B46" s="1186"/>
      <c r="C46" s="1187"/>
      <c r="D46" s="107"/>
      <c r="E46" s="1190" t="s">
        <v>36</v>
      </c>
      <c r="F46" s="1190"/>
      <c r="G46" s="1190"/>
      <c r="H46" s="1191"/>
      <c r="I46" s="346" t="s">
        <v>490</v>
      </c>
      <c r="J46" s="347" t="s">
        <v>490</v>
      </c>
      <c r="K46" s="347" t="s">
        <v>490</v>
      </c>
      <c r="L46" s="347" t="s">
        <v>490</v>
      </c>
      <c r="M46" s="348" t="s">
        <v>490</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5584</v>
      </c>
      <c r="J50" s="347">
        <v>5719</v>
      </c>
      <c r="K50" s="347">
        <v>5464</v>
      </c>
      <c r="L50" s="347">
        <v>4794</v>
      </c>
      <c r="M50" s="348">
        <v>4679</v>
      </c>
    </row>
    <row r="51" spans="2:13" ht="27.75" customHeight="1" x14ac:dyDescent="0.2">
      <c r="B51" s="1186"/>
      <c r="C51" s="1187"/>
      <c r="D51" s="106"/>
      <c r="E51" s="1190" t="s">
        <v>42</v>
      </c>
      <c r="F51" s="1190"/>
      <c r="G51" s="1190"/>
      <c r="H51" s="1191"/>
      <c r="I51" s="346">
        <v>174</v>
      </c>
      <c r="J51" s="347">
        <v>158</v>
      </c>
      <c r="K51" s="347">
        <v>151</v>
      </c>
      <c r="L51" s="347">
        <v>147</v>
      </c>
      <c r="M51" s="348">
        <v>131</v>
      </c>
    </row>
    <row r="52" spans="2:13" ht="27.75" customHeight="1" x14ac:dyDescent="0.2">
      <c r="B52" s="1188"/>
      <c r="C52" s="1189"/>
      <c r="D52" s="106"/>
      <c r="E52" s="1190" t="s">
        <v>43</v>
      </c>
      <c r="F52" s="1190"/>
      <c r="G52" s="1190"/>
      <c r="H52" s="1191"/>
      <c r="I52" s="346">
        <v>2795</v>
      </c>
      <c r="J52" s="347">
        <v>3021</v>
      </c>
      <c r="K52" s="347">
        <v>3472</v>
      </c>
      <c r="L52" s="347">
        <v>4369</v>
      </c>
      <c r="M52" s="348">
        <v>4089</v>
      </c>
    </row>
    <row r="53" spans="2:13" ht="27.75" customHeight="1" thickBot="1" x14ac:dyDescent="0.25">
      <c r="B53" s="1192" t="s">
        <v>19</v>
      </c>
      <c r="C53" s="1193"/>
      <c r="D53" s="110"/>
      <c r="E53" s="1194" t="s">
        <v>44</v>
      </c>
      <c r="F53" s="1194"/>
      <c r="G53" s="1194"/>
      <c r="H53" s="1195"/>
      <c r="I53" s="349">
        <v>-4147</v>
      </c>
      <c r="J53" s="350">
        <v>-4117</v>
      </c>
      <c r="K53" s="350">
        <v>-3632</v>
      </c>
      <c r="L53" s="350">
        <v>-2687</v>
      </c>
      <c r="M53" s="351">
        <v>-2575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5kqqo8k4UxDFw3po+5XroeV18sYHtdwr2eckFAv1/sf2Rxg9afDYBKCyfTiP1F9yM5gDHoJhv9diAWbXsfPsw==" saltValue="6GMlXZVdo8Gr8dC+uEY4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1586</v>
      </c>
      <c r="G55" s="352">
        <v>1396</v>
      </c>
      <c r="H55" s="353">
        <v>803</v>
      </c>
    </row>
    <row r="56" spans="2:8" ht="52.5" customHeight="1" x14ac:dyDescent="0.2">
      <c r="B56" s="122"/>
      <c r="C56" s="1213" t="s">
        <v>47</v>
      </c>
      <c r="D56" s="1213"/>
      <c r="E56" s="1214"/>
      <c r="F56" s="354">
        <v>212</v>
      </c>
      <c r="G56" s="354">
        <v>222</v>
      </c>
      <c r="H56" s="355">
        <v>805</v>
      </c>
    </row>
    <row r="57" spans="2:8" ht="53.25" customHeight="1" x14ac:dyDescent="0.2">
      <c r="B57" s="122"/>
      <c r="C57" s="1215" t="s">
        <v>48</v>
      </c>
      <c r="D57" s="1215"/>
      <c r="E57" s="1216"/>
      <c r="F57" s="356">
        <v>3363</v>
      </c>
      <c r="G57" s="356">
        <v>3057</v>
      </c>
      <c r="H57" s="357">
        <v>2946</v>
      </c>
    </row>
    <row r="58" spans="2:8" ht="45.75" customHeight="1" x14ac:dyDescent="0.2">
      <c r="B58" s="123"/>
      <c r="C58" s="1203" t="s">
        <v>568</v>
      </c>
      <c r="D58" s="1204"/>
      <c r="E58" s="1205"/>
      <c r="F58" s="358">
        <v>2851</v>
      </c>
      <c r="G58" s="358">
        <v>2568</v>
      </c>
      <c r="H58" s="359">
        <v>2444</v>
      </c>
    </row>
    <row r="59" spans="2:8" ht="45.75" customHeight="1" x14ac:dyDescent="0.2">
      <c r="B59" s="123"/>
      <c r="C59" s="1203" t="s">
        <v>569</v>
      </c>
      <c r="D59" s="1204"/>
      <c r="E59" s="1205"/>
      <c r="F59" s="358">
        <v>238</v>
      </c>
      <c r="G59" s="358">
        <v>238</v>
      </c>
      <c r="H59" s="359">
        <v>238</v>
      </c>
    </row>
    <row r="60" spans="2:8" ht="45.75" customHeight="1" x14ac:dyDescent="0.2">
      <c r="B60" s="123"/>
      <c r="C60" s="1203" t="s">
        <v>570</v>
      </c>
      <c r="D60" s="1204"/>
      <c r="E60" s="1205"/>
      <c r="F60" s="358">
        <v>206</v>
      </c>
      <c r="G60" s="358">
        <v>197</v>
      </c>
      <c r="H60" s="359">
        <v>194</v>
      </c>
    </row>
    <row r="61" spans="2:8" ht="45.75" customHeight="1" x14ac:dyDescent="0.2">
      <c r="B61" s="123"/>
      <c r="C61" s="1203" t="s">
        <v>571</v>
      </c>
      <c r="D61" s="1204"/>
      <c r="E61" s="1205"/>
      <c r="F61" s="358">
        <v>44</v>
      </c>
      <c r="G61" s="358">
        <v>31</v>
      </c>
      <c r="H61" s="359">
        <v>39</v>
      </c>
    </row>
    <row r="62" spans="2:8" ht="45.75" customHeight="1" thickBot="1" x14ac:dyDescent="0.25">
      <c r="B62" s="124"/>
      <c r="C62" s="1206" t="s">
        <v>572</v>
      </c>
      <c r="D62" s="1207"/>
      <c r="E62" s="1208"/>
      <c r="F62" s="360">
        <v>12</v>
      </c>
      <c r="G62" s="360">
        <v>12</v>
      </c>
      <c r="H62" s="361">
        <v>12</v>
      </c>
    </row>
    <row r="63" spans="2:8" ht="52.5" customHeight="1" thickBot="1" x14ac:dyDescent="0.25">
      <c r="B63" s="125"/>
      <c r="C63" s="1209" t="s">
        <v>49</v>
      </c>
      <c r="D63" s="1209"/>
      <c r="E63" s="1210"/>
      <c r="F63" s="362">
        <v>5161</v>
      </c>
      <c r="G63" s="362">
        <v>4675</v>
      </c>
      <c r="H63" s="363">
        <v>4554</v>
      </c>
    </row>
    <row r="64" spans="2:8" ht="13.2" x14ac:dyDescent="0.2"/>
  </sheetData>
  <sheetProtection algorithmName="SHA-512" hashValue="iEjPVOgPLm+jhfaLwGcIyyrztJ9xrlXmO57esbRmcK05NtK1/xUZcSlv8oXixG4Go98xtPt4HOMxnrDQEkop4w==" saltValue="vvrhDnJ47/Pu3lh6uCVk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424554</v>
      </c>
      <c r="E3" s="144"/>
      <c r="F3" s="145">
        <v>263613</v>
      </c>
      <c r="G3" s="146"/>
      <c r="H3" s="147"/>
    </row>
    <row r="4" spans="1:8" x14ac:dyDescent="0.2">
      <c r="A4" s="148"/>
      <c r="B4" s="149"/>
      <c r="C4" s="150"/>
      <c r="D4" s="151">
        <v>191410</v>
      </c>
      <c r="E4" s="152"/>
      <c r="F4" s="153">
        <v>128823</v>
      </c>
      <c r="G4" s="154"/>
      <c r="H4" s="155"/>
    </row>
    <row r="5" spans="1:8" x14ac:dyDescent="0.2">
      <c r="A5" s="136" t="s">
        <v>523</v>
      </c>
      <c r="B5" s="141"/>
      <c r="C5" s="142"/>
      <c r="D5" s="143">
        <v>607720</v>
      </c>
      <c r="E5" s="144"/>
      <c r="F5" s="145">
        <v>362690</v>
      </c>
      <c r="G5" s="146"/>
      <c r="H5" s="147"/>
    </row>
    <row r="6" spans="1:8" x14ac:dyDescent="0.2">
      <c r="A6" s="148"/>
      <c r="B6" s="149"/>
      <c r="C6" s="150"/>
      <c r="D6" s="151">
        <v>498532</v>
      </c>
      <c r="E6" s="152"/>
      <c r="F6" s="153">
        <v>172580</v>
      </c>
      <c r="G6" s="154"/>
      <c r="H6" s="155"/>
    </row>
    <row r="7" spans="1:8" x14ac:dyDescent="0.2">
      <c r="A7" s="136" t="s">
        <v>524</v>
      </c>
      <c r="B7" s="141"/>
      <c r="C7" s="142"/>
      <c r="D7" s="143">
        <v>1077111</v>
      </c>
      <c r="E7" s="144"/>
      <c r="F7" s="145">
        <v>296093</v>
      </c>
      <c r="G7" s="146"/>
      <c r="H7" s="147"/>
    </row>
    <row r="8" spans="1:8" x14ac:dyDescent="0.2">
      <c r="A8" s="148"/>
      <c r="B8" s="149"/>
      <c r="C8" s="150"/>
      <c r="D8" s="151">
        <v>270798</v>
      </c>
      <c r="E8" s="152"/>
      <c r="F8" s="153">
        <v>140545</v>
      </c>
      <c r="G8" s="154"/>
      <c r="H8" s="155"/>
    </row>
    <row r="9" spans="1:8" x14ac:dyDescent="0.2">
      <c r="A9" s="136" t="s">
        <v>525</v>
      </c>
      <c r="B9" s="141"/>
      <c r="C9" s="142"/>
      <c r="D9" s="143">
        <v>2001878</v>
      </c>
      <c r="E9" s="144"/>
      <c r="F9" s="145">
        <v>308655</v>
      </c>
      <c r="G9" s="146"/>
      <c r="H9" s="147"/>
    </row>
    <row r="10" spans="1:8" x14ac:dyDescent="0.2">
      <c r="A10" s="148"/>
      <c r="B10" s="149"/>
      <c r="C10" s="150"/>
      <c r="D10" s="151">
        <v>279666</v>
      </c>
      <c r="E10" s="152"/>
      <c r="F10" s="153">
        <v>169887</v>
      </c>
      <c r="G10" s="154"/>
      <c r="H10" s="155"/>
    </row>
    <row r="11" spans="1:8" x14ac:dyDescent="0.2">
      <c r="A11" s="136" t="s">
        <v>526</v>
      </c>
      <c r="B11" s="141"/>
      <c r="C11" s="142"/>
      <c r="D11" s="143">
        <v>400242</v>
      </c>
      <c r="E11" s="144"/>
      <c r="F11" s="145">
        <v>325476</v>
      </c>
      <c r="G11" s="146"/>
      <c r="H11" s="147"/>
    </row>
    <row r="12" spans="1:8" x14ac:dyDescent="0.2">
      <c r="A12" s="148"/>
      <c r="B12" s="149"/>
      <c r="C12" s="156"/>
      <c r="D12" s="151">
        <v>178695</v>
      </c>
      <c r="E12" s="152"/>
      <c r="F12" s="153">
        <v>190204</v>
      </c>
      <c r="G12" s="154"/>
      <c r="H12" s="155"/>
    </row>
    <row r="13" spans="1:8" x14ac:dyDescent="0.2">
      <c r="A13" s="136"/>
      <c r="B13" s="141"/>
      <c r="C13" s="157"/>
      <c r="D13" s="158">
        <v>902301</v>
      </c>
      <c r="E13" s="159"/>
      <c r="F13" s="160">
        <v>311305</v>
      </c>
      <c r="G13" s="161"/>
      <c r="H13" s="147"/>
    </row>
    <row r="14" spans="1:8" x14ac:dyDescent="0.2">
      <c r="A14" s="148"/>
      <c r="B14" s="149"/>
      <c r="C14" s="150"/>
      <c r="D14" s="151">
        <v>283820</v>
      </c>
      <c r="E14" s="152"/>
      <c r="F14" s="153">
        <v>160408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15</v>
      </c>
      <c r="C19" s="162">
        <f>ROUND(VALUE(SUBSTITUTE(実質収支比率等に係る経年分析!G$48,"▲","-")),2)</f>
        <v>18.23</v>
      </c>
      <c r="D19" s="162">
        <f>ROUND(VALUE(SUBSTITUTE(実質収支比率等に係る経年分析!H$48,"▲","-")),2)</f>
        <v>17.010000000000002</v>
      </c>
      <c r="E19" s="162">
        <f>ROUND(VALUE(SUBSTITUTE(実質収支比率等に係る経年分析!I$48,"▲","-")),2)</f>
        <v>19.079999999999998</v>
      </c>
      <c r="F19" s="162">
        <f>ROUND(VALUE(SUBSTITUTE(実質収支比率等に係る経年分析!J$48,"▲","-")),2)</f>
        <v>12.49</v>
      </c>
    </row>
    <row r="20" spans="1:11" x14ac:dyDescent="0.2">
      <c r="A20" s="162" t="s">
        <v>53</v>
      </c>
      <c r="B20" s="162">
        <f>ROUND(VALUE(SUBSTITUTE(実質収支比率等に係る経年分析!F$47,"▲","-")),2)</f>
        <v>103.54</v>
      </c>
      <c r="C20" s="162">
        <f>ROUND(VALUE(SUBSTITUTE(実質収支比率等に係る経年分析!G$47,"▲","-")),2)</f>
        <v>92.12</v>
      </c>
      <c r="D20" s="162">
        <f>ROUND(VALUE(SUBSTITUTE(実質収支比率等に係る経年分析!H$47,"▲","-")),2)</f>
        <v>91.4</v>
      </c>
      <c r="E20" s="162">
        <f>ROUND(VALUE(SUBSTITUTE(実質収支比率等に係る経年分析!I$47,"▲","-")),2)</f>
        <v>79.180000000000007</v>
      </c>
      <c r="F20" s="162">
        <f>ROUND(VALUE(SUBSTITUTE(実質収支比率等に係る経年分析!J$47,"▲","-")),2)</f>
        <v>44.45</v>
      </c>
    </row>
    <row r="21" spans="1:11" x14ac:dyDescent="0.2">
      <c r="A21" s="162" t="s">
        <v>54</v>
      </c>
      <c r="B21" s="162">
        <f>IF(ISNUMBER(VALUE(SUBSTITUTE(実質収支比率等に係る経年分析!F$49,"▲","-"))),ROUND(VALUE(SUBSTITUTE(実質収支比率等に係る経年分析!F$49,"▲","-")),2),NA())</f>
        <v>-2.1</v>
      </c>
      <c r="C21" s="162">
        <f>IF(ISNUMBER(VALUE(SUBSTITUTE(実質収支比率等に係る経年分析!G$49,"▲","-"))),ROUND(VALUE(SUBSTITUTE(実質収支比率等に係る経年分析!G$49,"▲","-")),2),NA())</f>
        <v>5.52</v>
      </c>
      <c r="D21" s="162">
        <f>IF(ISNUMBER(VALUE(SUBSTITUTE(実質収支比率等に係る経年分析!H$49,"▲","-"))),ROUND(VALUE(SUBSTITUTE(実質収支比率等に係る経年分析!H$49,"▲","-")),2),NA())</f>
        <v>-5.86</v>
      </c>
      <c r="E21" s="162">
        <f>IF(ISNUMBER(VALUE(SUBSTITUTE(実質収支比率等に係る経年分析!I$49,"▲","-"))),ROUND(VALUE(SUBSTITUTE(実質収支比率等に係る経年分析!I$49,"▲","-")),2),NA())</f>
        <v>-8.11</v>
      </c>
      <c r="F21" s="162">
        <f>IF(ISNUMBER(VALUE(SUBSTITUTE(実質収支比率等に係る経年分析!J$49,"▲","-"))),ROUND(VALUE(SUBSTITUTE(実質収支比率等に係る経年分析!J$49,"▲","-")),2),NA())</f>
        <v>-39.01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2">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0.94</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川上村歯科診療所特別会計</v>
      </c>
      <c r="B29" s="163">
        <f>IF(ROUND(VALUE(SUBSTITUTE(連結実質赤字比率に係る赤字・黒字の構成分析!F$41,"▲", "-")), 2) &lt; 0, ABS(ROUND(VALUE(SUBSTITUTE(連結実質赤字比率に係る赤字・黒字の構成分析!F$41,"▲", "-")), 2)), NA())</f>
        <v>0.2</v>
      </c>
      <c r="C29" s="163" t="e">
        <f>IF(ROUND(VALUE(SUBSTITUTE(連結実質赤字比率に係る赤字・黒字の構成分析!F$41,"▲", "-")), 2) &gt;= 0, ABS(ROUND(VALUE(SUBSTITUTE(連結実質赤字比率に係る赤字・黒字の構成分析!F$41,"▲", "-")), 2)), NA())</f>
        <v>#N/A</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川上村後期高齢者医療特別会計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川上村水没者生活再建対策事業特別会計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川上村国民健康保険事業特別会計（事業勘定）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2">
      <c r="A33" s="163" t="str">
        <f>IF(連結実質赤字比率に係る赤字・黒字の構成分析!C$37="",NA(),連結実質赤字比率に係る赤字・黒字の構成分析!C$37)</f>
        <v>川上村国民健康保険事業特別会計（直診勘定）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0.27</v>
      </c>
    </row>
    <row r="34" spans="1:16" x14ac:dyDescent="0.2">
      <c r="A34" s="163" t="str">
        <f>IF(連結実質赤字比率に係る赤字・黒字の構成分析!C$36="",NA(),連結実質赤字比率に係る赤字・黒字の構成分析!C$36)</f>
        <v>川上村簡易水道事業会計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0.34</v>
      </c>
    </row>
    <row r="35" spans="1:16" x14ac:dyDescent="0.2">
      <c r="A35" s="163" t="str">
        <f>IF(連結実質赤字比率に係る赤字・黒字の構成分析!C$35="",NA(),連結実質赤字比率に係る赤字・黒字の構成分析!C$35)</f>
        <v>川上村介護保険事業特別会計（保険事業勘定）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2.2999999999999998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16.100000000000001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16.940000000000001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246</v>
      </c>
      <c r="E42" s="164"/>
      <c r="F42" s="164"/>
      <c r="G42" s="164">
        <f>'実質公債費比率（分子）の構造'!L$52</f>
        <v>247</v>
      </c>
      <c r="H42" s="164"/>
      <c r="I42" s="164"/>
      <c r="J42" s="164">
        <f>'実質公債費比率（分子）の構造'!M$52</f>
        <v>285</v>
      </c>
      <c r="K42" s="164"/>
      <c r="L42" s="164"/>
      <c r="M42" s="164">
        <f>'実質公債費比率（分子）の構造'!N$52</f>
        <v>314</v>
      </c>
      <c r="N42" s="164"/>
      <c r="O42" s="164"/>
      <c r="P42" s="164">
        <f>'実質公債費比率（分子）の構造'!O$52</f>
        <v>377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v>
      </c>
      <c r="C45" s="164"/>
      <c r="D45" s="164"/>
      <c r="E45" s="164">
        <f>'実質公債費比率（分子）の構造'!L$49</f>
        <v>10</v>
      </c>
      <c r="F45" s="164"/>
      <c r="G45" s="164"/>
      <c r="H45" s="164">
        <f>'実質公債費比率（分子）の構造'!M$49</f>
        <v>10</v>
      </c>
      <c r="I45" s="164"/>
      <c r="J45" s="164"/>
      <c r="K45" s="164">
        <f>'実質公債費比率（分子）の構造'!N$49</f>
        <v>10</v>
      </c>
      <c r="L45" s="164"/>
      <c r="M45" s="164"/>
      <c r="N45" s="164">
        <f>'実質公債費比率（分子）の構造'!O$49</f>
        <v>22</v>
      </c>
      <c r="O45" s="164"/>
      <c r="P45" s="164"/>
    </row>
    <row r="46" spans="1:16" x14ac:dyDescent="0.2">
      <c r="A46" s="164" t="s">
        <v>64</v>
      </c>
      <c r="B46" s="164">
        <f>'実質公債費比率（分子）の構造'!K$48</f>
        <v>68</v>
      </c>
      <c r="C46" s="164"/>
      <c r="D46" s="164"/>
      <c r="E46" s="164">
        <f>'実質公債費比率（分子）の構造'!L$48</f>
        <v>73</v>
      </c>
      <c r="F46" s="164"/>
      <c r="G46" s="164"/>
      <c r="H46" s="164">
        <f>'実質公債費比率（分子）の構造'!M$48</f>
        <v>70</v>
      </c>
      <c r="I46" s="164"/>
      <c r="J46" s="164"/>
      <c r="K46" s="164">
        <f>'実質公債費比率（分子）の構造'!N$48</f>
        <v>67</v>
      </c>
      <c r="L46" s="164"/>
      <c r="M46" s="164"/>
      <c r="N46" s="164">
        <f>'実質公債費比率（分子）の構造'!O$48</f>
        <v>37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269</v>
      </c>
      <c r="C49" s="164"/>
      <c r="D49" s="164"/>
      <c r="E49" s="164">
        <f>'実質公債費比率（分子）の構造'!L$45</f>
        <v>271</v>
      </c>
      <c r="F49" s="164"/>
      <c r="G49" s="164"/>
      <c r="H49" s="164">
        <f>'実質公債費比率（分子）の構造'!M$45</f>
        <v>334</v>
      </c>
      <c r="I49" s="164"/>
      <c r="J49" s="164"/>
      <c r="K49" s="164">
        <f>'実質公債費比率（分子）の構造'!N$45</f>
        <v>381</v>
      </c>
      <c r="L49" s="164"/>
      <c r="M49" s="164"/>
      <c r="N49" s="164">
        <f>'実質公債費比率（分子）の構造'!O$45</f>
        <v>394</v>
      </c>
      <c r="O49" s="164"/>
      <c r="P49" s="164"/>
    </row>
    <row r="50" spans="1:16" x14ac:dyDescent="0.2">
      <c r="A50" s="164" t="s">
        <v>67</v>
      </c>
      <c r="B50" s="164" t="e">
        <f>NA()</f>
        <v>#N/A</v>
      </c>
      <c r="C50" s="164">
        <f>IF(ISNUMBER('実質公債費比率（分子）の構造'!K$53),'実質公債費比率（分子）の構造'!K$53,NA())</f>
        <v>100</v>
      </c>
      <c r="D50" s="164" t="e">
        <f>NA()</f>
        <v>#N/A</v>
      </c>
      <c r="E50" s="164" t="e">
        <f>NA()</f>
        <v>#N/A</v>
      </c>
      <c r="F50" s="164">
        <f>IF(ISNUMBER('実質公債費比率（分子）の構造'!L$53),'実質公債費比率（分子）の構造'!L$53,NA())</f>
        <v>107</v>
      </c>
      <c r="G50" s="164" t="e">
        <f>NA()</f>
        <v>#N/A</v>
      </c>
      <c r="H50" s="164" t="e">
        <f>NA()</f>
        <v>#N/A</v>
      </c>
      <c r="I50" s="164">
        <f>IF(ISNUMBER('実質公債費比率（分子）の構造'!M$53),'実質公債費比率（分子）の構造'!M$53,NA())</f>
        <v>129</v>
      </c>
      <c r="J50" s="164" t="e">
        <f>NA()</f>
        <v>#N/A</v>
      </c>
      <c r="K50" s="164" t="e">
        <f>NA()</f>
        <v>#N/A</v>
      </c>
      <c r="L50" s="164">
        <f>IF(ISNUMBER('実質公債費比率（分子）の構造'!N$53),'実質公債費比率（分子）の構造'!N$53,NA())</f>
        <v>144</v>
      </c>
      <c r="M50" s="164" t="e">
        <f>NA()</f>
        <v>#N/A</v>
      </c>
      <c r="N50" s="164" t="e">
        <f>NA()</f>
        <v>#N/A</v>
      </c>
      <c r="O50" s="164">
        <f>IF(ISNUMBER('実質公債費比率（分子）の構造'!O$53),'実質公債費比率（分子）の構造'!O$53,NA())</f>
        <v>76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2795</v>
      </c>
      <c r="E56" s="163"/>
      <c r="F56" s="163"/>
      <c r="G56" s="163">
        <f>'将来負担比率（分子）の構造'!J$52</f>
        <v>3021</v>
      </c>
      <c r="H56" s="163"/>
      <c r="I56" s="163"/>
      <c r="J56" s="163">
        <f>'将来負担比率（分子）の構造'!K$52</f>
        <v>3472</v>
      </c>
      <c r="K56" s="163"/>
      <c r="L56" s="163"/>
      <c r="M56" s="163">
        <f>'将来負担比率（分子）の構造'!L$52</f>
        <v>4369</v>
      </c>
      <c r="N56" s="163"/>
      <c r="O56" s="163"/>
      <c r="P56" s="163">
        <f>'将来負担比率（分子）の構造'!M$52</f>
        <v>4089</v>
      </c>
    </row>
    <row r="57" spans="1:16" x14ac:dyDescent="0.2">
      <c r="A57" s="163" t="s">
        <v>42</v>
      </c>
      <c r="B57" s="163"/>
      <c r="C57" s="163"/>
      <c r="D57" s="163">
        <f>'将来負担比率（分子）の構造'!I$51</f>
        <v>174</v>
      </c>
      <c r="E57" s="163"/>
      <c r="F57" s="163"/>
      <c r="G57" s="163">
        <f>'将来負担比率（分子）の構造'!J$51</f>
        <v>158</v>
      </c>
      <c r="H57" s="163"/>
      <c r="I57" s="163"/>
      <c r="J57" s="163">
        <f>'将来負担比率（分子）の構造'!K$51</f>
        <v>151</v>
      </c>
      <c r="K57" s="163"/>
      <c r="L57" s="163"/>
      <c r="M57" s="163">
        <f>'将来負担比率（分子）の構造'!L$51</f>
        <v>147</v>
      </c>
      <c r="N57" s="163"/>
      <c r="O57" s="163"/>
      <c r="P57" s="163">
        <f>'将来負担比率（分子）の構造'!M$51</f>
        <v>131</v>
      </c>
    </row>
    <row r="58" spans="1:16" x14ac:dyDescent="0.2">
      <c r="A58" s="163" t="s">
        <v>41</v>
      </c>
      <c r="B58" s="163"/>
      <c r="C58" s="163"/>
      <c r="D58" s="163">
        <f>'将来負担比率（分子）の構造'!I$50</f>
        <v>5584</v>
      </c>
      <c r="E58" s="163"/>
      <c r="F58" s="163"/>
      <c r="G58" s="163">
        <f>'将来負担比率（分子）の構造'!J$50</f>
        <v>5719</v>
      </c>
      <c r="H58" s="163"/>
      <c r="I58" s="163"/>
      <c r="J58" s="163">
        <f>'将来負担比率（分子）の構造'!K$50</f>
        <v>5464</v>
      </c>
      <c r="K58" s="163"/>
      <c r="L58" s="163"/>
      <c r="M58" s="163">
        <f>'将来負担比率（分子）の構造'!L$50</f>
        <v>4794</v>
      </c>
      <c r="N58" s="163"/>
      <c r="O58" s="163"/>
      <c r="P58" s="163">
        <f>'将来負担比率（分子）の構造'!M$50</f>
        <v>4679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330</v>
      </c>
      <c r="C62" s="163"/>
      <c r="D62" s="163"/>
      <c r="E62" s="163">
        <f>'将来負担比率（分子）の構造'!J$45</f>
        <v>388</v>
      </c>
      <c r="F62" s="163"/>
      <c r="G62" s="163"/>
      <c r="H62" s="163">
        <f>'将来負担比率（分子）の構造'!K$45</f>
        <v>451</v>
      </c>
      <c r="I62" s="163"/>
      <c r="J62" s="163"/>
      <c r="K62" s="163">
        <f>'将来負担比率（分子）の構造'!L$45</f>
        <v>379</v>
      </c>
      <c r="L62" s="163"/>
      <c r="M62" s="163"/>
      <c r="N62" s="163">
        <f>'将来負担比率（分子）の構造'!M$45</f>
        <v>392</v>
      </c>
      <c r="O62" s="163"/>
      <c r="P62" s="163"/>
    </row>
    <row r="63" spans="1:16" x14ac:dyDescent="0.2">
      <c r="A63" s="163" t="s">
        <v>34</v>
      </c>
      <c r="B63" s="163">
        <f>'将来負担比率（分子）の構造'!I$44</f>
        <v>220</v>
      </c>
      <c r="C63" s="163"/>
      <c r="D63" s="163"/>
      <c r="E63" s="163">
        <f>'将来負担比率（分子）の構造'!J$44</f>
        <v>207</v>
      </c>
      <c r="F63" s="163"/>
      <c r="G63" s="163"/>
      <c r="H63" s="163">
        <f>'将来負担比率（分子）の構造'!K$44</f>
        <v>199</v>
      </c>
      <c r="I63" s="163"/>
      <c r="J63" s="163"/>
      <c r="K63" s="163">
        <f>'将来負担比率（分子）の構造'!L$44</f>
        <v>186</v>
      </c>
      <c r="L63" s="163"/>
      <c r="M63" s="163"/>
      <c r="N63" s="163">
        <f>'将来負担比率（分子）の構造'!M$44</f>
        <v>193</v>
      </c>
      <c r="O63" s="163"/>
      <c r="P63" s="163"/>
    </row>
    <row r="64" spans="1:16" x14ac:dyDescent="0.2">
      <c r="A64" s="163" t="s">
        <v>33</v>
      </c>
      <c r="B64" s="163">
        <f>'将来負担比率（分子）の構造'!I$43</f>
        <v>631</v>
      </c>
      <c r="C64" s="163"/>
      <c r="D64" s="163"/>
      <c r="E64" s="163">
        <f>'将来負担比率（分子）の構造'!J$43</f>
        <v>605</v>
      </c>
      <c r="F64" s="163"/>
      <c r="G64" s="163"/>
      <c r="H64" s="163">
        <f>'将来負担比率（分子）の構造'!K$43</f>
        <v>571</v>
      </c>
      <c r="I64" s="163"/>
      <c r="J64" s="163"/>
      <c r="K64" s="163">
        <f>'将来負担比率（分子）の構造'!L$43</f>
        <v>542</v>
      </c>
      <c r="L64" s="163"/>
      <c r="M64" s="163"/>
      <c r="N64" s="163">
        <f>'将来負担比率（分子）の構造'!M$43</f>
        <v>442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3226</v>
      </c>
      <c r="C66" s="163"/>
      <c r="D66" s="163"/>
      <c r="E66" s="163">
        <f>'将来負担比率（分子）の構造'!J$41</f>
        <v>3581</v>
      </c>
      <c r="F66" s="163"/>
      <c r="G66" s="163"/>
      <c r="H66" s="163">
        <f>'将来負担比率（分子）の構造'!K$41</f>
        <v>4234</v>
      </c>
      <c r="I66" s="163"/>
      <c r="J66" s="163"/>
      <c r="K66" s="163">
        <f>'将来負担比率（分子）の構造'!L$41</f>
        <v>5516</v>
      </c>
      <c r="L66" s="163"/>
      <c r="M66" s="163"/>
      <c r="N66" s="163">
        <f>'将来負担比率（分子）の構造'!M$41</f>
        <v>5295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1586</v>
      </c>
      <c r="C72" s="167">
        <f>基金残高に係る経年分析!G55</f>
        <v>1396</v>
      </c>
      <c r="D72" s="167">
        <f>基金残高に係る経年分析!H55</f>
        <v>803</v>
      </c>
    </row>
    <row r="73" spans="1:16" x14ac:dyDescent="0.2">
      <c r="A73" s="166" t="s">
        <v>74</v>
      </c>
      <c r="B73" s="167">
        <f>基金残高に係る経年分析!F56</f>
        <v>212</v>
      </c>
      <c r="C73" s="167">
        <f>基金残高に係る経年分析!G56</f>
        <v>222</v>
      </c>
      <c r="D73" s="167">
        <f>基金残高に係る経年分析!H56</f>
        <v>805</v>
      </c>
    </row>
    <row r="74" spans="1:16" x14ac:dyDescent="0.2">
      <c r="A74" s="166" t="s">
        <v>75</v>
      </c>
      <c r="B74" s="167">
        <f>基金残高に係る経年分析!F57</f>
        <v>3363</v>
      </c>
      <c r="C74" s="167">
        <f>基金残高に係る経年分析!G57</f>
        <v>3057</v>
      </c>
      <c r="D74" s="167">
        <f>基金残高に係る経年分析!H57</f>
        <v>2946</v>
      </c>
    </row>
  </sheetData>
  <sheetProtection algorithmName="SHA-512" hashValue="XpJoTbZGTNY/rDAr0n9rLdTsQ30iRlo0QWXGaTpm3WAYRbOaAU9/CgOAoZ2l30CuGDEDChPgI2Rwp6Oakw2Esg==" saltValue="R70Lan5QKnW42Mg+VoD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435705</v>
      </c>
      <c r="S5" s="677"/>
      <c r="T5" s="677"/>
      <c r="U5" s="677"/>
      <c r="V5" s="677"/>
      <c r="W5" s="677"/>
      <c r="X5" s="677"/>
      <c r="Y5" s="702"/>
      <c r="Z5" s="715">
        <v>11.4</v>
      </c>
      <c r="AA5" s="715"/>
      <c r="AB5" s="715"/>
      <c r="AC5" s="715"/>
      <c r="AD5" s="716">
        <v>435705</v>
      </c>
      <c r="AE5" s="716"/>
      <c r="AF5" s="716"/>
      <c r="AG5" s="716"/>
      <c r="AH5" s="716"/>
      <c r="AI5" s="716"/>
      <c r="AJ5" s="716"/>
      <c r="AK5" s="716"/>
      <c r="AL5" s="703">
        <v>24</v>
      </c>
      <c r="AM5" s="685"/>
      <c r="AN5" s="685"/>
      <c r="AO5" s="704"/>
      <c r="AP5" s="679" t="s">
        <v>217</v>
      </c>
      <c r="AQ5" s="680"/>
      <c r="AR5" s="680"/>
      <c r="AS5" s="680"/>
      <c r="AT5" s="680"/>
      <c r="AU5" s="680"/>
      <c r="AV5" s="680"/>
      <c r="AW5" s="680"/>
      <c r="AX5" s="680"/>
      <c r="AY5" s="680"/>
      <c r="AZ5" s="680"/>
      <c r="BA5" s="680"/>
      <c r="BB5" s="680"/>
      <c r="BC5" s="680"/>
      <c r="BD5" s="680"/>
      <c r="BE5" s="680"/>
      <c r="BF5" s="681"/>
      <c r="BG5" s="621">
        <v>435705</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134958</v>
      </c>
      <c r="S6" s="622"/>
      <c r="T6" s="622"/>
      <c r="U6" s="622"/>
      <c r="V6" s="622"/>
      <c r="W6" s="622"/>
      <c r="X6" s="622"/>
      <c r="Y6" s="623"/>
      <c r="Z6" s="659">
        <v>3.5</v>
      </c>
      <c r="AA6" s="659"/>
      <c r="AB6" s="659"/>
      <c r="AC6" s="659"/>
      <c r="AD6" s="660">
        <v>134958</v>
      </c>
      <c r="AE6" s="660"/>
      <c r="AF6" s="660"/>
      <c r="AG6" s="660"/>
      <c r="AH6" s="660"/>
      <c r="AI6" s="660"/>
      <c r="AJ6" s="660"/>
      <c r="AK6" s="660"/>
      <c r="AL6" s="624">
        <v>7.4</v>
      </c>
      <c r="AM6" s="625"/>
      <c r="AN6" s="625"/>
      <c r="AO6" s="661"/>
      <c r="AP6" s="618" t="s">
        <v>222</v>
      </c>
      <c r="AQ6" s="619"/>
      <c r="AR6" s="619"/>
      <c r="AS6" s="619"/>
      <c r="AT6" s="619"/>
      <c r="AU6" s="619"/>
      <c r="AV6" s="619"/>
      <c r="AW6" s="619"/>
      <c r="AX6" s="619"/>
      <c r="AY6" s="619"/>
      <c r="AZ6" s="619"/>
      <c r="BA6" s="619"/>
      <c r="BB6" s="619"/>
      <c r="BC6" s="619"/>
      <c r="BD6" s="619"/>
      <c r="BE6" s="619"/>
      <c r="BF6" s="620"/>
      <c r="BG6" s="621">
        <v>435705</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46933</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46933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62</v>
      </c>
      <c r="S7" s="622"/>
      <c r="T7" s="622"/>
      <c r="U7" s="622"/>
      <c r="V7" s="622"/>
      <c r="W7" s="622"/>
      <c r="X7" s="622"/>
      <c r="Y7" s="623"/>
      <c r="Z7" s="659">
        <v>0</v>
      </c>
      <c r="AA7" s="659"/>
      <c r="AB7" s="659"/>
      <c r="AC7" s="659"/>
      <c r="AD7" s="660">
        <v>62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54794</v>
      </c>
      <c r="BH7" s="622"/>
      <c r="BI7" s="622"/>
      <c r="BJ7" s="622"/>
      <c r="BK7" s="622"/>
      <c r="BL7" s="622"/>
      <c r="BM7" s="622"/>
      <c r="BN7" s="623"/>
      <c r="BO7" s="659">
        <v>12.6</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1236730</v>
      </c>
      <c r="CS7" s="622"/>
      <c r="CT7" s="622"/>
      <c r="CU7" s="622"/>
      <c r="CV7" s="622"/>
      <c r="CW7" s="622"/>
      <c r="CX7" s="622"/>
      <c r="CY7" s="623"/>
      <c r="CZ7" s="659">
        <v>34.5</v>
      </c>
      <c r="DA7" s="659"/>
      <c r="DB7" s="659"/>
      <c r="DC7" s="659"/>
      <c r="DD7" s="627">
        <v>13249</v>
      </c>
      <c r="DE7" s="622"/>
      <c r="DF7" s="622"/>
      <c r="DG7" s="622"/>
      <c r="DH7" s="622"/>
      <c r="DI7" s="622"/>
      <c r="DJ7" s="622"/>
      <c r="DK7" s="622"/>
      <c r="DL7" s="622"/>
      <c r="DM7" s="622"/>
      <c r="DN7" s="622"/>
      <c r="DO7" s="622"/>
      <c r="DP7" s="623"/>
      <c r="DQ7" s="627">
        <v>1092857</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1876</v>
      </c>
      <c r="S8" s="622"/>
      <c r="T8" s="622"/>
      <c r="U8" s="622"/>
      <c r="V8" s="622"/>
      <c r="W8" s="622"/>
      <c r="X8" s="622"/>
      <c r="Y8" s="623"/>
      <c r="Z8" s="659">
        <v>0</v>
      </c>
      <c r="AA8" s="659"/>
      <c r="AB8" s="659"/>
      <c r="AC8" s="659"/>
      <c r="AD8" s="660">
        <v>1876</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1539</v>
      </c>
      <c r="BH8" s="622"/>
      <c r="BI8" s="622"/>
      <c r="BJ8" s="622"/>
      <c r="BK8" s="622"/>
      <c r="BL8" s="622"/>
      <c r="BM8" s="622"/>
      <c r="BN8" s="623"/>
      <c r="BO8" s="659">
        <v>0.4</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455097</v>
      </c>
      <c r="CS8" s="622"/>
      <c r="CT8" s="622"/>
      <c r="CU8" s="622"/>
      <c r="CV8" s="622"/>
      <c r="CW8" s="622"/>
      <c r="CX8" s="622"/>
      <c r="CY8" s="623"/>
      <c r="CZ8" s="659">
        <v>12.7</v>
      </c>
      <c r="DA8" s="659"/>
      <c r="DB8" s="659"/>
      <c r="DC8" s="659"/>
      <c r="DD8" s="627">
        <v>22297</v>
      </c>
      <c r="DE8" s="622"/>
      <c r="DF8" s="622"/>
      <c r="DG8" s="622"/>
      <c r="DH8" s="622"/>
      <c r="DI8" s="622"/>
      <c r="DJ8" s="622"/>
      <c r="DK8" s="622"/>
      <c r="DL8" s="622"/>
      <c r="DM8" s="622"/>
      <c r="DN8" s="622"/>
      <c r="DO8" s="622"/>
      <c r="DP8" s="623"/>
      <c r="DQ8" s="627">
        <v>253572</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2468</v>
      </c>
      <c r="S9" s="622"/>
      <c r="T9" s="622"/>
      <c r="U9" s="622"/>
      <c r="V9" s="622"/>
      <c r="W9" s="622"/>
      <c r="X9" s="622"/>
      <c r="Y9" s="623"/>
      <c r="Z9" s="659">
        <v>0.1</v>
      </c>
      <c r="AA9" s="659"/>
      <c r="AB9" s="659"/>
      <c r="AC9" s="659"/>
      <c r="AD9" s="660">
        <v>2468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41229</v>
      </c>
      <c r="BH9" s="622"/>
      <c r="BI9" s="622"/>
      <c r="BJ9" s="622"/>
      <c r="BK9" s="622"/>
      <c r="BL9" s="622"/>
      <c r="BM9" s="622"/>
      <c r="BN9" s="623"/>
      <c r="BO9" s="659">
        <v>9.5</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243088</v>
      </c>
      <c r="CS9" s="622"/>
      <c r="CT9" s="622"/>
      <c r="CU9" s="622"/>
      <c r="CV9" s="622"/>
      <c r="CW9" s="622"/>
      <c r="CX9" s="622"/>
      <c r="CY9" s="623"/>
      <c r="CZ9" s="659">
        <v>6.8</v>
      </c>
      <c r="DA9" s="659"/>
      <c r="DB9" s="659"/>
      <c r="DC9" s="659"/>
      <c r="DD9" s="627">
        <v>3212</v>
      </c>
      <c r="DE9" s="622"/>
      <c r="DF9" s="622"/>
      <c r="DG9" s="622"/>
      <c r="DH9" s="622"/>
      <c r="DI9" s="622"/>
      <c r="DJ9" s="622"/>
      <c r="DK9" s="622"/>
      <c r="DL9" s="622"/>
      <c r="DM9" s="622"/>
      <c r="DN9" s="622"/>
      <c r="DO9" s="622"/>
      <c r="DP9" s="623"/>
      <c r="DQ9" s="627">
        <v>143473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6102</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4289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2859</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29695</v>
      </c>
      <c r="S11" s="622"/>
      <c r="T11" s="622"/>
      <c r="U11" s="622"/>
      <c r="V11" s="622"/>
      <c r="W11" s="622"/>
      <c r="X11" s="622"/>
      <c r="Y11" s="623"/>
      <c r="Z11" s="624">
        <v>0.8</v>
      </c>
      <c r="AA11" s="625"/>
      <c r="AB11" s="625"/>
      <c r="AC11" s="626"/>
      <c r="AD11" s="627">
        <v>29695</v>
      </c>
      <c r="AE11" s="622"/>
      <c r="AF11" s="622"/>
      <c r="AG11" s="622"/>
      <c r="AH11" s="622"/>
      <c r="AI11" s="622"/>
      <c r="AJ11" s="622"/>
      <c r="AK11" s="623"/>
      <c r="AL11" s="624">
        <v>1.6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5924</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285313</v>
      </c>
      <c r="CS11" s="622"/>
      <c r="CT11" s="622"/>
      <c r="CU11" s="622"/>
      <c r="CV11" s="622"/>
      <c r="CW11" s="622"/>
      <c r="CX11" s="622"/>
      <c r="CY11" s="623"/>
      <c r="CZ11" s="659">
        <v>8</v>
      </c>
      <c r="DA11" s="659"/>
      <c r="DB11" s="659"/>
      <c r="DC11" s="659"/>
      <c r="DD11" s="627">
        <v>192596</v>
      </c>
      <c r="DE11" s="622"/>
      <c r="DF11" s="622"/>
      <c r="DG11" s="622"/>
      <c r="DH11" s="622"/>
      <c r="DI11" s="622"/>
      <c r="DJ11" s="622"/>
      <c r="DK11" s="622"/>
      <c r="DL11" s="622"/>
      <c r="DM11" s="622"/>
      <c r="DN11" s="622"/>
      <c r="DO11" s="622"/>
      <c r="DP11" s="623"/>
      <c r="DQ11" s="627">
        <v>134722</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372745</v>
      </c>
      <c r="BH12" s="622"/>
      <c r="BI12" s="622"/>
      <c r="BJ12" s="622"/>
      <c r="BK12" s="622"/>
      <c r="BL12" s="622"/>
      <c r="BM12" s="622"/>
      <c r="BN12" s="623"/>
      <c r="BO12" s="659">
        <v>85.5</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269758</v>
      </c>
      <c r="CS12" s="622"/>
      <c r="CT12" s="622"/>
      <c r="CU12" s="622"/>
      <c r="CV12" s="622"/>
      <c r="CW12" s="622"/>
      <c r="CX12" s="622"/>
      <c r="CY12" s="623"/>
      <c r="CZ12" s="659">
        <v>7.5</v>
      </c>
      <c r="DA12" s="659"/>
      <c r="DB12" s="659"/>
      <c r="DC12" s="659"/>
      <c r="DD12" s="627">
        <v>51553</v>
      </c>
      <c r="DE12" s="622"/>
      <c r="DF12" s="622"/>
      <c r="DG12" s="622"/>
      <c r="DH12" s="622"/>
      <c r="DI12" s="622"/>
      <c r="DJ12" s="622"/>
      <c r="DK12" s="622"/>
      <c r="DL12" s="622"/>
      <c r="DM12" s="622"/>
      <c r="DN12" s="622"/>
      <c r="DO12" s="622"/>
      <c r="DP12" s="623"/>
      <c r="DQ12" s="627">
        <v>197788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84492</v>
      </c>
      <c r="BH13" s="622"/>
      <c r="BI13" s="622"/>
      <c r="BJ13" s="622"/>
      <c r="BK13" s="622"/>
      <c r="BL13" s="622"/>
      <c r="BM13" s="622"/>
      <c r="BN13" s="623"/>
      <c r="BO13" s="659">
        <v>19.399999999999999</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229126</v>
      </c>
      <c r="CS13" s="622"/>
      <c r="CT13" s="622"/>
      <c r="CU13" s="622"/>
      <c r="CV13" s="622"/>
      <c r="CW13" s="622"/>
      <c r="CX13" s="622"/>
      <c r="CY13" s="623"/>
      <c r="CZ13" s="659">
        <v>6.4</v>
      </c>
      <c r="DA13" s="659"/>
      <c r="DB13" s="659"/>
      <c r="DC13" s="659"/>
      <c r="DD13" s="627">
        <v>179155</v>
      </c>
      <c r="DE13" s="622"/>
      <c r="DF13" s="622"/>
      <c r="DG13" s="622"/>
      <c r="DH13" s="622"/>
      <c r="DI13" s="622"/>
      <c r="DJ13" s="622"/>
      <c r="DK13" s="622"/>
      <c r="DL13" s="622"/>
      <c r="DM13" s="622"/>
      <c r="DN13" s="622"/>
      <c r="DO13" s="622"/>
      <c r="DP13" s="623"/>
      <c r="DQ13" s="627">
        <v>86103</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5694</v>
      </c>
      <c r="BH14" s="622"/>
      <c r="BI14" s="622"/>
      <c r="BJ14" s="622"/>
      <c r="BK14" s="622"/>
      <c r="BL14" s="622"/>
      <c r="BM14" s="622"/>
      <c r="BN14" s="623"/>
      <c r="BO14" s="659">
        <v>1.3</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140967</v>
      </c>
      <c r="CS14" s="622"/>
      <c r="CT14" s="622"/>
      <c r="CU14" s="622"/>
      <c r="CV14" s="622"/>
      <c r="CW14" s="622"/>
      <c r="CX14" s="622"/>
      <c r="CY14" s="623"/>
      <c r="CZ14" s="659">
        <v>3.9</v>
      </c>
      <c r="DA14" s="659"/>
      <c r="DB14" s="659"/>
      <c r="DC14" s="659"/>
      <c r="DD14" s="627">
        <v>389</v>
      </c>
      <c r="DE14" s="622"/>
      <c r="DF14" s="622"/>
      <c r="DG14" s="622"/>
      <c r="DH14" s="622"/>
      <c r="DI14" s="622"/>
      <c r="DJ14" s="622"/>
      <c r="DK14" s="622"/>
      <c r="DL14" s="622"/>
      <c r="DM14" s="622"/>
      <c r="DN14" s="622"/>
      <c r="DO14" s="622"/>
      <c r="DP14" s="623"/>
      <c r="DQ14" s="627">
        <v>140161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3546</v>
      </c>
      <c r="S15" s="622"/>
      <c r="T15" s="622"/>
      <c r="U15" s="622"/>
      <c r="V15" s="622"/>
      <c r="W15" s="622"/>
      <c r="X15" s="622"/>
      <c r="Y15" s="623"/>
      <c r="Z15" s="659">
        <v>0.1</v>
      </c>
      <c r="AA15" s="659"/>
      <c r="AB15" s="659"/>
      <c r="AC15" s="659"/>
      <c r="AD15" s="660">
        <v>3546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2472</v>
      </c>
      <c r="BH15" s="622"/>
      <c r="BI15" s="622"/>
      <c r="BJ15" s="622"/>
      <c r="BK15" s="622"/>
      <c r="BL15" s="622"/>
      <c r="BM15" s="622"/>
      <c r="BN15" s="623"/>
      <c r="BO15" s="659">
        <v>0.6</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270390</v>
      </c>
      <c r="CS15" s="622"/>
      <c r="CT15" s="622"/>
      <c r="CU15" s="622"/>
      <c r="CV15" s="622"/>
      <c r="CW15" s="622"/>
      <c r="CX15" s="622"/>
      <c r="CY15" s="623"/>
      <c r="CZ15" s="659">
        <v>7.5</v>
      </c>
      <c r="DA15" s="659"/>
      <c r="DB15" s="659"/>
      <c r="DC15" s="659"/>
      <c r="DD15" s="627">
        <v>13036</v>
      </c>
      <c r="DE15" s="622"/>
      <c r="DF15" s="622"/>
      <c r="DG15" s="622"/>
      <c r="DH15" s="622"/>
      <c r="DI15" s="622"/>
      <c r="DJ15" s="622"/>
      <c r="DK15" s="622"/>
      <c r="DL15" s="622"/>
      <c r="DM15" s="622"/>
      <c r="DN15" s="622"/>
      <c r="DO15" s="622"/>
      <c r="DP15" s="623"/>
      <c r="DQ15" s="627">
        <v>257620</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2574</v>
      </c>
      <c r="S16" s="622"/>
      <c r="T16" s="622"/>
      <c r="U16" s="622"/>
      <c r="V16" s="622"/>
      <c r="W16" s="622"/>
      <c r="X16" s="622"/>
      <c r="Y16" s="623"/>
      <c r="Z16" s="659">
        <v>0.1</v>
      </c>
      <c r="AA16" s="659"/>
      <c r="AB16" s="659"/>
      <c r="AC16" s="659"/>
      <c r="AD16" s="660">
        <v>2574</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9671</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9671</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3784</v>
      </c>
      <c r="S17" s="622"/>
      <c r="T17" s="622"/>
      <c r="U17" s="622"/>
      <c r="V17" s="622"/>
      <c r="W17" s="622"/>
      <c r="X17" s="622"/>
      <c r="Y17" s="623"/>
      <c r="Z17" s="659">
        <v>0.1</v>
      </c>
      <c r="AA17" s="659"/>
      <c r="AB17" s="659"/>
      <c r="AC17" s="659"/>
      <c r="AD17" s="660">
        <v>3784</v>
      </c>
      <c r="AE17" s="660"/>
      <c r="AF17" s="660"/>
      <c r="AG17" s="660"/>
      <c r="AH17" s="660"/>
      <c r="AI17" s="660"/>
      <c r="AJ17" s="660"/>
      <c r="AK17" s="660"/>
      <c r="AL17" s="624">
        <v>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394145</v>
      </c>
      <c r="CS17" s="622"/>
      <c r="CT17" s="622"/>
      <c r="CU17" s="622"/>
      <c r="CV17" s="622"/>
      <c r="CW17" s="622"/>
      <c r="CX17" s="622"/>
      <c r="CY17" s="623"/>
      <c r="CZ17" s="659">
        <v>11</v>
      </c>
      <c r="DA17" s="659"/>
      <c r="DB17" s="659"/>
      <c r="DC17" s="659"/>
      <c r="DD17" s="627" t="s">
        <v>122</v>
      </c>
      <c r="DE17" s="622"/>
      <c r="DF17" s="622"/>
      <c r="DG17" s="622"/>
      <c r="DH17" s="622"/>
      <c r="DI17" s="622"/>
      <c r="DJ17" s="622"/>
      <c r="DK17" s="622"/>
      <c r="DL17" s="622"/>
      <c r="DM17" s="622"/>
      <c r="DN17" s="622"/>
      <c r="DO17" s="622"/>
      <c r="DP17" s="623"/>
      <c r="DQ17" s="627">
        <v>394145</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41</v>
      </c>
      <c r="S18" s="622"/>
      <c r="T18" s="622"/>
      <c r="U18" s="622"/>
      <c r="V18" s="622"/>
      <c r="W18" s="622"/>
      <c r="X18" s="622"/>
      <c r="Y18" s="623"/>
      <c r="Z18" s="659">
        <v>0</v>
      </c>
      <c r="AA18" s="659"/>
      <c r="AB18" s="659"/>
      <c r="AC18" s="659"/>
      <c r="AD18" s="660">
        <v>41</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3743</v>
      </c>
      <c r="S19" s="622"/>
      <c r="T19" s="622"/>
      <c r="U19" s="622"/>
      <c r="V19" s="622"/>
      <c r="W19" s="622"/>
      <c r="X19" s="622"/>
      <c r="Y19" s="623"/>
      <c r="Z19" s="659">
        <v>0.1</v>
      </c>
      <c r="AA19" s="659"/>
      <c r="AB19" s="659"/>
      <c r="AC19" s="659"/>
      <c r="AD19" s="660">
        <v>3743</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3585507</v>
      </c>
      <c r="CS20" s="622"/>
      <c r="CT20" s="622"/>
      <c r="CU20" s="622"/>
      <c r="CV20" s="622"/>
      <c r="CW20" s="622"/>
      <c r="CX20" s="622"/>
      <c r="CY20" s="623"/>
      <c r="CZ20" s="659">
        <v>100</v>
      </c>
      <c r="DA20" s="659"/>
      <c r="DB20" s="659"/>
      <c r="DC20" s="659"/>
      <c r="DD20" s="627">
        <v>475487</v>
      </c>
      <c r="DE20" s="622"/>
      <c r="DF20" s="622"/>
      <c r="DG20" s="622"/>
      <c r="DH20" s="622"/>
      <c r="DI20" s="622"/>
      <c r="DJ20" s="622"/>
      <c r="DK20" s="622"/>
      <c r="DL20" s="622"/>
      <c r="DM20" s="622"/>
      <c r="DN20" s="622"/>
      <c r="DO20" s="622"/>
      <c r="DP20" s="623"/>
      <c r="DQ20" s="627">
        <v>2759904</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1397937</v>
      </c>
      <c r="S21" s="622"/>
      <c r="T21" s="622"/>
      <c r="U21" s="622"/>
      <c r="V21" s="622"/>
      <c r="W21" s="622"/>
      <c r="X21" s="622"/>
      <c r="Y21" s="623"/>
      <c r="Z21" s="659">
        <v>36.5</v>
      </c>
      <c r="AA21" s="659"/>
      <c r="AB21" s="659"/>
      <c r="AC21" s="659"/>
      <c r="AD21" s="660">
        <v>1194783</v>
      </c>
      <c r="AE21" s="660"/>
      <c r="AF21" s="660"/>
      <c r="AG21" s="660"/>
      <c r="AH21" s="660"/>
      <c r="AI21" s="660"/>
      <c r="AJ21" s="660"/>
      <c r="AK21" s="660"/>
      <c r="AL21" s="624">
        <v>65.900000000000006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1194783</v>
      </c>
      <c r="S22" s="622"/>
      <c r="T22" s="622"/>
      <c r="U22" s="622"/>
      <c r="V22" s="622"/>
      <c r="W22" s="622"/>
      <c r="X22" s="622"/>
      <c r="Y22" s="623"/>
      <c r="Z22" s="659">
        <v>31.2</v>
      </c>
      <c r="AA22" s="659"/>
      <c r="AB22" s="659"/>
      <c r="AC22" s="659"/>
      <c r="AD22" s="660">
        <v>1194783</v>
      </c>
      <c r="AE22" s="660"/>
      <c r="AF22" s="660"/>
      <c r="AG22" s="660"/>
      <c r="AH22" s="660"/>
      <c r="AI22" s="660"/>
      <c r="AJ22" s="660"/>
      <c r="AK22" s="660"/>
      <c r="AL22" s="624">
        <v>65.900000000000006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203154</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1148719</v>
      </c>
      <c r="CS24" s="677"/>
      <c r="CT24" s="677"/>
      <c r="CU24" s="677"/>
      <c r="CV24" s="677"/>
      <c r="CW24" s="677"/>
      <c r="CX24" s="677"/>
      <c r="CY24" s="702"/>
      <c r="CZ24" s="703">
        <v>32</v>
      </c>
      <c r="DA24" s="685"/>
      <c r="DB24" s="685"/>
      <c r="DC24" s="705"/>
      <c r="DD24" s="701">
        <v>1012153</v>
      </c>
      <c r="DE24" s="677"/>
      <c r="DF24" s="677"/>
      <c r="DG24" s="677"/>
      <c r="DH24" s="677"/>
      <c r="DI24" s="677"/>
      <c r="DJ24" s="677"/>
      <c r="DK24" s="702"/>
      <c r="DL24" s="701">
        <v>888517</v>
      </c>
      <c r="DM24" s="677"/>
      <c r="DN24" s="677"/>
      <c r="DO24" s="677"/>
      <c r="DP24" s="677"/>
      <c r="DQ24" s="677"/>
      <c r="DR24" s="677"/>
      <c r="DS24" s="677"/>
      <c r="DT24" s="677"/>
      <c r="DU24" s="677"/>
      <c r="DV24" s="702"/>
      <c r="DW24" s="703">
        <v>48.9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2012605</v>
      </c>
      <c r="S25" s="622"/>
      <c r="T25" s="622"/>
      <c r="U25" s="622"/>
      <c r="V25" s="622"/>
      <c r="W25" s="622"/>
      <c r="X25" s="622"/>
      <c r="Y25" s="623"/>
      <c r="Z25" s="659">
        <v>52.6</v>
      </c>
      <c r="AA25" s="659"/>
      <c r="AB25" s="659"/>
      <c r="AC25" s="659"/>
      <c r="AD25" s="660">
        <v>1809451</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665799</v>
      </c>
      <c r="CS25" s="634"/>
      <c r="CT25" s="634"/>
      <c r="CU25" s="634"/>
      <c r="CV25" s="634"/>
      <c r="CW25" s="634"/>
      <c r="CX25" s="634"/>
      <c r="CY25" s="635"/>
      <c r="CZ25" s="624">
        <v>18.600000000000001</v>
      </c>
      <c r="DA25" s="636"/>
      <c r="DB25" s="636"/>
      <c r="DC25" s="637"/>
      <c r="DD25" s="627">
        <v>575688</v>
      </c>
      <c r="DE25" s="634"/>
      <c r="DF25" s="634"/>
      <c r="DG25" s="634"/>
      <c r="DH25" s="634"/>
      <c r="DI25" s="634"/>
      <c r="DJ25" s="634"/>
      <c r="DK25" s="635"/>
      <c r="DL25" s="627">
        <v>466502</v>
      </c>
      <c r="DM25" s="634"/>
      <c r="DN25" s="634"/>
      <c r="DO25" s="634"/>
      <c r="DP25" s="634"/>
      <c r="DQ25" s="634"/>
      <c r="DR25" s="634"/>
      <c r="DS25" s="634"/>
      <c r="DT25" s="634"/>
      <c r="DU25" s="634"/>
      <c r="DV25" s="635"/>
      <c r="DW25" s="624">
        <v>25.7</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357400</v>
      </c>
      <c r="CS26" s="622"/>
      <c r="CT26" s="622"/>
      <c r="CU26" s="622"/>
      <c r="CV26" s="622"/>
      <c r="CW26" s="622"/>
      <c r="CX26" s="622"/>
      <c r="CY26" s="623"/>
      <c r="CZ26" s="624">
        <v>10</v>
      </c>
      <c r="DA26" s="636"/>
      <c r="DB26" s="636"/>
      <c r="DC26" s="637"/>
      <c r="DD26" s="627">
        <v>291362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1753</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435705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88775</v>
      </c>
      <c r="CS27" s="634"/>
      <c r="CT27" s="634"/>
      <c r="CU27" s="634"/>
      <c r="CV27" s="634"/>
      <c r="CW27" s="634"/>
      <c r="CX27" s="634"/>
      <c r="CY27" s="635"/>
      <c r="CZ27" s="624">
        <v>2.5</v>
      </c>
      <c r="DA27" s="636"/>
      <c r="DB27" s="636"/>
      <c r="DC27" s="637"/>
      <c r="DD27" s="627">
        <v>42320</v>
      </c>
      <c r="DE27" s="634"/>
      <c r="DF27" s="634"/>
      <c r="DG27" s="634"/>
      <c r="DH27" s="634"/>
      <c r="DI27" s="634"/>
      <c r="DJ27" s="634"/>
      <c r="DK27" s="635"/>
      <c r="DL27" s="627">
        <v>27870</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16597</v>
      </c>
      <c r="S28" s="622"/>
      <c r="T28" s="622"/>
      <c r="U28" s="622"/>
      <c r="V28" s="622"/>
      <c r="W28" s="622"/>
      <c r="X28" s="622"/>
      <c r="Y28" s="623"/>
      <c r="Z28" s="659">
        <v>0.4</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394145</v>
      </c>
      <c r="CS28" s="622"/>
      <c r="CT28" s="622"/>
      <c r="CU28" s="622"/>
      <c r="CV28" s="622"/>
      <c r="CW28" s="622"/>
      <c r="CX28" s="622"/>
      <c r="CY28" s="623"/>
      <c r="CZ28" s="624">
        <v>11</v>
      </c>
      <c r="DA28" s="636"/>
      <c r="DB28" s="636"/>
      <c r="DC28" s="637"/>
      <c r="DD28" s="627">
        <v>394145</v>
      </c>
      <c r="DE28" s="622"/>
      <c r="DF28" s="622"/>
      <c r="DG28" s="622"/>
      <c r="DH28" s="622"/>
      <c r="DI28" s="622"/>
      <c r="DJ28" s="622"/>
      <c r="DK28" s="623"/>
      <c r="DL28" s="627">
        <v>394145</v>
      </c>
      <c r="DM28" s="622"/>
      <c r="DN28" s="622"/>
      <c r="DO28" s="622"/>
      <c r="DP28" s="622"/>
      <c r="DQ28" s="622"/>
      <c r="DR28" s="622"/>
      <c r="DS28" s="622"/>
      <c r="DT28" s="622"/>
      <c r="DU28" s="622"/>
      <c r="DV28" s="623"/>
      <c r="DW28" s="624">
        <v>21.7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1348</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394145</v>
      </c>
      <c r="CS29" s="634"/>
      <c r="CT29" s="634"/>
      <c r="CU29" s="634"/>
      <c r="CV29" s="634"/>
      <c r="CW29" s="634"/>
      <c r="CX29" s="634"/>
      <c r="CY29" s="635"/>
      <c r="CZ29" s="624">
        <v>11</v>
      </c>
      <c r="DA29" s="636"/>
      <c r="DB29" s="636"/>
      <c r="DC29" s="637"/>
      <c r="DD29" s="627">
        <v>394145</v>
      </c>
      <c r="DE29" s="634"/>
      <c r="DF29" s="634"/>
      <c r="DG29" s="634"/>
      <c r="DH29" s="634"/>
      <c r="DI29" s="634"/>
      <c r="DJ29" s="634"/>
      <c r="DK29" s="635"/>
      <c r="DL29" s="627">
        <v>394145</v>
      </c>
      <c r="DM29" s="634"/>
      <c r="DN29" s="634"/>
      <c r="DO29" s="634"/>
      <c r="DP29" s="634"/>
      <c r="DQ29" s="634"/>
      <c r="DR29" s="634"/>
      <c r="DS29" s="634"/>
      <c r="DT29" s="634"/>
      <c r="DU29" s="634"/>
      <c r="DV29" s="635"/>
      <c r="DW29" s="624">
        <v>21.7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258366</v>
      </c>
      <c r="S30" s="622"/>
      <c r="T30" s="622"/>
      <c r="U30" s="622"/>
      <c r="V30" s="622"/>
      <c r="W30" s="622"/>
      <c r="X30" s="622"/>
      <c r="Y30" s="623"/>
      <c r="Z30" s="659">
        <v>6.7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383687</v>
      </c>
      <c r="CS30" s="622"/>
      <c r="CT30" s="622"/>
      <c r="CU30" s="622"/>
      <c r="CV30" s="622"/>
      <c r="CW30" s="622"/>
      <c r="CX30" s="622"/>
      <c r="CY30" s="623"/>
      <c r="CZ30" s="624">
        <v>10.7</v>
      </c>
      <c r="DA30" s="636"/>
      <c r="DB30" s="636"/>
      <c r="DC30" s="637"/>
      <c r="DD30" s="627">
        <v>383687</v>
      </c>
      <c r="DE30" s="622"/>
      <c r="DF30" s="622"/>
      <c r="DG30" s="622"/>
      <c r="DH30" s="622"/>
      <c r="DI30" s="622"/>
      <c r="DJ30" s="622"/>
      <c r="DK30" s="623"/>
      <c r="DL30" s="627">
        <v>383687</v>
      </c>
      <c r="DM30" s="622"/>
      <c r="DN30" s="622"/>
      <c r="DO30" s="622"/>
      <c r="DP30" s="622"/>
      <c r="DQ30" s="622"/>
      <c r="DR30" s="622"/>
      <c r="DS30" s="622"/>
      <c r="DT30" s="622"/>
      <c r="DU30" s="622"/>
      <c r="DV30" s="623"/>
      <c r="DW30" s="624">
        <v>21.1</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99.8</v>
      </c>
      <c r="BH31" s="684"/>
      <c r="BI31" s="684"/>
      <c r="BJ31" s="684"/>
      <c r="BK31" s="684"/>
      <c r="BL31" s="684"/>
      <c r="BM31" s="685">
        <v>98.8</v>
      </c>
      <c r="BN31" s="684"/>
      <c r="BO31" s="684"/>
      <c r="BP31" s="684"/>
      <c r="BQ31" s="686"/>
      <c r="BR31" s="683">
        <v>99.8</v>
      </c>
      <c r="BS31" s="684"/>
      <c r="BT31" s="684"/>
      <c r="BU31" s="684"/>
      <c r="BV31" s="684"/>
      <c r="BW31" s="684"/>
      <c r="BX31" s="685">
        <v>98.9</v>
      </c>
      <c r="BY31" s="684"/>
      <c r="BZ31" s="684"/>
      <c r="CA31" s="684"/>
      <c r="CB31" s="686"/>
      <c r="CD31" s="642"/>
      <c r="CE31" s="643"/>
      <c r="CF31" s="618" t="s">
        <v>301</v>
      </c>
      <c r="CG31" s="619"/>
      <c r="CH31" s="619"/>
      <c r="CI31" s="619"/>
      <c r="CJ31" s="619"/>
      <c r="CK31" s="619"/>
      <c r="CL31" s="619"/>
      <c r="CM31" s="619"/>
      <c r="CN31" s="619"/>
      <c r="CO31" s="619"/>
      <c r="CP31" s="619"/>
      <c r="CQ31" s="620"/>
      <c r="CR31" s="621">
        <v>10458</v>
      </c>
      <c r="CS31" s="634"/>
      <c r="CT31" s="634"/>
      <c r="CU31" s="634"/>
      <c r="CV31" s="634"/>
      <c r="CW31" s="634"/>
      <c r="CX31" s="634"/>
      <c r="CY31" s="635"/>
      <c r="CZ31" s="624">
        <v>0.3</v>
      </c>
      <c r="DA31" s="636"/>
      <c r="DB31" s="636"/>
      <c r="DC31" s="637"/>
      <c r="DD31" s="627">
        <v>10458</v>
      </c>
      <c r="DE31" s="634"/>
      <c r="DF31" s="634"/>
      <c r="DG31" s="634"/>
      <c r="DH31" s="634"/>
      <c r="DI31" s="634"/>
      <c r="DJ31" s="634"/>
      <c r="DK31" s="635"/>
      <c r="DL31" s="627">
        <v>10458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187045</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99.5</v>
      </c>
      <c r="BH32" s="634"/>
      <c r="BI32" s="634"/>
      <c r="BJ32" s="634"/>
      <c r="BK32" s="634"/>
      <c r="BL32" s="634"/>
      <c r="BM32" s="625">
        <v>96.9</v>
      </c>
      <c r="BN32" s="634"/>
      <c r="BO32" s="634"/>
      <c r="BP32" s="634"/>
      <c r="BQ32" s="657"/>
      <c r="BR32" s="687">
        <v>99.8</v>
      </c>
      <c r="BS32" s="634"/>
      <c r="BT32" s="634"/>
      <c r="BU32" s="634"/>
      <c r="BV32" s="634"/>
      <c r="BW32" s="634"/>
      <c r="BX32" s="625">
        <v>96.7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29135</v>
      </c>
      <c r="S33" s="622"/>
      <c r="T33" s="622"/>
      <c r="U33" s="622"/>
      <c r="V33" s="622"/>
      <c r="W33" s="622"/>
      <c r="X33" s="622"/>
      <c r="Y33" s="623"/>
      <c r="Z33" s="659">
        <v>0.8</v>
      </c>
      <c r="AA33" s="659"/>
      <c r="AB33" s="659"/>
      <c r="AC33" s="659"/>
      <c r="AD33" s="660">
        <v>2679</v>
      </c>
      <c r="AE33" s="660"/>
      <c r="AF33" s="660"/>
      <c r="AG33" s="660"/>
      <c r="AH33" s="660"/>
      <c r="AI33" s="660"/>
      <c r="AJ33" s="660"/>
      <c r="AK33" s="660"/>
      <c r="AL33" s="624">
        <v>0.1</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99.2</v>
      </c>
      <c r="BH33" s="606"/>
      <c r="BI33" s="606"/>
      <c r="BJ33" s="606"/>
      <c r="BK33" s="606"/>
      <c r="BL33" s="606"/>
      <c r="BM33" s="652">
        <v>96.6</v>
      </c>
      <c r="BN33" s="606"/>
      <c r="BO33" s="606"/>
      <c r="BP33" s="606"/>
      <c r="BQ33" s="669"/>
      <c r="BR33" s="682">
        <v>99.4</v>
      </c>
      <c r="BS33" s="606"/>
      <c r="BT33" s="606"/>
      <c r="BU33" s="606"/>
      <c r="BV33" s="606"/>
      <c r="BW33" s="606"/>
      <c r="BX33" s="652">
        <v>96.9</v>
      </c>
      <c r="BY33" s="606"/>
      <c r="BZ33" s="606"/>
      <c r="CA33" s="606"/>
      <c r="CB33" s="669"/>
      <c r="CD33" s="618" t="s">
        <v>308</v>
      </c>
      <c r="CE33" s="619"/>
      <c r="CF33" s="619"/>
      <c r="CG33" s="619"/>
      <c r="CH33" s="619"/>
      <c r="CI33" s="619"/>
      <c r="CJ33" s="619"/>
      <c r="CK33" s="619"/>
      <c r="CL33" s="619"/>
      <c r="CM33" s="619"/>
      <c r="CN33" s="619"/>
      <c r="CO33" s="619"/>
      <c r="CP33" s="619"/>
      <c r="CQ33" s="620"/>
      <c r="CR33" s="621">
        <v>1951630</v>
      </c>
      <c r="CS33" s="634"/>
      <c r="CT33" s="634"/>
      <c r="CU33" s="634"/>
      <c r="CV33" s="634"/>
      <c r="CW33" s="634"/>
      <c r="CX33" s="634"/>
      <c r="CY33" s="635"/>
      <c r="CZ33" s="624">
        <v>54.4</v>
      </c>
      <c r="DA33" s="636"/>
      <c r="DB33" s="636"/>
      <c r="DC33" s="637"/>
      <c r="DD33" s="627">
        <v>1605915</v>
      </c>
      <c r="DE33" s="634"/>
      <c r="DF33" s="634"/>
      <c r="DG33" s="634"/>
      <c r="DH33" s="634"/>
      <c r="DI33" s="634"/>
      <c r="DJ33" s="634"/>
      <c r="DK33" s="635"/>
      <c r="DL33" s="627">
        <v>816184</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16903</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588938</v>
      </c>
      <c r="CS34" s="622"/>
      <c r="CT34" s="622"/>
      <c r="CU34" s="622"/>
      <c r="CV34" s="622"/>
      <c r="CW34" s="622"/>
      <c r="CX34" s="622"/>
      <c r="CY34" s="623"/>
      <c r="CZ34" s="624">
        <v>16.399999999999999</v>
      </c>
      <c r="DA34" s="636"/>
      <c r="DB34" s="636"/>
      <c r="DC34" s="637"/>
      <c r="DD34" s="627">
        <v>429685</v>
      </c>
      <c r="DE34" s="622"/>
      <c r="DF34" s="622"/>
      <c r="DG34" s="622"/>
      <c r="DH34" s="622"/>
      <c r="DI34" s="622"/>
      <c r="DJ34" s="622"/>
      <c r="DK34" s="623"/>
      <c r="DL34" s="627">
        <v>335731</v>
      </c>
      <c r="DM34" s="622"/>
      <c r="DN34" s="622"/>
      <c r="DO34" s="622"/>
      <c r="DP34" s="622"/>
      <c r="DQ34" s="622"/>
      <c r="DR34" s="622"/>
      <c r="DS34" s="622"/>
      <c r="DT34" s="622"/>
      <c r="DU34" s="622"/>
      <c r="DV34" s="623"/>
      <c r="DW34" s="624">
        <v>18.5</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771271</v>
      </c>
      <c r="S35" s="622"/>
      <c r="T35" s="622"/>
      <c r="U35" s="622"/>
      <c r="V35" s="622"/>
      <c r="W35" s="622"/>
      <c r="X35" s="622"/>
      <c r="Y35" s="623"/>
      <c r="Z35" s="659">
        <v>20.100000000000001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13124</v>
      </c>
      <c r="CS35" s="634"/>
      <c r="CT35" s="634"/>
      <c r="CU35" s="634"/>
      <c r="CV35" s="634"/>
      <c r="CW35" s="634"/>
      <c r="CX35" s="634"/>
      <c r="CY35" s="635"/>
      <c r="CZ35" s="624">
        <v>0.4</v>
      </c>
      <c r="DA35" s="636"/>
      <c r="DB35" s="636"/>
      <c r="DC35" s="637"/>
      <c r="DD35" s="627">
        <v>13124</v>
      </c>
      <c r="DE35" s="634"/>
      <c r="DF35" s="634"/>
      <c r="DG35" s="634"/>
      <c r="DH35" s="634"/>
      <c r="DI35" s="634"/>
      <c r="DJ35" s="634"/>
      <c r="DK35" s="635"/>
      <c r="DL35" s="627">
        <v>9016</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336548</v>
      </c>
      <c r="S36" s="622"/>
      <c r="T36" s="622"/>
      <c r="U36" s="622"/>
      <c r="V36" s="622"/>
      <c r="W36" s="622"/>
      <c r="X36" s="622"/>
      <c r="Y36" s="623"/>
      <c r="Z36" s="659">
        <v>8.8000000000000007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244629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9431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517954</v>
      </c>
      <c r="CS36" s="622"/>
      <c r="CT36" s="622"/>
      <c r="CU36" s="622"/>
      <c r="CV36" s="622"/>
      <c r="CW36" s="622"/>
      <c r="CX36" s="622"/>
      <c r="CY36" s="623"/>
      <c r="CZ36" s="624">
        <v>14.4</v>
      </c>
      <c r="DA36" s="636"/>
      <c r="DB36" s="636"/>
      <c r="DC36" s="637"/>
      <c r="DD36" s="627">
        <v>453734</v>
      </c>
      <c r="DE36" s="622"/>
      <c r="DF36" s="622"/>
      <c r="DG36" s="622"/>
      <c r="DH36" s="622"/>
      <c r="DI36" s="622"/>
      <c r="DJ36" s="622"/>
      <c r="DK36" s="623"/>
      <c r="DL36" s="627">
        <v>362100</v>
      </c>
      <c r="DM36" s="622"/>
      <c r="DN36" s="622"/>
      <c r="DO36" s="622"/>
      <c r="DP36" s="622"/>
      <c r="DQ36" s="622"/>
      <c r="DR36" s="622"/>
      <c r="DS36" s="622"/>
      <c r="DT36" s="622"/>
      <c r="DU36" s="622"/>
      <c r="DV36" s="623"/>
      <c r="DW36" s="624">
        <v>19.899999999999999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34623</v>
      </c>
      <c r="S37" s="622"/>
      <c r="T37" s="622"/>
      <c r="U37" s="622"/>
      <c r="V37" s="622"/>
      <c r="W37" s="622"/>
      <c r="X37" s="622"/>
      <c r="Y37" s="623"/>
      <c r="Z37" s="659">
        <v>0.9</v>
      </c>
      <c r="AA37" s="659"/>
      <c r="AB37" s="659"/>
      <c r="AC37" s="659"/>
      <c r="AD37" s="660">
        <v>1764</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68734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9431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147314</v>
      </c>
      <c r="CS37" s="634"/>
      <c r="CT37" s="634"/>
      <c r="CU37" s="634"/>
      <c r="CV37" s="634"/>
      <c r="CW37" s="634"/>
      <c r="CX37" s="634"/>
      <c r="CY37" s="635"/>
      <c r="CZ37" s="624">
        <v>4.0999999999999996</v>
      </c>
      <c r="DA37" s="636"/>
      <c r="DB37" s="636"/>
      <c r="DC37" s="637"/>
      <c r="DD37" s="627">
        <v>147308</v>
      </c>
      <c r="DE37" s="634"/>
      <c r="DF37" s="634"/>
      <c r="DG37" s="634"/>
      <c r="DH37" s="634"/>
      <c r="DI37" s="634"/>
      <c r="DJ37" s="634"/>
      <c r="DK37" s="635"/>
      <c r="DL37" s="627">
        <v>140984</v>
      </c>
      <c r="DM37" s="634"/>
      <c r="DN37" s="634"/>
      <c r="DO37" s="634"/>
      <c r="DP37" s="634"/>
      <c r="DQ37" s="634"/>
      <c r="DR37" s="634"/>
      <c r="DS37" s="634"/>
      <c r="DT37" s="634"/>
      <c r="DU37" s="634"/>
      <c r="DV37" s="635"/>
      <c r="DW37" s="624">
        <v>7.8</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163000</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19884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202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156011</v>
      </c>
      <c r="CS38" s="622"/>
      <c r="CT38" s="622"/>
      <c r="CU38" s="622"/>
      <c r="CV38" s="622"/>
      <c r="CW38" s="622"/>
      <c r="CX38" s="622"/>
      <c r="CY38" s="623"/>
      <c r="CZ38" s="624">
        <v>4.4000000000000004</v>
      </c>
      <c r="DA38" s="636"/>
      <c r="DB38" s="636"/>
      <c r="DC38" s="637"/>
      <c r="DD38" s="627">
        <v>130975</v>
      </c>
      <c r="DE38" s="622"/>
      <c r="DF38" s="622"/>
      <c r="DG38" s="622"/>
      <c r="DH38" s="622"/>
      <c r="DI38" s="622"/>
      <c r="DJ38" s="622"/>
      <c r="DK38" s="623"/>
      <c r="DL38" s="627">
        <v>109123</v>
      </c>
      <c r="DM38" s="622"/>
      <c r="DN38" s="622"/>
      <c r="DO38" s="622"/>
      <c r="DP38" s="622"/>
      <c r="DQ38" s="622"/>
      <c r="DR38" s="622"/>
      <c r="DS38" s="622"/>
      <c r="DT38" s="622"/>
      <c r="DU38" s="622"/>
      <c r="DV38" s="623"/>
      <c r="DW38" s="624">
        <v>6</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298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644383</v>
      </c>
      <c r="CS39" s="634"/>
      <c r="CT39" s="634"/>
      <c r="CU39" s="634"/>
      <c r="CV39" s="634"/>
      <c r="CW39" s="634"/>
      <c r="CX39" s="634"/>
      <c r="CY39" s="635"/>
      <c r="CZ39" s="624">
        <v>18</v>
      </c>
      <c r="DA39" s="636"/>
      <c r="DB39" s="636"/>
      <c r="DC39" s="637"/>
      <c r="DD39" s="627">
        <v>577365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3800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31220</v>
      </c>
      <c r="CS40" s="622"/>
      <c r="CT40" s="622"/>
      <c r="CU40" s="622"/>
      <c r="CV40" s="622"/>
      <c r="CW40" s="622"/>
      <c r="CX40" s="622"/>
      <c r="CY40" s="623"/>
      <c r="CZ40" s="624">
        <v>0.9</v>
      </c>
      <c r="DA40" s="636"/>
      <c r="DB40" s="636"/>
      <c r="DC40" s="637"/>
      <c r="DD40" s="627">
        <v>1032</v>
      </c>
      <c r="DE40" s="622"/>
      <c r="DF40" s="622"/>
      <c r="DG40" s="622"/>
      <c r="DH40" s="622"/>
      <c r="DI40" s="622"/>
      <c r="DJ40" s="622"/>
      <c r="DK40" s="623"/>
      <c r="DL40" s="627">
        <v>214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3829194</v>
      </c>
      <c r="S41" s="646"/>
      <c r="T41" s="646"/>
      <c r="U41" s="646"/>
      <c r="V41" s="646"/>
      <c r="W41" s="646"/>
      <c r="X41" s="646"/>
      <c r="Y41" s="649"/>
      <c r="Z41" s="650">
        <v>100</v>
      </c>
      <c r="AA41" s="650"/>
      <c r="AB41" s="650"/>
      <c r="AC41" s="650"/>
      <c r="AD41" s="651">
        <v>1813894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49566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6</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106445</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485158</v>
      </c>
      <c r="CS42" s="634"/>
      <c r="CT42" s="634"/>
      <c r="CU42" s="634"/>
      <c r="CV42" s="634"/>
      <c r="CW42" s="634"/>
      <c r="CX42" s="634"/>
      <c r="CY42" s="635"/>
      <c r="CZ42" s="624">
        <v>13.5</v>
      </c>
      <c r="DA42" s="636"/>
      <c r="DB42" s="636"/>
      <c r="DC42" s="637"/>
      <c r="DD42" s="627">
        <v>141836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26833</v>
      </c>
      <c r="CS43" s="634"/>
      <c r="CT43" s="634"/>
      <c r="CU43" s="634"/>
      <c r="CV43" s="634"/>
      <c r="CW43" s="634"/>
      <c r="CX43" s="634"/>
      <c r="CY43" s="635"/>
      <c r="CZ43" s="624">
        <v>0.7</v>
      </c>
      <c r="DA43" s="636"/>
      <c r="DB43" s="636"/>
      <c r="DC43" s="637"/>
      <c r="DD43" s="627">
        <v>26833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475487</v>
      </c>
      <c r="CS44" s="622"/>
      <c r="CT44" s="622"/>
      <c r="CU44" s="622"/>
      <c r="CV44" s="622"/>
      <c r="CW44" s="622"/>
      <c r="CX44" s="622"/>
      <c r="CY44" s="623"/>
      <c r="CZ44" s="624">
        <v>13.3</v>
      </c>
      <c r="DA44" s="625"/>
      <c r="DB44" s="625"/>
      <c r="DC44" s="626"/>
      <c r="DD44" s="627">
        <v>132165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260209</v>
      </c>
      <c r="CS45" s="634"/>
      <c r="CT45" s="634"/>
      <c r="CU45" s="634"/>
      <c r="CV45" s="634"/>
      <c r="CW45" s="634"/>
      <c r="CX45" s="634"/>
      <c r="CY45" s="635"/>
      <c r="CZ45" s="624">
        <v>7.3</v>
      </c>
      <c r="DA45" s="636"/>
      <c r="DB45" s="636"/>
      <c r="DC45" s="637"/>
      <c r="DD45" s="627">
        <v>24103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212290</v>
      </c>
      <c r="CS46" s="622"/>
      <c r="CT46" s="622"/>
      <c r="CU46" s="622"/>
      <c r="CV46" s="622"/>
      <c r="CW46" s="622"/>
      <c r="CX46" s="622"/>
      <c r="CY46" s="623"/>
      <c r="CZ46" s="624">
        <v>5.9</v>
      </c>
      <c r="DA46" s="625"/>
      <c r="DB46" s="625"/>
      <c r="DC46" s="626"/>
      <c r="DD46" s="627">
        <v>105074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9671</v>
      </c>
      <c r="CS47" s="634"/>
      <c r="CT47" s="634"/>
      <c r="CU47" s="634"/>
      <c r="CV47" s="634"/>
      <c r="CW47" s="634"/>
      <c r="CX47" s="634"/>
      <c r="CY47" s="635"/>
      <c r="CZ47" s="624">
        <v>0.3</v>
      </c>
      <c r="DA47" s="636"/>
      <c r="DB47" s="636"/>
      <c r="DC47" s="637"/>
      <c r="DD47" s="627">
        <v>9671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3585507</v>
      </c>
      <c r="CS49" s="606"/>
      <c r="CT49" s="606"/>
      <c r="CU49" s="606"/>
      <c r="CV49" s="606"/>
      <c r="CW49" s="606"/>
      <c r="CX49" s="606"/>
      <c r="CY49" s="607"/>
      <c r="CZ49" s="608">
        <v>100</v>
      </c>
      <c r="DA49" s="609"/>
      <c r="DB49" s="609"/>
      <c r="DC49" s="610"/>
      <c r="DD49" s="611">
        <v>2759904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sZARp5K8KRzl6PL94zep2xDTPoZulrf+gaw5XZB6otemxHssfZvZYFZhWE4X/QreV1qHcIpJzZGWyQ6OV3SHQ==" saltValue="HtvTrCZhCPtAVklIvRwk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3815</v>
      </c>
      <c r="R7" s="1103"/>
      <c r="S7" s="1103"/>
      <c r="T7" s="1103"/>
      <c r="U7" s="1103"/>
      <c r="V7" s="1103">
        <v>3573</v>
      </c>
      <c r="W7" s="1103"/>
      <c r="X7" s="1103"/>
      <c r="Y7" s="1103"/>
      <c r="Z7" s="1103"/>
      <c r="AA7" s="1103">
        <v>242</v>
      </c>
      <c r="AB7" s="1103"/>
      <c r="AC7" s="1103"/>
      <c r="AD7" s="1103"/>
      <c r="AE7" s="1104"/>
      <c r="AF7" s="1105">
        <v>224</v>
      </c>
      <c r="AG7" s="1106"/>
      <c r="AH7" s="1106"/>
      <c r="AI7" s="1106"/>
      <c r="AJ7" s="1107"/>
      <c r="AK7" s="1108">
        <v>6</v>
      </c>
      <c r="AL7" s="1109"/>
      <c r="AM7" s="1109"/>
      <c r="AN7" s="1109"/>
      <c r="AO7" s="1109"/>
      <c r="AP7" s="1109">
        <v>5295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563</v>
      </c>
      <c r="BT7" s="1100"/>
      <c r="BU7" s="1100"/>
      <c r="BV7" s="1100"/>
      <c r="BW7" s="1100"/>
      <c r="BX7" s="1100"/>
      <c r="BY7" s="1100"/>
      <c r="BZ7" s="1100"/>
      <c r="CA7" s="1100"/>
      <c r="CB7" s="1100"/>
      <c r="CC7" s="1100"/>
      <c r="CD7" s="1100"/>
      <c r="CE7" s="1100"/>
      <c r="CF7" s="1100"/>
      <c r="CG7" s="1112"/>
      <c r="CH7" s="1096">
        <v>9</v>
      </c>
      <c r="CI7" s="1097"/>
      <c r="CJ7" s="1097"/>
      <c r="CK7" s="1097"/>
      <c r="CL7" s="1098"/>
      <c r="CM7" s="1096">
        <v>120</v>
      </c>
      <c r="CN7" s="1097"/>
      <c r="CO7" s="1097"/>
      <c r="CP7" s="1097"/>
      <c r="CQ7" s="1098"/>
      <c r="CR7" s="1096">
        <v>5</v>
      </c>
      <c r="CS7" s="1097"/>
      <c r="CT7" s="1097"/>
      <c r="CU7" s="1097"/>
      <c r="CV7" s="1098"/>
      <c r="CW7" s="1096">
        <v>0</v>
      </c>
      <c r="CX7" s="1097"/>
      <c r="CY7" s="1097"/>
      <c r="CZ7" s="1097"/>
      <c r="DA7" s="1098"/>
      <c r="DB7" s="1096">
        <v>165</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8</v>
      </c>
      <c r="R8" s="1039"/>
      <c r="S8" s="1039"/>
      <c r="T8" s="1039"/>
      <c r="U8" s="1039"/>
      <c r="V8" s="1039">
        <v>8</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564</v>
      </c>
      <c r="BT8" s="993"/>
      <c r="BU8" s="993"/>
      <c r="BV8" s="993"/>
      <c r="BW8" s="993"/>
      <c r="BX8" s="993"/>
      <c r="BY8" s="993"/>
      <c r="BZ8" s="993"/>
      <c r="CA8" s="993"/>
      <c r="CB8" s="993"/>
      <c r="CC8" s="993"/>
      <c r="CD8" s="993"/>
      <c r="CE8" s="993"/>
      <c r="CF8" s="993"/>
      <c r="CG8" s="1014"/>
      <c r="CH8" s="989">
        <v>5</v>
      </c>
      <c r="CI8" s="990"/>
      <c r="CJ8" s="990"/>
      <c r="CK8" s="990"/>
      <c r="CL8" s="991"/>
      <c r="CM8" s="989">
        <v>94</v>
      </c>
      <c r="CN8" s="990"/>
      <c r="CO8" s="990"/>
      <c r="CP8" s="990"/>
      <c r="CQ8" s="991"/>
      <c r="CR8" s="989">
        <v>100</v>
      </c>
      <c r="CS8" s="990"/>
      <c r="CT8" s="990"/>
      <c r="CU8" s="990"/>
      <c r="CV8" s="991"/>
      <c r="CW8" s="989">
        <v>61</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4</v>
      </c>
      <c r="R9" s="1039"/>
      <c r="S9" s="1039"/>
      <c r="T9" s="1039"/>
      <c r="U9" s="1039"/>
      <c r="V9" s="1039">
        <v>3</v>
      </c>
      <c r="W9" s="1039"/>
      <c r="X9" s="1039"/>
      <c r="Y9" s="1039"/>
      <c r="Z9" s="1039"/>
      <c r="AA9" s="1039">
        <v>1</v>
      </c>
      <c r="AB9" s="1039"/>
      <c r="AC9" s="1039"/>
      <c r="AD9" s="1039"/>
      <c r="AE9" s="1040"/>
      <c r="AF9" s="1035">
        <v>1</v>
      </c>
      <c r="AG9" s="1036"/>
      <c r="AH9" s="1036"/>
      <c r="AI9" s="1036"/>
      <c r="AJ9" s="1037"/>
      <c r="AK9" s="1080">
        <v>0</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565</v>
      </c>
      <c r="BT9" s="993"/>
      <c r="BU9" s="993"/>
      <c r="BV9" s="993"/>
      <c r="BW9" s="993"/>
      <c r="BX9" s="993"/>
      <c r="BY9" s="993"/>
      <c r="BZ9" s="993"/>
      <c r="CA9" s="993"/>
      <c r="CB9" s="993"/>
      <c r="CC9" s="993"/>
      <c r="CD9" s="993"/>
      <c r="CE9" s="993"/>
      <c r="CF9" s="993"/>
      <c r="CG9" s="1014"/>
      <c r="CH9" s="989">
        <v>0</v>
      </c>
      <c r="CI9" s="990"/>
      <c r="CJ9" s="990"/>
      <c r="CK9" s="990"/>
      <c r="CL9" s="991"/>
      <c r="CM9" s="989">
        <v>923</v>
      </c>
      <c r="CN9" s="990"/>
      <c r="CO9" s="990"/>
      <c r="CP9" s="990"/>
      <c r="CQ9" s="991"/>
      <c r="CR9" s="989">
        <v>900</v>
      </c>
      <c r="CS9" s="990"/>
      <c r="CT9" s="990"/>
      <c r="CU9" s="990"/>
      <c r="CV9" s="991"/>
      <c r="CW9" s="989">
        <v>21</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c r="DW9" s="993"/>
      <c r="DX9" s="993"/>
      <c r="DY9" s="993"/>
      <c r="DZ9" s="994"/>
      <c r="EA9" s="222"/>
    </row>
    <row r="10" spans="1:131" s="223" customFormat="1" ht="26.25" customHeight="1" x14ac:dyDescent="0.2">
      <c r="A10" s="226">
        <v>4</v>
      </c>
      <c r="B10" s="1030" t="s">
        <v>378</v>
      </c>
      <c r="C10" s="1031"/>
      <c r="D10" s="1031"/>
      <c r="E10" s="1031"/>
      <c r="F10" s="1031"/>
      <c r="G10" s="1031"/>
      <c r="H10" s="1031"/>
      <c r="I10" s="1031"/>
      <c r="J10" s="1031"/>
      <c r="K10" s="1031"/>
      <c r="L10" s="1031"/>
      <c r="M10" s="1031"/>
      <c r="N10" s="1031"/>
      <c r="O10" s="1031"/>
      <c r="P10" s="1032"/>
      <c r="Q10" s="1038">
        <v>6</v>
      </c>
      <c r="R10" s="1039"/>
      <c r="S10" s="1039"/>
      <c r="T10" s="1039"/>
      <c r="U10" s="1039"/>
      <c r="V10" s="1039">
        <v>6</v>
      </c>
      <c r="W10" s="1039"/>
      <c r="X10" s="1039"/>
      <c r="Y10" s="1039"/>
      <c r="Z10" s="1039"/>
      <c r="AA10" s="1039">
        <v>0</v>
      </c>
      <c r="AB10" s="1039"/>
      <c r="AC10" s="1039"/>
      <c r="AD10" s="1039"/>
      <c r="AE10" s="1040"/>
      <c r="AF10" s="1035">
        <v>0</v>
      </c>
      <c r="AG10" s="1036"/>
      <c r="AH10" s="1036"/>
      <c r="AI10" s="1036"/>
      <c r="AJ10" s="1037"/>
      <c r="AK10" s="1080">
        <v>0</v>
      </c>
      <c r="AL10" s="1081"/>
      <c r="AM10" s="1081"/>
      <c r="AN10" s="1081"/>
      <c r="AO10" s="1081"/>
      <c r="AP10" s="1081">
        <v>0</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566</v>
      </c>
      <c r="BT10" s="993"/>
      <c r="BU10" s="993"/>
      <c r="BV10" s="993"/>
      <c r="BW10" s="993"/>
      <c r="BX10" s="993"/>
      <c r="BY10" s="993"/>
      <c r="BZ10" s="993"/>
      <c r="CA10" s="993"/>
      <c r="CB10" s="993"/>
      <c r="CC10" s="993"/>
      <c r="CD10" s="993"/>
      <c r="CE10" s="993"/>
      <c r="CF10" s="993"/>
      <c r="CG10" s="1014"/>
      <c r="CH10" s="989">
        <v>-7</v>
      </c>
      <c r="CI10" s="990"/>
      <c r="CJ10" s="990"/>
      <c r="CK10" s="990"/>
      <c r="CL10" s="991"/>
      <c r="CM10" s="989">
        <v>7</v>
      </c>
      <c r="CN10" s="990"/>
      <c r="CO10" s="990"/>
      <c r="CP10" s="990"/>
      <c r="CQ10" s="991"/>
      <c r="CR10" s="989">
        <v>12</v>
      </c>
      <c r="CS10" s="990"/>
      <c r="CT10" s="990"/>
      <c r="CU10" s="990"/>
      <c r="CV10" s="991"/>
      <c r="CW10" s="989">
        <v>0</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567</v>
      </c>
      <c r="BT11" s="993"/>
      <c r="BU11" s="993"/>
      <c r="BV11" s="993"/>
      <c r="BW11" s="993"/>
      <c r="BX11" s="993"/>
      <c r="BY11" s="993"/>
      <c r="BZ11" s="993"/>
      <c r="CA11" s="993"/>
      <c r="CB11" s="993"/>
      <c r="CC11" s="993"/>
      <c r="CD11" s="993"/>
      <c r="CE11" s="993"/>
      <c r="CF11" s="993"/>
      <c r="CG11" s="1014"/>
      <c r="CH11" s="989">
        <v>-5</v>
      </c>
      <c r="CI11" s="990"/>
      <c r="CJ11" s="990"/>
      <c r="CK11" s="990"/>
      <c r="CL11" s="991"/>
      <c r="CM11" s="989">
        <v>186</v>
      </c>
      <c r="CN11" s="990"/>
      <c r="CO11" s="990"/>
      <c r="CP11" s="990"/>
      <c r="CQ11" s="991"/>
      <c r="CR11" s="989">
        <v>0</v>
      </c>
      <c r="CS11" s="990"/>
      <c r="CT11" s="990"/>
      <c r="CU11" s="990"/>
      <c r="CV11" s="991"/>
      <c r="CW11" s="989">
        <v>62</v>
      </c>
      <c r="CX11" s="990"/>
      <c r="CY11" s="990"/>
      <c r="CZ11" s="990"/>
      <c r="DA11" s="991"/>
      <c r="DB11" s="989">
        <v>0</v>
      </c>
      <c r="DC11" s="990"/>
      <c r="DD11" s="990"/>
      <c r="DE11" s="990"/>
      <c r="DF11" s="991"/>
      <c r="DG11" s="989">
        <v>0</v>
      </c>
      <c r="DH11" s="990"/>
      <c r="DI11" s="990"/>
      <c r="DJ11" s="990"/>
      <c r="DK11" s="991"/>
      <c r="DL11" s="989">
        <v>0</v>
      </c>
      <c r="DM11" s="990"/>
      <c r="DN11" s="990"/>
      <c r="DO11" s="990"/>
      <c r="DP11" s="991"/>
      <c r="DQ11" s="989">
        <v>0</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380</v>
      </c>
      <c r="B23" s="937" t="s">
        <v>381</v>
      </c>
      <c r="C23" s="938"/>
      <c r="D23" s="938"/>
      <c r="E23" s="938"/>
      <c r="F23" s="938"/>
      <c r="G23" s="938"/>
      <c r="H23" s="938"/>
      <c r="I23" s="938"/>
      <c r="J23" s="938"/>
      <c r="K23" s="938"/>
      <c r="L23" s="938"/>
      <c r="M23" s="938"/>
      <c r="N23" s="938"/>
      <c r="O23" s="938"/>
      <c r="P23" s="948"/>
      <c r="Q23" s="1067">
        <v>3829</v>
      </c>
      <c r="R23" s="1061"/>
      <c r="S23" s="1061"/>
      <c r="T23" s="1061"/>
      <c r="U23" s="1061"/>
      <c r="V23" s="1061">
        <v>3586</v>
      </c>
      <c r="W23" s="1061"/>
      <c r="X23" s="1061"/>
      <c r="Y23" s="1061"/>
      <c r="Z23" s="1061"/>
      <c r="AA23" s="1061">
        <v>243</v>
      </c>
      <c r="AB23" s="1061"/>
      <c r="AC23" s="1061"/>
      <c r="AD23" s="1061"/>
      <c r="AE23" s="1068"/>
      <c r="AF23" s="1069">
        <v>226</v>
      </c>
      <c r="AG23" s="1061"/>
      <c r="AH23" s="1061"/>
      <c r="AI23" s="1061"/>
      <c r="AJ23" s="1070"/>
      <c r="AK23" s="1071"/>
      <c r="AL23" s="1072"/>
      <c r="AM23" s="1072"/>
      <c r="AN23" s="1072"/>
      <c r="AO23" s="1072"/>
      <c r="AP23" s="1061">
        <v>5295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392</v>
      </c>
      <c r="C28" s="1048"/>
      <c r="D28" s="1048"/>
      <c r="E28" s="1048"/>
      <c r="F28" s="1048"/>
      <c r="G28" s="1048"/>
      <c r="H28" s="1048"/>
      <c r="I28" s="1048"/>
      <c r="J28" s="1048"/>
      <c r="K28" s="1048"/>
      <c r="L28" s="1048"/>
      <c r="M28" s="1048"/>
      <c r="N28" s="1048"/>
      <c r="O28" s="1048"/>
      <c r="P28" s="1049"/>
      <c r="Q28" s="1050">
        <v>179</v>
      </c>
      <c r="R28" s="1051"/>
      <c r="S28" s="1051"/>
      <c r="T28" s="1051"/>
      <c r="U28" s="1051"/>
      <c r="V28" s="1051">
        <v>176</v>
      </c>
      <c r="W28" s="1051"/>
      <c r="X28" s="1051"/>
      <c r="Y28" s="1051"/>
      <c r="Z28" s="1051"/>
      <c r="AA28" s="1051">
        <v>3</v>
      </c>
      <c r="AB28" s="1051"/>
      <c r="AC28" s="1051"/>
      <c r="AD28" s="1051"/>
      <c r="AE28" s="1052"/>
      <c r="AF28" s="1053">
        <v>3</v>
      </c>
      <c r="AG28" s="1051"/>
      <c r="AH28" s="1051"/>
      <c r="AI28" s="1051"/>
      <c r="AJ28" s="1054"/>
      <c r="AK28" s="1042">
        <v>17</v>
      </c>
      <c r="AL28" s="1043"/>
      <c r="AM28" s="1043"/>
      <c r="AN28" s="1043"/>
      <c r="AO28" s="1043"/>
      <c r="AP28" s="1043">
        <v>0</v>
      </c>
      <c r="AQ28" s="1043"/>
      <c r="AR28" s="1043"/>
      <c r="AS28" s="1043"/>
      <c r="AT28" s="1043"/>
      <c r="AU28" s="1043">
        <v>0</v>
      </c>
      <c r="AV28" s="1043"/>
      <c r="AW28" s="1043"/>
      <c r="AX28" s="1043"/>
      <c r="AY28" s="1043"/>
      <c r="AZ28" s="1044" t="s">
        <v>555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393</v>
      </c>
      <c r="C29" s="1031"/>
      <c r="D29" s="1031"/>
      <c r="E29" s="1031"/>
      <c r="F29" s="1031"/>
      <c r="G29" s="1031"/>
      <c r="H29" s="1031"/>
      <c r="I29" s="1031"/>
      <c r="J29" s="1031"/>
      <c r="K29" s="1031"/>
      <c r="L29" s="1031"/>
      <c r="M29" s="1031"/>
      <c r="N29" s="1031"/>
      <c r="O29" s="1031"/>
      <c r="P29" s="1032"/>
      <c r="Q29" s="1038">
        <v>86</v>
      </c>
      <c r="R29" s="1039"/>
      <c r="S29" s="1039"/>
      <c r="T29" s="1039"/>
      <c r="U29" s="1039"/>
      <c r="V29" s="1039">
        <v>81</v>
      </c>
      <c r="W29" s="1039"/>
      <c r="X29" s="1039"/>
      <c r="Y29" s="1039"/>
      <c r="Z29" s="1039"/>
      <c r="AA29" s="1039">
        <v>5</v>
      </c>
      <c r="AB29" s="1039"/>
      <c r="AC29" s="1039"/>
      <c r="AD29" s="1039"/>
      <c r="AE29" s="1040"/>
      <c r="AF29" s="1035">
        <v>5</v>
      </c>
      <c r="AG29" s="1036"/>
      <c r="AH29" s="1036"/>
      <c r="AI29" s="1036"/>
      <c r="AJ29" s="1037"/>
      <c r="AK29" s="980">
        <v>41</v>
      </c>
      <c r="AL29" s="971"/>
      <c r="AM29" s="971"/>
      <c r="AN29" s="971"/>
      <c r="AO29" s="971"/>
      <c r="AP29" s="971">
        <v>1</v>
      </c>
      <c r="AQ29" s="971"/>
      <c r="AR29" s="971"/>
      <c r="AS29" s="971"/>
      <c r="AT29" s="971"/>
      <c r="AU29" s="971">
        <v>1</v>
      </c>
      <c r="AV29" s="971"/>
      <c r="AW29" s="971"/>
      <c r="AX29" s="971"/>
      <c r="AY29" s="971"/>
      <c r="AZ29" s="1041" t="s">
        <v>555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394</v>
      </c>
      <c r="C30" s="1031"/>
      <c r="D30" s="1031"/>
      <c r="E30" s="1031"/>
      <c r="F30" s="1031"/>
      <c r="G30" s="1031"/>
      <c r="H30" s="1031"/>
      <c r="I30" s="1031"/>
      <c r="J30" s="1031"/>
      <c r="K30" s="1031"/>
      <c r="L30" s="1031"/>
      <c r="M30" s="1031"/>
      <c r="N30" s="1031"/>
      <c r="O30" s="1031"/>
      <c r="P30" s="1032"/>
      <c r="Q30" s="1038">
        <v>329</v>
      </c>
      <c r="R30" s="1039"/>
      <c r="S30" s="1039"/>
      <c r="T30" s="1039"/>
      <c r="U30" s="1039"/>
      <c r="V30" s="1039">
        <v>288</v>
      </c>
      <c r="W30" s="1039"/>
      <c r="X30" s="1039"/>
      <c r="Y30" s="1039"/>
      <c r="Z30" s="1039"/>
      <c r="AA30" s="1039">
        <v>41</v>
      </c>
      <c r="AB30" s="1039"/>
      <c r="AC30" s="1039"/>
      <c r="AD30" s="1039"/>
      <c r="AE30" s="1040"/>
      <c r="AF30" s="1035">
        <v>42</v>
      </c>
      <c r="AG30" s="1036"/>
      <c r="AH30" s="1036"/>
      <c r="AI30" s="1036"/>
      <c r="AJ30" s="1037"/>
      <c r="AK30" s="980">
        <v>53</v>
      </c>
      <c r="AL30" s="971"/>
      <c r="AM30" s="971"/>
      <c r="AN30" s="971"/>
      <c r="AO30" s="971"/>
      <c r="AP30" s="971">
        <v>0</v>
      </c>
      <c r="AQ30" s="971"/>
      <c r="AR30" s="971"/>
      <c r="AS30" s="971"/>
      <c r="AT30" s="971"/>
      <c r="AU30" s="971">
        <v>0</v>
      </c>
      <c r="AV30" s="971"/>
      <c r="AW30" s="971"/>
      <c r="AX30" s="971"/>
      <c r="AY30" s="971"/>
      <c r="AZ30" s="1041" t="s">
        <v>555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395</v>
      </c>
      <c r="C31" s="1031"/>
      <c r="D31" s="1031"/>
      <c r="E31" s="1031"/>
      <c r="F31" s="1031"/>
      <c r="G31" s="1031"/>
      <c r="H31" s="1031"/>
      <c r="I31" s="1031"/>
      <c r="J31" s="1031"/>
      <c r="K31" s="1031"/>
      <c r="L31" s="1031"/>
      <c r="M31" s="1031"/>
      <c r="N31" s="1031"/>
      <c r="O31" s="1031"/>
      <c r="P31" s="1032"/>
      <c r="Q31" s="1038">
        <v>2</v>
      </c>
      <c r="R31" s="1039"/>
      <c r="S31" s="1039"/>
      <c r="T31" s="1039"/>
      <c r="U31" s="1039"/>
      <c r="V31" s="1039">
        <v>2</v>
      </c>
      <c r="W31" s="1039"/>
      <c r="X31" s="1039"/>
      <c r="Y31" s="1039"/>
      <c r="Z31" s="1039"/>
      <c r="AA31" s="1039">
        <v>0</v>
      </c>
      <c r="AB31" s="1039"/>
      <c r="AC31" s="1039"/>
      <c r="AD31" s="1039"/>
      <c r="AE31" s="1040"/>
      <c r="AF31" s="1035">
        <v>0</v>
      </c>
      <c r="AG31" s="1036"/>
      <c r="AH31" s="1036"/>
      <c r="AI31" s="1036"/>
      <c r="AJ31" s="1037"/>
      <c r="AK31" s="980">
        <v>0</v>
      </c>
      <c r="AL31" s="971"/>
      <c r="AM31" s="971"/>
      <c r="AN31" s="971"/>
      <c r="AO31" s="971"/>
      <c r="AP31" s="971">
        <v>0</v>
      </c>
      <c r="AQ31" s="971"/>
      <c r="AR31" s="971"/>
      <c r="AS31" s="971"/>
      <c r="AT31" s="971"/>
      <c r="AU31" s="971">
        <v>0</v>
      </c>
      <c r="AV31" s="971"/>
      <c r="AW31" s="971"/>
      <c r="AX31" s="971"/>
      <c r="AY31" s="971"/>
      <c r="AZ31" s="1041" t="s">
        <v>555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396</v>
      </c>
      <c r="C32" s="1031"/>
      <c r="D32" s="1031"/>
      <c r="E32" s="1031"/>
      <c r="F32" s="1031"/>
      <c r="G32" s="1031"/>
      <c r="H32" s="1031"/>
      <c r="I32" s="1031"/>
      <c r="J32" s="1031"/>
      <c r="K32" s="1031"/>
      <c r="L32" s="1031"/>
      <c r="M32" s="1031"/>
      <c r="N32" s="1031"/>
      <c r="O32" s="1031"/>
      <c r="P32" s="1032"/>
      <c r="Q32" s="1038">
        <v>43</v>
      </c>
      <c r="R32" s="1039"/>
      <c r="S32" s="1039"/>
      <c r="T32" s="1039"/>
      <c r="U32" s="1039"/>
      <c r="V32" s="1039">
        <v>43</v>
      </c>
      <c r="W32" s="1039"/>
      <c r="X32" s="1039"/>
      <c r="Y32" s="1039"/>
      <c r="Z32" s="1039"/>
      <c r="AA32" s="1039">
        <v>0</v>
      </c>
      <c r="AB32" s="1039"/>
      <c r="AC32" s="1039"/>
      <c r="AD32" s="1039"/>
      <c r="AE32" s="1040"/>
      <c r="AF32" s="1035">
        <v>1</v>
      </c>
      <c r="AG32" s="1036"/>
      <c r="AH32" s="1036"/>
      <c r="AI32" s="1036"/>
      <c r="AJ32" s="1037"/>
      <c r="AK32" s="980">
        <v>17</v>
      </c>
      <c r="AL32" s="971"/>
      <c r="AM32" s="971"/>
      <c r="AN32" s="971"/>
      <c r="AO32" s="971"/>
      <c r="AP32" s="971">
        <v>0</v>
      </c>
      <c r="AQ32" s="971"/>
      <c r="AR32" s="971"/>
      <c r="AS32" s="971"/>
      <c r="AT32" s="971"/>
      <c r="AU32" s="971">
        <v>0</v>
      </c>
      <c r="AV32" s="971"/>
      <c r="AW32" s="971"/>
      <c r="AX32" s="971"/>
      <c r="AY32" s="971"/>
      <c r="AZ32" s="1041" t="s">
        <v>555</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v>96</v>
      </c>
      <c r="R33" s="1039"/>
      <c r="S33" s="1039"/>
      <c r="T33" s="1039"/>
      <c r="U33" s="1039"/>
      <c r="V33" s="1039">
        <v>110</v>
      </c>
      <c r="W33" s="1039"/>
      <c r="X33" s="1039"/>
      <c r="Y33" s="1039"/>
      <c r="Z33" s="1039"/>
      <c r="AA33" s="1039">
        <v>-14</v>
      </c>
      <c r="AB33" s="1039"/>
      <c r="AC33" s="1039"/>
      <c r="AD33" s="1039"/>
      <c r="AE33" s="1040"/>
      <c r="AF33" s="1035">
        <v>6</v>
      </c>
      <c r="AG33" s="1036"/>
      <c r="AH33" s="1036"/>
      <c r="AI33" s="1036"/>
      <c r="AJ33" s="1037"/>
      <c r="AK33" s="980">
        <v>38</v>
      </c>
      <c r="AL33" s="971"/>
      <c r="AM33" s="971"/>
      <c r="AN33" s="971"/>
      <c r="AO33" s="971"/>
      <c r="AP33" s="971">
        <v>575</v>
      </c>
      <c r="AQ33" s="971"/>
      <c r="AR33" s="971"/>
      <c r="AS33" s="971"/>
      <c r="AT33" s="971"/>
      <c r="AU33" s="971">
        <v>442</v>
      </c>
      <c r="AV33" s="971"/>
      <c r="AW33" s="971"/>
      <c r="AX33" s="971"/>
      <c r="AY33" s="971"/>
      <c r="AZ33" s="1041" t="s">
        <v>555</v>
      </c>
      <c r="BA33" s="1041"/>
      <c r="BB33" s="1041"/>
      <c r="BC33" s="1041"/>
      <c r="BD33" s="1041"/>
      <c r="BE33" s="972" t="s">
        <v>398</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380</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v>
      </c>
      <c r="AG63" s="959"/>
      <c r="AH63" s="959"/>
      <c r="AI63" s="959"/>
      <c r="AJ63" s="1022"/>
      <c r="AK63" s="1023"/>
      <c r="AL63" s="963"/>
      <c r="AM63" s="963"/>
      <c r="AN63" s="963"/>
      <c r="AO63" s="963"/>
      <c r="AP63" s="959">
        <v>576</v>
      </c>
      <c r="AQ63" s="959"/>
      <c r="AR63" s="959"/>
      <c r="AS63" s="959"/>
      <c r="AT63" s="959"/>
      <c r="AU63" s="959">
        <v>443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556</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50</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557</v>
      </c>
      <c r="C69" s="975"/>
      <c r="D69" s="975"/>
      <c r="E69" s="975"/>
      <c r="F69" s="975"/>
      <c r="G69" s="975"/>
      <c r="H69" s="975"/>
      <c r="I69" s="975"/>
      <c r="J69" s="975"/>
      <c r="K69" s="975"/>
      <c r="L69" s="975"/>
      <c r="M69" s="975"/>
      <c r="N69" s="975"/>
      <c r="O69" s="975"/>
      <c r="P69" s="976"/>
      <c r="Q69" s="977">
        <v>222</v>
      </c>
      <c r="R69" s="971"/>
      <c r="S69" s="971"/>
      <c r="T69" s="971"/>
      <c r="U69" s="971"/>
      <c r="V69" s="971">
        <v>205</v>
      </c>
      <c r="W69" s="971"/>
      <c r="X69" s="971"/>
      <c r="Y69" s="971"/>
      <c r="Z69" s="971"/>
      <c r="AA69" s="971">
        <v>17</v>
      </c>
      <c r="AB69" s="971"/>
      <c r="AC69" s="971"/>
      <c r="AD69" s="971"/>
      <c r="AE69" s="971"/>
      <c r="AF69" s="971">
        <v>17</v>
      </c>
      <c r="AG69" s="971"/>
      <c r="AH69" s="971"/>
      <c r="AI69" s="971"/>
      <c r="AJ69" s="971"/>
      <c r="AK69" s="971">
        <v>22</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558</v>
      </c>
      <c r="C70" s="975"/>
      <c r="D70" s="975"/>
      <c r="E70" s="975"/>
      <c r="F70" s="975"/>
      <c r="G70" s="975"/>
      <c r="H70" s="975"/>
      <c r="I70" s="975"/>
      <c r="J70" s="975"/>
      <c r="K70" s="975"/>
      <c r="L70" s="975"/>
      <c r="M70" s="975"/>
      <c r="N70" s="975"/>
      <c r="O70" s="975"/>
      <c r="P70" s="976"/>
      <c r="Q70" s="977">
        <v>478</v>
      </c>
      <c r="R70" s="971"/>
      <c r="S70" s="971"/>
      <c r="T70" s="971"/>
      <c r="U70" s="971"/>
      <c r="V70" s="971">
        <v>401</v>
      </c>
      <c r="W70" s="971"/>
      <c r="X70" s="971"/>
      <c r="Y70" s="971"/>
      <c r="Z70" s="971"/>
      <c r="AA70" s="971">
        <v>77</v>
      </c>
      <c r="AB70" s="971"/>
      <c r="AC70" s="971"/>
      <c r="AD70" s="971"/>
      <c r="AE70" s="971"/>
      <c r="AF70" s="971">
        <v>77</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559</v>
      </c>
      <c r="C71" s="975"/>
      <c r="D71" s="975"/>
      <c r="E71" s="975"/>
      <c r="F71" s="975"/>
      <c r="G71" s="975"/>
      <c r="H71" s="975"/>
      <c r="I71" s="975"/>
      <c r="J71" s="975"/>
      <c r="K71" s="975"/>
      <c r="L71" s="975"/>
      <c r="M71" s="975"/>
      <c r="N71" s="975"/>
      <c r="O71" s="975"/>
      <c r="P71" s="976"/>
      <c r="Q71" s="977">
        <v>276</v>
      </c>
      <c r="R71" s="971"/>
      <c r="S71" s="971"/>
      <c r="T71" s="971"/>
      <c r="U71" s="971"/>
      <c r="V71" s="971">
        <v>223</v>
      </c>
      <c r="W71" s="971"/>
      <c r="X71" s="971"/>
      <c r="Y71" s="971"/>
      <c r="Z71" s="971"/>
      <c r="AA71" s="971">
        <v>53</v>
      </c>
      <c r="AB71" s="971"/>
      <c r="AC71" s="971"/>
      <c r="AD71" s="971"/>
      <c r="AE71" s="971"/>
      <c r="AF71" s="971">
        <v>53</v>
      </c>
      <c r="AG71" s="971"/>
      <c r="AH71" s="971"/>
      <c r="AI71" s="971"/>
      <c r="AJ71" s="971"/>
      <c r="AK71" s="971">
        <v>127</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560</v>
      </c>
      <c r="C72" s="975"/>
      <c r="D72" s="975"/>
      <c r="E72" s="975"/>
      <c r="F72" s="975"/>
      <c r="G72" s="975"/>
      <c r="H72" s="975"/>
      <c r="I72" s="975"/>
      <c r="J72" s="975"/>
      <c r="K72" s="975"/>
      <c r="L72" s="975"/>
      <c r="M72" s="975"/>
      <c r="N72" s="975"/>
      <c r="O72" s="975"/>
      <c r="P72" s="976"/>
      <c r="Q72" s="977">
        <v>187</v>
      </c>
      <c r="R72" s="971"/>
      <c r="S72" s="971"/>
      <c r="T72" s="971"/>
      <c r="U72" s="971"/>
      <c r="V72" s="971">
        <v>176</v>
      </c>
      <c r="W72" s="971"/>
      <c r="X72" s="971"/>
      <c r="Y72" s="971"/>
      <c r="Z72" s="971"/>
      <c r="AA72" s="971">
        <v>11</v>
      </c>
      <c r="AB72" s="971"/>
      <c r="AC72" s="971"/>
      <c r="AD72" s="971"/>
      <c r="AE72" s="971"/>
      <c r="AF72" s="971">
        <v>11</v>
      </c>
      <c r="AG72" s="971"/>
      <c r="AH72" s="971"/>
      <c r="AI72" s="971"/>
      <c r="AJ72" s="971"/>
      <c r="AK72" s="971">
        <v>87</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561</v>
      </c>
      <c r="C73" s="975"/>
      <c r="D73" s="975"/>
      <c r="E73" s="975"/>
      <c r="F73" s="975"/>
      <c r="G73" s="975"/>
      <c r="H73" s="975"/>
      <c r="I73" s="975"/>
      <c r="J73" s="975"/>
      <c r="K73" s="975"/>
      <c r="L73" s="975"/>
      <c r="M73" s="975"/>
      <c r="N73" s="975"/>
      <c r="O73" s="975"/>
      <c r="P73" s="976"/>
      <c r="Q73" s="977">
        <v>11123</v>
      </c>
      <c r="R73" s="971"/>
      <c r="S73" s="971"/>
      <c r="T73" s="971"/>
      <c r="U73" s="971"/>
      <c r="V73" s="971">
        <v>11108</v>
      </c>
      <c r="W73" s="971"/>
      <c r="X73" s="971"/>
      <c r="Y73" s="971"/>
      <c r="Z73" s="971"/>
      <c r="AA73" s="971">
        <v>15</v>
      </c>
      <c r="AB73" s="971"/>
      <c r="AC73" s="971"/>
      <c r="AD73" s="971"/>
      <c r="AE73" s="971"/>
      <c r="AF73" s="971">
        <v>2736</v>
      </c>
      <c r="AG73" s="971"/>
      <c r="AH73" s="971"/>
      <c r="AI73" s="971"/>
      <c r="AJ73" s="971"/>
      <c r="AK73" s="971">
        <v>816</v>
      </c>
      <c r="AL73" s="971"/>
      <c r="AM73" s="971"/>
      <c r="AN73" s="971"/>
      <c r="AO73" s="971"/>
      <c r="AP73" s="971">
        <v>4295</v>
      </c>
      <c r="AQ73" s="971"/>
      <c r="AR73" s="971"/>
      <c r="AS73" s="971"/>
      <c r="AT73" s="971"/>
      <c r="AU73" s="971">
        <v>162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562</v>
      </c>
      <c r="C74" s="975"/>
      <c r="D74" s="975"/>
      <c r="E74" s="975"/>
      <c r="F74" s="975"/>
      <c r="G74" s="975"/>
      <c r="H74" s="975"/>
      <c r="I74" s="975"/>
      <c r="J74" s="975"/>
      <c r="K74" s="975"/>
      <c r="L74" s="975"/>
      <c r="M74" s="975"/>
      <c r="N74" s="975"/>
      <c r="O74" s="975"/>
      <c r="P74" s="976"/>
      <c r="Q74" s="977">
        <v>15213</v>
      </c>
      <c r="R74" s="971"/>
      <c r="S74" s="971"/>
      <c r="T74" s="971"/>
      <c r="U74" s="971"/>
      <c r="V74" s="971">
        <v>15015</v>
      </c>
      <c r="W74" s="971"/>
      <c r="X74" s="971"/>
      <c r="Y74" s="971"/>
      <c r="Z74" s="971"/>
      <c r="AA74" s="971">
        <v>198</v>
      </c>
      <c r="AB74" s="971"/>
      <c r="AC74" s="971"/>
      <c r="AD74" s="971"/>
      <c r="AE74" s="971"/>
      <c r="AF74" s="971">
        <v>198</v>
      </c>
      <c r="AG74" s="971"/>
      <c r="AH74" s="971"/>
      <c r="AI74" s="971"/>
      <c r="AJ74" s="971"/>
      <c r="AK74" s="971">
        <v>470</v>
      </c>
      <c r="AL74" s="971"/>
      <c r="AM74" s="971"/>
      <c r="AN74" s="971"/>
      <c r="AO74" s="971"/>
      <c r="AP74" s="971">
        <v>4568</v>
      </c>
      <c r="AQ74" s="971"/>
      <c r="AR74" s="971"/>
      <c r="AS74" s="971"/>
      <c r="AT74" s="971"/>
      <c r="AU74" s="971">
        <v>31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380</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3111</v>
      </c>
      <c r="AG88" s="959"/>
      <c r="AH88" s="959"/>
      <c r="AI88" s="959"/>
      <c r="AJ88" s="959"/>
      <c r="AK88" s="963"/>
      <c r="AL88" s="963"/>
      <c r="AM88" s="963"/>
      <c r="AN88" s="963"/>
      <c r="AO88" s="963"/>
      <c r="AP88" s="959">
        <v>8863</v>
      </c>
      <c r="AQ88" s="959"/>
      <c r="AR88" s="959"/>
      <c r="AS88" s="959"/>
      <c r="AT88" s="959"/>
      <c r="AU88" s="959">
        <v>193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1017</v>
      </c>
      <c r="CS102" s="953"/>
      <c r="CT102" s="953"/>
      <c r="CU102" s="953"/>
      <c r="CV102" s="954"/>
      <c r="CW102" s="952">
        <v>144</v>
      </c>
      <c r="CX102" s="953"/>
      <c r="CY102" s="953"/>
      <c r="CZ102" s="953"/>
      <c r="DA102" s="954"/>
      <c r="DB102" s="952">
        <v>165</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334157</v>
      </c>
      <c r="AB110" s="889"/>
      <c r="AC110" s="889"/>
      <c r="AD110" s="889"/>
      <c r="AE110" s="890"/>
      <c r="AF110" s="891">
        <v>381351</v>
      </c>
      <c r="AG110" s="889"/>
      <c r="AH110" s="889"/>
      <c r="AI110" s="889"/>
      <c r="AJ110" s="890"/>
      <c r="AK110" s="891">
        <v>394145</v>
      </c>
      <c r="AL110" s="889"/>
      <c r="AM110" s="889"/>
      <c r="AN110" s="889"/>
      <c r="AO110" s="890"/>
      <c r="AP110" s="892">
        <v>27.5</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4233862</v>
      </c>
      <c r="BR110" s="842"/>
      <c r="BS110" s="842"/>
      <c r="BT110" s="842"/>
      <c r="BU110" s="842"/>
      <c r="BV110" s="842">
        <v>5515965</v>
      </c>
      <c r="BW110" s="842"/>
      <c r="BX110" s="842"/>
      <c r="BY110" s="842"/>
      <c r="BZ110" s="842"/>
      <c r="CA110" s="842">
        <v>5295278</v>
      </c>
      <c r="CB110" s="842"/>
      <c r="CC110" s="842"/>
      <c r="CD110" s="842"/>
      <c r="CE110" s="842"/>
      <c r="CF110" s="866">
        <v>369.9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571035</v>
      </c>
      <c r="BR112" s="817"/>
      <c r="BS112" s="817"/>
      <c r="BT112" s="817"/>
      <c r="BU112" s="817"/>
      <c r="BV112" s="817">
        <v>542009</v>
      </c>
      <c r="BW112" s="817"/>
      <c r="BX112" s="817"/>
      <c r="BY112" s="817"/>
      <c r="BZ112" s="817"/>
      <c r="CA112" s="817">
        <v>441753</v>
      </c>
      <c r="CB112" s="817"/>
      <c r="CC112" s="817"/>
      <c r="CD112" s="817"/>
      <c r="CE112" s="817"/>
      <c r="CF112" s="875">
        <v>30.9</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69930</v>
      </c>
      <c r="AB113" s="919"/>
      <c r="AC113" s="919"/>
      <c r="AD113" s="919"/>
      <c r="AE113" s="920"/>
      <c r="AF113" s="921">
        <v>67139</v>
      </c>
      <c r="AG113" s="919"/>
      <c r="AH113" s="919"/>
      <c r="AI113" s="919"/>
      <c r="AJ113" s="920"/>
      <c r="AK113" s="921">
        <v>37271</v>
      </c>
      <c r="AL113" s="919"/>
      <c r="AM113" s="919"/>
      <c r="AN113" s="919"/>
      <c r="AO113" s="920"/>
      <c r="AP113" s="922">
        <v>2.6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199352</v>
      </c>
      <c r="BR113" s="817"/>
      <c r="BS113" s="817"/>
      <c r="BT113" s="817"/>
      <c r="BU113" s="817"/>
      <c r="BV113" s="817">
        <v>186335</v>
      </c>
      <c r="BW113" s="817"/>
      <c r="BX113" s="817"/>
      <c r="BY113" s="817"/>
      <c r="BZ113" s="817"/>
      <c r="CA113" s="817">
        <v>193245</v>
      </c>
      <c r="CB113" s="817"/>
      <c r="CC113" s="817"/>
      <c r="CD113" s="817"/>
      <c r="CE113" s="817"/>
      <c r="CF113" s="875">
        <v>13.5</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9819</v>
      </c>
      <c r="AB114" s="780"/>
      <c r="AC114" s="780"/>
      <c r="AD114" s="780"/>
      <c r="AE114" s="781"/>
      <c r="AF114" s="782">
        <v>10458</v>
      </c>
      <c r="AG114" s="780"/>
      <c r="AH114" s="780"/>
      <c r="AI114" s="780"/>
      <c r="AJ114" s="781"/>
      <c r="AK114" s="782">
        <v>22314</v>
      </c>
      <c r="AL114" s="780"/>
      <c r="AM114" s="780"/>
      <c r="AN114" s="780"/>
      <c r="AO114" s="781"/>
      <c r="AP114" s="824">
        <v>1.6</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451442</v>
      </c>
      <c r="BR114" s="817"/>
      <c r="BS114" s="817"/>
      <c r="BT114" s="817"/>
      <c r="BU114" s="817"/>
      <c r="BV114" s="817">
        <v>378627</v>
      </c>
      <c r="BW114" s="817"/>
      <c r="BX114" s="817"/>
      <c r="BY114" s="817"/>
      <c r="BZ114" s="817"/>
      <c r="CA114" s="817">
        <v>392360</v>
      </c>
      <c r="CB114" s="817"/>
      <c r="CC114" s="817"/>
      <c r="CD114" s="817"/>
      <c r="CE114" s="817"/>
      <c r="CF114" s="875">
        <v>27.4</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413906</v>
      </c>
      <c r="AB117" s="903"/>
      <c r="AC117" s="903"/>
      <c r="AD117" s="903"/>
      <c r="AE117" s="904"/>
      <c r="AF117" s="905">
        <v>458948</v>
      </c>
      <c r="AG117" s="903"/>
      <c r="AH117" s="903"/>
      <c r="AI117" s="903"/>
      <c r="AJ117" s="904"/>
      <c r="AK117" s="905">
        <v>453730</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5455691</v>
      </c>
      <c r="BR119" s="845"/>
      <c r="BS119" s="845"/>
      <c r="BT119" s="845"/>
      <c r="BU119" s="845"/>
      <c r="BV119" s="845">
        <v>6622936</v>
      </c>
      <c r="BW119" s="845"/>
      <c r="BX119" s="845"/>
      <c r="BY119" s="845"/>
      <c r="BZ119" s="845"/>
      <c r="CA119" s="845">
        <v>6322636</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5464060</v>
      </c>
      <c r="BR120" s="842"/>
      <c r="BS120" s="842"/>
      <c r="BT120" s="842"/>
      <c r="BU120" s="842"/>
      <c r="BV120" s="842">
        <v>4793809</v>
      </c>
      <c r="BW120" s="842"/>
      <c r="BX120" s="842"/>
      <c r="BY120" s="842"/>
      <c r="BZ120" s="842"/>
      <c r="CA120" s="842">
        <v>4678613</v>
      </c>
      <c r="CB120" s="842"/>
      <c r="CC120" s="842"/>
      <c r="CD120" s="842"/>
      <c r="CE120" s="842"/>
      <c r="CF120" s="866">
        <v>326.8</v>
      </c>
      <c r="CG120" s="867"/>
      <c r="CH120" s="867"/>
      <c r="CI120" s="867"/>
      <c r="CJ120" s="867"/>
      <c r="CK120" s="868" t="s">
        <v>449</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441753</v>
      </c>
      <c r="DR120" s="842"/>
      <c r="DS120" s="842"/>
      <c r="DT120" s="842"/>
      <c r="DU120" s="842"/>
      <c r="DV120" s="843">
        <v>30.9</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150881</v>
      </c>
      <c r="BR121" s="817"/>
      <c r="BS121" s="817"/>
      <c r="BT121" s="817"/>
      <c r="BU121" s="817"/>
      <c r="BV121" s="817">
        <v>147234</v>
      </c>
      <c r="BW121" s="817"/>
      <c r="BX121" s="817"/>
      <c r="BY121" s="817"/>
      <c r="BZ121" s="817"/>
      <c r="CA121" s="817">
        <v>130525</v>
      </c>
      <c r="CB121" s="817"/>
      <c r="CC121" s="817"/>
      <c r="CD121" s="817"/>
      <c r="CE121" s="817"/>
      <c r="CF121" s="875">
        <v>9.1</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18"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3472266</v>
      </c>
      <c r="BR122" s="845"/>
      <c r="BS122" s="845"/>
      <c r="BT122" s="845"/>
      <c r="BU122" s="845"/>
      <c r="BV122" s="845">
        <v>4368942</v>
      </c>
      <c r="BW122" s="845"/>
      <c r="BX122" s="845"/>
      <c r="BY122" s="845"/>
      <c r="BZ122" s="845"/>
      <c r="CA122" s="845">
        <v>4088937</v>
      </c>
      <c r="CB122" s="845"/>
      <c r="CC122" s="845"/>
      <c r="CD122" s="845"/>
      <c r="CE122" s="845"/>
      <c r="CF122" s="846">
        <v>285.60000000000002</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9087207</v>
      </c>
      <c r="BR123" s="833"/>
      <c r="BS123" s="833"/>
      <c r="BT123" s="833"/>
      <c r="BU123" s="833"/>
      <c r="BV123" s="833">
        <v>9309985</v>
      </c>
      <c r="BW123" s="833"/>
      <c r="BX123" s="833"/>
      <c r="BY123" s="833"/>
      <c r="BZ123" s="833"/>
      <c r="CA123" s="833">
        <v>8898075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571035</v>
      </c>
      <c r="DH124" s="764"/>
      <c r="DI124" s="764"/>
      <c r="DJ124" s="764"/>
      <c r="DK124" s="765"/>
      <c r="DL124" s="766">
        <v>542009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36</v>
      </c>
      <c r="AB128" s="801"/>
      <c r="AC128" s="801"/>
      <c r="AD128" s="801"/>
      <c r="AE128" s="802"/>
      <c r="AF128" s="803">
        <v>36</v>
      </c>
      <c r="AG128" s="801"/>
      <c r="AH128" s="801"/>
      <c r="AI128" s="801"/>
      <c r="AJ128" s="802"/>
      <c r="AK128" s="803">
        <v>3079</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1734868</v>
      </c>
      <c r="AB129" s="780"/>
      <c r="AC129" s="780"/>
      <c r="AD129" s="780"/>
      <c r="AE129" s="781"/>
      <c r="AF129" s="782">
        <v>1763557</v>
      </c>
      <c r="AG129" s="780"/>
      <c r="AH129" s="780"/>
      <c r="AI129" s="780"/>
      <c r="AJ129" s="781"/>
      <c r="AK129" s="782">
        <v>1806028</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284038</v>
      </c>
      <c r="AB130" s="780"/>
      <c r="AC130" s="780"/>
      <c r="AD130" s="780"/>
      <c r="AE130" s="781"/>
      <c r="AF130" s="782">
        <v>314047</v>
      </c>
      <c r="AG130" s="780"/>
      <c r="AH130" s="780"/>
      <c r="AI130" s="780"/>
      <c r="AJ130" s="781"/>
      <c r="AK130" s="782">
        <v>374310</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1450830</v>
      </c>
      <c r="AB131" s="764"/>
      <c r="AC131" s="764"/>
      <c r="AD131" s="764"/>
      <c r="AE131" s="765"/>
      <c r="AF131" s="766">
        <v>1449510</v>
      </c>
      <c r="AG131" s="764"/>
      <c r="AH131" s="764"/>
      <c r="AI131" s="764"/>
      <c r="AJ131" s="765"/>
      <c r="AK131" s="766">
        <v>1431718</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8.9488086130000006</v>
      </c>
      <c r="AB132" s="745"/>
      <c r="AC132" s="745"/>
      <c r="AD132" s="745"/>
      <c r="AE132" s="746"/>
      <c r="AF132" s="747">
        <v>9.9940669609999997</v>
      </c>
      <c r="AG132" s="745"/>
      <c r="AH132" s="745"/>
      <c r="AI132" s="745"/>
      <c r="AJ132" s="746"/>
      <c r="AK132" s="747">
        <v>5.3321254600000003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7.7</v>
      </c>
      <c r="AB133" s="724"/>
      <c r="AC133" s="724"/>
      <c r="AD133" s="724"/>
      <c r="AE133" s="725"/>
      <c r="AF133" s="723">
        <v>8.6</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5mfZeGXIZaP87yM8p/Yz2NUHYCvWgAoWOovjxNjI80eD0rPiIWkon7tBSsWjXGFZd+UljpFC1TDvz3PW7Zj1g==" saltValue="79GmrCUJAaSdKLQW92gC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I/SpCUuNj7lNXko7a3Wssh59O3ZaHmSLqglZJdznRwkrcBknafjx8X5yCk1xz8Tx64OA/wDj1srzmgKwJBm5A==" saltValue="tQ2byoVOci2YFm3MNlR3T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GBZDasP7ArpEkVmyvDBv1oCvYMmAAU7QjQO2BIDQ+YSXypzxoz6AgLSMHAQXpvEwH7Sn9bctfD4qZDZz5f3yQ==" saltValue="G6NCKYiK/2Sseu3WLQVI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665799</v>
      </c>
      <c r="AP9" s="269">
        <v>560437</v>
      </c>
      <c r="AQ9" s="270">
        <v>289558</v>
      </c>
      <c r="AR9" s="271">
        <v>93.5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94355</v>
      </c>
      <c r="AP10" s="272">
        <v>79423</v>
      </c>
      <c r="AQ10" s="273">
        <v>31838</v>
      </c>
      <c r="AR10" s="274">
        <v>149.5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t="s">
        <v>490</v>
      </c>
      <c r="AP11" s="272" t="s">
        <v>490</v>
      </c>
      <c r="AQ11" s="273">
        <v>5309</v>
      </c>
      <c r="AR11" s="274" t="s">
        <v>490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490</v>
      </c>
      <c r="AP12" s="272" t="s">
        <v>490</v>
      </c>
      <c r="AQ12" s="273" t="s">
        <v>490</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20442</v>
      </c>
      <c r="AP13" s="272">
        <v>17207</v>
      </c>
      <c r="AQ13" s="273">
        <v>8195</v>
      </c>
      <c r="AR13" s="274">
        <v>110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26833</v>
      </c>
      <c r="AP14" s="272">
        <v>22587</v>
      </c>
      <c r="AQ14" s="273">
        <v>5752</v>
      </c>
      <c r="AR14" s="274">
        <v>292.7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-43223</v>
      </c>
      <c r="AP15" s="272">
        <v>-36383</v>
      </c>
      <c r="AQ15" s="273">
        <v>-17150</v>
      </c>
      <c r="AR15" s="274">
        <v>112.1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764206</v>
      </c>
      <c r="AP16" s="272">
        <v>643271</v>
      </c>
      <c r="AQ16" s="273">
        <v>323504</v>
      </c>
      <c r="AR16" s="274">
        <v>98.8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42.09</v>
      </c>
      <c r="AP21" s="286">
        <v>26.26</v>
      </c>
      <c r="AQ21" s="287">
        <v>15.83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94.6</v>
      </c>
      <c r="AP22" s="291">
        <v>94.5</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394145</v>
      </c>
      <c r="AP32" s="300">
        <v>331772</v>
      </c>
      <c r="AQ32" s="301">
        <v>167749</v>
      </c>
      <c r="AR32" s="302">
        <v>97.8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37271</v>
      </c>
      <c r="AP35" s="300">
        <v>31373</v>
      </c>
      <c r="AQ35" s="301">
        <v>32778</v>
      </c>
      <c r="AR35" s="302">
        <v>-4.3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22314</v>
      </c>
      <c r="AP36" s="300">
        <v>18783</v>
      </c>
      <c r="AQ36" s="301">
        <v>4535</v>
      </c>
      <c r="AR36" s="302">
        <v>314.2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490</v>
      </c>
      <c r="AP37" s="300" t="s">
        <v>490</v>
      </c>
      <c r="AQ37" s="301">
        <v>1146</v>
      </c>
      <c r="AR37" s="302" t="s">
        <v>490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490</v>
      </c>
      <c r="AP38" s="303" t="s">
        <v>490</v>
      </c>
      <c r="AQ38" s="304">
        <v>37</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-3079</v>
      </c>
      <c r="AP39" s="300">
        <v>-2592</v>
      </c>
      <c r="AQ39" s="301">
        <v>-7395</v>
      </c>
      <c r="AR39" s="302">
        <v>-64.900000000000006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-374310</v>
      </c>
      <c r="AP40" s="300">
        <v>-315076</v>
      </c>
      <c r="AQ40" s="301">
        <v>-144519</v>
      </c>
      <c r="AR40" s="302">
        <v>118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76341</v>
      </c>
      <c r="AP41" s="300">
        <v>64260</v>
      </c>
      <c r="AQ41" s="301">
        <v>54333</v>
      </c>
      <c r="AR41" s="302">
        <v>18.3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560836</v>
      </c>
      <c r="AN51" s="322">
        <v>424554</v>
      </c>
      <c r="AO51" s="323">
        <v>2.4</v>
      </c>
      <c r="AP51" s="324">
        <v>263613</v>
      </c>
      <c r="AQ51" s="325">
        <v>-0.2</v>
      </c>
      <c r="AR51" s="326">
        <v>2.6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252853</v>
      </c>
      <c r="AN52" s="330">
        <v>191410</v>
      </c>
      <c r="AO52" s="331">
        <v>-30.2</v>
      </c>
      <c r="AP52" s="332">
        <v>128823</v>
      </c>
      <c r="AQ52" s="333">
        <v>-3.8</v>
      </c>
      <c r="AR52" s="334">
        <v>-26.4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780920</v>
      </c>
      <c r="AN53" s="322">
        <v>607720</v>
      </c>
      <c r="AO53" s="323">
        <v>43.1</v>
      </c>
      <c r="AP53" s="324">
        <v>362690</v>
      </c>
      <c r="AQ53" s="325">
        <v>37.6</v>
      </c>
      <c r="AR53" s="326">
        <v>5.5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640613</v>
      </c>
      <c r="AN54" s="330">
        <v>498532</v>
      </c>
      <c r="AO54" s="331">
        <v>160.5</v>
      </c>
      <c r="AP54" s="332">
        <v>172580</v>
      </c>
      <c r="AQ54" s="333">
        <v>34</v>
      </c>
      <c r="AR54" s="334">
        <v>126.5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1359314</v>
      </c>
      <c r="AN55" s="322">
        <v>1077111</v>
      </c>
      <c r="AO55" s="323">
        <v>77.2</v>
      </c>
      <c r="AP55" s="324">
        <v>296093</v>
      </c>
      <c r="AQ55" s="325">
        <v>-18.399999999999999</v>
      </c>
      <c r="AR55" s="326">
        <v>95.6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341747</v>
      </c>
      <c r="AN56" s="330">
        <v>270798</v>
      </c>
      <c r="AO56" s="331">
        <v>-45.7</v>
      </c>
      <c r="AP56" s="332">
        <v>140545</v>
      </c>
      <c r="AQ56" s="333">
        <v>-18.600000000000001</v>
      </c>
      <c r="AR56" s="334">
        <v>-27.1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2468315</v>
      </c>
      <c r="AN57" s="322">
        <v>2001878</v>
      </c>
      <c r="AO57" s="323">
        <v>85.9</v>
      </c>
      <c r="AP57" s="324">
        <v>308655</v>
      </c>
      <c r="AQ57" s="325">
        <v>4.2</v>
      </c>
      <c r="AR57" s="326">
        <v>81.7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344828</v>
      </c>
      <c r="AN58" s="330">
        <v>279666</v>
      </c>
      <c r="AO58" s="331">
        <v>3.3</v>
      </c>
      <c r="AP58" s="332">
        <v>169887</v>
      </c>
      <c r="AQ58" s="333">
        <v>20.9</v>
      </c>
      <c r="AR58" s="334">
        <v>-17.600000000000001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475487</v>
      </c>
      <c r="AN59" s="322">
        <v>400242</v>
      </c>
      <c r="AO59" s="323">
        <v>-80</v>
      </c>
      <c r="AP59" s="324">
        <v>325476</v>
      </c>
      <c r="AQ59" s="325">
        <v>5.4</v>
      </c>
      <c r="AR59" s="326">
        <v>-85.4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212290</v>
      </c>
      <c r="AN60" s="330">
        <v>178695</v>
      </c>
      <c r="AO60" s="331">
        <v>-36.1</v>
      </c>
      <c r="AP60" s="332">
        <v>190204</v>
      </c>
      <c r="AQ60" s="333">
        <v>12</v>
      </c>
      <c r="AR60" s="334">
        <v>-48.1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1128974</v>
      </c>
      <c r="AN61" s="337">
        <v>902301</v>
      </c>
      <c r="AO61" s="338">
        <v>25.7</v>
      </c>
      <c r="AP61" s="339">
        <v>311305</v>
      </c>
      <c r="AQ61" s="340">
        <v>5.7</v>
      </c>
      <c r="AR61" s="326">
        <v>20</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358466</v>
      </c>
      <c r="AN62" s="330">
        <v>283820</v>
      </c>
      <c r="AO62" s="331">
        <v>10.4</v>
      </c>
      <c r="AP62" s="332">
        <v>160408</v>
      </c>
      <c r="AQ62" s="333">
        <v>8.9</v>
      </c>
      <c r="AR62" s="334">
        <v>1.5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3dPH1lIbuTFe/x56nrvlWzKFUtoyCdEFE2u9xeGQukv93JRCapD1J3FmEJU7NOyXx2YefeY41iRKuJmW2AAdYA==" saltValue="dE3ICeFpunslVpdptp3V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DtTZR4LTdb5oZhgc+qDxwRyh5GgKkib+wEzxLxRJ/5iA9r1uBamLy440xyOVCQJ/w3VGlaANIeVZx0F1+R+ckg==" saltValue="i2BGDQPlAfWmSc6ppD16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A3si8TW5/HNxEsgcwJijG5jG0V1mpSSmGTaHUtmeVG5NZptLdPAGhY2j4FI5GtBMwZrkuC5S/lCUhsCb43yyAg==" saltValue="XTzWUpqcCeJMI+ScJhix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103.54</v>
      </c>
      <c r="G47" s="12">
        <v>92.12</v>
      </c>
      <c r="H47" s="12">
        <v>91.4</v>
      </c>
      <c r="I47" s="12">
        <v>79.180000000000007</v>
      </c>
      <c r="J47" s="13">
        <v>44.45</v>
      </c>
    </row>
    <row r="48" spans="2:10" ht="57.75" customHeight="1" x14ac:dyDescent="0.2">
      <c r="B48" s="14"/>
      <c r="C48" s="1141" t="s">
        <v>4</v>
      </c>
      <c r="D48" s="1141"/>
      <c r="E48" s="1142"/>
      <c r="F48" s="15">
        <v>15</v>
      </c>
      <c r="G48" s="16">
        <v>18.23</v>
      </c>
      <c r="H48" s="16">
        <v>17.010000000000002</v>
      </c>
      <c r="I48" s="16">
        <v>19.079999999999998</v>
      </c>
      <c r="J48" s="17">
        <v>12.49</v>
      </c>
    </row>
    <row r="49" spans="2:10" ht="57.75" customHeight="1" thickBot="1" x14ac:dyDescent="0.25">
      <c r="B49" s="18"/>
      <c r="C49" s="1143" t="s">
        <v>5</v>
      </c>
      <c r="D49" s="1143"/>
      <c r="E49" s="1144"/>
      <c r="F49" s="19" t="s">
        <v>534</v>
      </c>
      <c r="G49" s="20">
        <v>5.52</v>
      </c>
      <c r="H49" s="20" t="s">
        <v>535</v>
      </c>
      <c r="I49" s="20" t="s">
        <v>536</v>
      </c>
      <c r="J49" s="21" t="s">
        <v>537</v>
      </c>
    </row>
    <row r="50" spans="2:10" ht="13.2" x14ac:dyDescent="0.2"/>
  </sheetData>
  <sheetProtection algorithmName="SHA-512" hashValue="1RP9CdNKow8IfurgOB/thx85P8rpY9uBl5XoRMxj3ly4wQqKCHJSrxarURTWgyX8g5tSDdjiceI/ly9wjJHYXw==" saltValue="aIkrZdzLfy22AdgY8EVy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2026-03-17T08:46:38Z</cp:lastPrinted>
  <dcterms:created xsi:type="dcterms:W3CDTF">2026-02-26T10:02:39Z</dcterms:created>
  <dcterms:modified xsi:type="dcterms:W3CDTF">2026-03-18T06:50:21Z</dcterms:modified>
  <cp:category/>
</cp:coreProperties>
</file>