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BB41F93B-87C2-4562-B60C-E41681DF7495}" xr6:coauthVersionLast="47" xr6:coauthVersionMax="47" xr10:uidLastSave="{00000000-0000-0000-0000-000000000000}"/>
  <bookViews>
    <workbookView xWindow="-108" yWindow="-108" windowWidth="23256" windowHeight="12456" tabRatio="9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72" i="12" l="1"/>
  <c r="AA71" i="12"/>
  <c r="AA70" i="12"/>
  <c r="AA69" i="12"/>
  <c r="AA68" i="12"/>
  <c r="AA29" i="12" l="1"/>
  <c r="AA31" i="12"/>
  <c r="AA32" i="12"/>
  <c r="AA33" i="12"/>
  <c r="AA28" i="12"/>
  <c r="AA7" i="12"/>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BE34" i="10" l="1"/>
  <c r="BE35" i="10" s="1"/>
  <c r="BW34" i="10" l="1"/>
  <c r="BW35" i="10" s="1"/>
  <c r="BW36" i="10" s="1"/>
  <c r="BW37" i="10" s="1"/>
  <c r="BW38" i="10" s="1"/>
</calcChain>
</file>

<file path=xl/sharedStrings.xml><?xml version="1.0" encoding="utf-8"?>
<sst xmlns="http://schemas.openxmlformats.org/spreadsheetml/2006/main" count="1128" uniqueCount="563">
  <si>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</si>
  <si>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</si>
  <si>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</si>
  <si>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</si>
  <si>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</si>
  <si>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</si>
  <si>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</si>
  <si>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</si>
  <si>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</si>
  <si>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</si>
  <si>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</si>
  <si>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</si>
  <si>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</si>
  <si>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</si>
  <si>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</si>
  <si>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</si>
  <si>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</si>
  <si>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</si>
  <si>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</si>
  <si>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</si>
  <si>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</si>
  <si>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</si>
  <si>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</si>
  <si>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</si>
  <si>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</si>
  <si>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</si>
  <si>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</si>
  <si>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</si>
  <si>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</si>
  <si>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</si>
  <si>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</si>
  <si>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</si>
  <si>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</si>
  <si>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</si>
  <si>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</si>
  <si>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</si>
  <si>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</si>
  <si>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</si>
  <si>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</si>
  <si>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</si>
  <si>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</si>
  <si>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</si>
  <si>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</si>
  <si>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</si>
  <si>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</si>
  <si>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</si>
  <si>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</si>
  <si>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</si>
  <si>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</si>
  <si>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</si>
  <si>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</si>
  <si>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</si>
  <si>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</si>
  <si>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</si>
  <si>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</si>
  <si>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</si>
  <si>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</si>
  <si>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</si>
  <si>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</si>
  <si>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</si>
  <si>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</si>
  <si>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</si>
  <si>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</si>
  <si>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</si>
  <si>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</si>
  <si>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</si>
  <si>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</si>
  <si>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</si>
  <si>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</si>
  <si>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</si>
  <si>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</si>
  <si>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</si>
  <si>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</si>
  <si>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</si>
  <si>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</si>
  <si>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</si>
  <si>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</si>
  <si>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</si>
  <si>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</si>
  <si>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</si>
  <si>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</si>
  <si>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</si>
  <si>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</si>
  <si>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</si>
  <si>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</si>
  <si>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</si>
  <si>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</si>
  <si>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</si>
  <si>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</si>
  <si>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</si>
  <si>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</si>
  <si>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</si>
  <si>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</si>
  <si>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</si>
  <si>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十津川村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</si>
  <si>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</si>
  <si>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</si>
  <si>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</si>
  <si>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</si>
  <si>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</si>
  <si>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</si>
  <si>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</si>
  <si>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</si>
  <si>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</si>
  <si>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</si>
  <si>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</si>
  <si>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</si>
  <si>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</si>
  <si>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</si>
  <si>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</si>
  <si>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</si>
  <si>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</si>
  <si>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</si>
  <si>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</si>
  <si>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</si>
  <si>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</si>
  <si>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</si>
  <si>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</si>
  <si>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</si>
  <si>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</si>
  <si>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</si>
  <si>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</si>
  <si>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</si>
  <si>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</si>
  <si>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</si>
  <si>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</si>
  <si>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</si>
  <si>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</si>
  <si>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</si>
  <si>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</si>
  <si>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</si>
  <si>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</si>
  <si>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</si>
  <si>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</si>
  <si>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</si>
  <si>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</si>
  <si>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</si>
  <si>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</si>
  <si>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</si>
  <si>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</si>
  <si>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</si>
  <si>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</si>
  <si>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</si>
  <si>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</si>
  <si>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</si>
  <si>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</si>
  <si>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</si>
  <si>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</si>
  <si>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</si>
  <si>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</si>
  <si>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</si>
  <si>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</si>
  <si>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</si>
  <si>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</si>
  <si>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</si>
  <si>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</si>
  <si>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</si>
  <si>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</si>
  <si>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</si>
  <si>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</si>
  <si>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</si>
  <si>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</si>
  <si>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</si>
  <si>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</si>
  <si>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</si>
  <si>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</si>
  <si>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</si>
  <si>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</si>
  <si>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</si>
  <si>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</si>
  <si>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</si>
  <si>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</si>
  <si>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</si>
  <si>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</si>
  <si>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</si>
  <si>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</si>
  <si>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</si>
  <si>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</si>
  <si>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</si>
  <si>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</si>
  <si>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</si>
  <si>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</si>
  <si>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</si>
  <si>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</si>
  <si>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</si>
  <si>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</si>
  <si>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</si>
  <si>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</si>
  <si>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</si>
  <si>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</si>
  <si>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</si>
  <si>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</si>
  <si>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</si>
  <si>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</si>
  <si>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</si>
  <si>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</si>
  <si>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</si>
  <si>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</si>
  <si>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</si>
  <si>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</si>
  <si>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</si>
  <si>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</si>
  <si>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</si>
  <si>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奈良県十津川村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</si>
  <si>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</si>
  <si>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</si>
  <si>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</si>
  <si>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</si>
  <si>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</si>
  <si>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</si>
  <si>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</si>
  <si>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</si>
  <si>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</si>
  <si>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</si>
  <si>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</si>
  <si>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</si>
  <si>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</si>
  <si>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</si>
  <si>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</si>
  <si>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</si>
  <si>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</si>
  <si>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</si>
  <si>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</si>
  <si>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</si>
  <si>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</si>
  <si>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</si>
  <si>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</si>
  <si>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</si>
  <si>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</si>
  <si>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</si>
  <si>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</si>
  <si>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</si>
  <si>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</si>
  <si>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</si>
  <si>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</si>
  <si>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</si>
  <si>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</si>
  <si>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</si>
  <si>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</si>
  <si>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</si>
  <si>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</si>
  <si>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</si>
  <si>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</si>
  <si>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</si>
  <si>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</si>
  <si>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</si>
  <si>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</si>
  <si>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</si>
  <si>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</si>
  <si>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</si>
  <si>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</si>
  <si>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</si>
  <si>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</si>
  <si>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</si>
  <si>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</si>
  <si>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</si>
  <si>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</si>
  <si>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</si>
  <si>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</si>
  <si>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</si>
  <si>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</si>
  <si>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</si>
  <si>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</si>
  <si>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</si>
  <si>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</si>
  <si>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</si>
  <si>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</si>
  <si>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</si>
  <si>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</si>
  <si>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</si>
  <si>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</si>
  <si>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</si>
  <si>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</si>
  <si>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</si>
  <si>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</si>
  <si>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</si>
  <si>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</si>
  <si>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</si>
  <si>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</si>
  <si>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</si>
  <si>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</si>
  <si>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</si>
  <si>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</si>
  <si>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</si>
  <si>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</si>
  <si>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</si>
  <si>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</si>
  <si>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</si>
  <si>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</si>
  <si>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</si>
  <si>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</si>
  <si>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</si>
  <si>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</si>
  <si>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</si>
  <si>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</si>
  <si>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</si>
  <si>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</si>
  <si>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</si>
  <si>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</si>
  <si>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</si>
  <si>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</si>
  <si>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</si>
  <si>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</si>
  <si>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</si>
  <si>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</si>
  <si>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</si>
  <si>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</si>
  <si>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</si>
  <si>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</si>
  <si>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</si>
  <si>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</si>
  <si>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</si>
  <si>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</si>
  <si>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</si>
  <si>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</si>
  <si>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</si>
  <si>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</si>
  <si>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</si>
  <si>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</si>
  <si>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</si>
  <si>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</si>
  <si>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</si>
  <si>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</si>
  <si>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</si>
  <si>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</si>
  <si>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</si>
  <si>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</si>
  <si>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</si>
  <si>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</si>
  <si>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</si>
  <si>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</si>
  <si>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</si>
  <si>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</si>
  <si>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</si>
  <si>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</si>
  <si>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</si>
  <si>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</si>
  <si>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</si>
  <si>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</si>
  <si>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</si>
  <si>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</si>
  <si>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</si>
  <si>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</si>
  <si>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</si>
  <si>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</si>
  <si>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</si>
  <si>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</si>
  <si>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</si>
  <si>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</si>
  <si>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</si>
  <si>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</si>
  <si>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</si>
  <si>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</si>
  <si>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</si>
  <si>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奈良県十津川村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</si>
  <si>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</si>
  <si>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</si>
  <si>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</si>
  <si>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</si>
  <si>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</si>
  <si>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</si>
  <si>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</si>
  <si>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</si>
  <si>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</si>
  <si>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</si>
  <si>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</si>
  <si>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</si>
  <si>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</si>
  <si>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</si>
  <si>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</si>
  <si>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</si>
  <si>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</si>
  <si>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</si>
  <si>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</si>
  <si>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</si>
  <si>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貯木場等維持管理事業特別会計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</si>
  <si>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</si>
  <si>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</si>
  <si>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</si>
  <si>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</si>
  <si>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</si>
  <si>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</si>
  <si>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</si>
  <si>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</si>
  <si>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</si>
  <si>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</si>
  <si>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</si>
  <si>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</si>
  <si>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</si>
  <si>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</si>
  <si>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</si>
  <si>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国民健康保険診療所事業特別会計</t>
    <phoneticPr fontId="5"/>
  </si>
  <si>
    <t>介護保険事業特別会計</t>
    <phoneticPr fontId="5"/>
  </si>
  <si>
    <t>簡易水道事業公営企業会計</t>
    <phoneticPr fontId="5"/>
  </si>
  <si>
    <t>法適用企業</t>
    <phoneticPr fontId="5"/>
  </si>
  <si>
    <t>十津川温泉事業特別会計</t>
    <phoneticPr fontId="5"/>
  </si>
  <si>
    <t>法非適用企業</t>
    <phoneticPr fontId="5"/>
  </si>
  <si>
    <t>湯泉地温泉事業特別会計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</si>
  <si>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</si>
  <si>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</si>
  <si>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</si>
  <si>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</si>
  <si>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</si>
  <si>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</si>
  <si>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</si>
  <si>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</si>
  <si>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</si>
  <si>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</si>
  <si>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</si>
  <si>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</si>
  <si>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</si>
  <si>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</si>
  <si>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</si>
  <si>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</si>
  <si>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</si>
  <si>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</si>
  <si>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</si>
  <si>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</si>
  <si>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</si>
  <si>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</si>
  <si>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</si>
  <si>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</si>
  <si>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</si>
  <si>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</si>
  <si>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</si>
  <si>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</si>
  <si>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</si>
  <si>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</si>
  <si>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</si>
  <si>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</si>
  <si>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</si>
  <si>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</si>
  <si>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</si>
  <si>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</si>
  <si>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</si>
  <si>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</si>
  <si>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</si>
  <si>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</si>
  <si>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</si>
  <si>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</si>
  <si>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</si>
  <si>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</si>
  <si>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</si>
  <si>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</si>
  <si>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</si>
  <si>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</si>
  <si>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</si>
  <si>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</si>
  <si>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</si>
  <si>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簡易水道公営企業会計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</si>
  <si>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</si>
  <si>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</si>
  <si>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</si>
  <si>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</si>
  <si>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</si>
  <si>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</si>
  <si>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</si>
  <si>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</si>
  <si>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</si>
  <si>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</si>
  <si>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</si>
  <si>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</si>
  <si>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</si>
  <si>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</si>
  <si>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</si>
  <si>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</si>
  <si>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</si>
  <si>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</si>
  <si>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</si>
  <si>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</si>
  <si>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</si>
  <si>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</si>
  <si>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</si>
  <si>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</si>
  <si>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</si>
  <si>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</si>
  <si>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</si>
  <si>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</si>
  <si>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</si>
  <si>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</si>
  <si>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</si>
  <si>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</si>
  <si>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</si>
  <si>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</si>
  <si>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</si>
  <si>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</si>
  <si>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</si>
  <si>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</si>
  <si>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</si>
  <si>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</si>
  <si>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</si>
  <si>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</si>
  <si>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</si>
  <si>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</si>
  <si>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</si>
  <si>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</si>
  <si>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</si>
  <si>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</si>
  <si>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</si>
  <si>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</si>
  <si>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</si>
  <si>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</si>
  <si>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</si>
  <si>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</si>
  <si>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</si>
  <si>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</si>
  <si>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</si>
  <si>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</si>
  <si>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</si>
  <si>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</si>
  <si>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</si>
  <si>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</si>
  <si>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</si>
  <si>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</si>
  <si>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</si>
  <si>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</si>
  <si>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</si>
  <si>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</si>
  <si>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</si>
  <si>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</si>
  <si>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</si>
  <si>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</si>
  <si>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</si>
  <si>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</si>
  <si>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</si>
  <si>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</si>
  <si>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</si>
  <si>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</si>
  <si>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</si>
  <si>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</si>
  <si>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</si>
  <si>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</si>
  <si>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</si>
  <si>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</si>
  <si>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0.29</t>
  </si>
  <si>
    <t>▲ 4.72</t>
  </si>
  <si>
    <t>▲ 3.29</t>
  </si>
  <si>
    <t>一般会計</t>
  </si>
  <si>
    <t>介護保険事業特別会計</t>
  </si>
  <si>
    <t>簡易水道事業公営企業会計</t>
  </si>
  <si>
    <t>国民健康保険事業特別会計</t>
  </si>
  <si>
    <t>十津川温泉事業特別会計</t>
  </si>
  <si>
    <t>後期高齢者医療特別会計</t>
  </si>
  <si>
    <t>貯木場等維持管理事業特別会計</t>
  </si>
  <si>
    <t>国民健康保険診療所事業特別会計</t>
  </si>
  <si>
    <t>その他会計（赤字）</t>
  </si>
  <si>
    <t>その他会計（黒字）</t>
  </si>
  <si>
    <t>R02</t>
    <phoneticPr fontId="5"/>
  </si>
  <si>
    <t>R03</t>
    <phoneticPr fontId="5"/>
  </si>
  <si>
    <t>R04</t>
    <phoneticPr fontId="5"/>
  </si>
  <si>
    <t>R05</t>
    <phoneticPr fontId="5"/>
  </si>
  <si>
    <t>R06</t>
    <phoneticPr fontId="5"/>
  </si>
  <si>
    <t>-</t>
    <phoneticPr fontId="2"/>
  </si>
  <si>
    <t>奈良県市町村総合事務組合</t>
  </si>
  <si>
    <t>奈良広域水質検査センター組合</t>
  </si>
  <si>
    <t>奈良県後期高齢者医療広域連合</t>
  </si>
  <si>
    <t>奈良県広域消防組合</t>
  </si>
  <si>
    <t>南和広域医療企業団</t>
  </si>
  <si>
    <t>旧貯木場運営基金</t>
  </si>
  <si>
    <t>公共施設整備基金</t>
    <rPh sb="0" eb="2">
      <t>コウキョウ</t>
    </rPh>
    <rPh sb="2" eb="4">
      <t>シセツ</t>
    </rPh>
    <rPh sb="4" eb="6">
      <t>セイビ</t>
    </rPh>
    <rPh sb="6" eb="8">
      <t>キキン</t>
    </rPh>
    <phoneticPr fontId="20"/>
  </si>
  <si>
    <t>林業振興基金</t>
    <rPh sb="0" eb="2">
      <t>リンギョウ</t>
    </rPh>
    <rPh sb="2" eb="4">
      <t>シンコウ</t>
    </rPh>
    <rPh sb="4" eb="6">
      <t>キキン</t>
    </rPh>
    <phoneticPr fontId="20"/>
  </si>
  <si>
    <t>ふるさと基金</t>
    <rPh sb="4" eb="6">
      <t>キキン</t>
    </rPh>
    <phoneticPr fontId="20"/>
  </si>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</sst>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41B4-4DA4-B52C-D50288985B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563526</c:v>
                </c:pt>
                <c:pt idx="1">
                  <c:v>575554</c:v>
                </c:pt>
                <c:pt idx="2">
                  <c:v>462916</c:v>
                </c:pt>
                <c:pt idx="3">
                  <c:v>486145</c:v>
                </c:pt>
                <c:pt idx="4">
                  <c:v>598778</c:v>
                </c:pt>
              </c:numCache>
            </c:numRef>
          </c:val>
          <c:smooth val="0"/>
          <c:extLst>
            <c:ext xmlns:c16="http://schemas.microsoft.com/office/drawing/2014/chart" uri="{C3380CC4-5D6E-409C-BE32-E72D297353CC}">
              <c16:uniqueId val="{00000001-41B4-4DA4-B52C-D50288985B3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1.95</c:v>
                </c:pt>
                <c:pt idx="1">
                  <c:v>11.51</c:v>
                </c:pt>
                <c:pt idx="2">
                  <c:v>8.73</c:v>
                </c:pt>
                <c:pt idx="3">
                  <c:v>1.19</c:v>
                </c:pt>
                <c:pt idx="4">
                  <c:v>2.81</c:v>
                </c:pt>
              </c:numCache>
            </c:numRef>
          </c:val>
          <c:extLst>
            <c:ext xmlns:c16="http://schemas.microsoft.com/office/drawing/2014/chart" uri="{C3380CC4-5D6E-409C-BE32-E72D297353CC}">
              <c16:uniqueId val="{00000000-89CA-4F4C-AC0E-302CFBAC11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40.64</c:v>
                </c:pt>
                <c:pt idx="1">
                  <c:v>37.979999999999997</c:v>
                </c:pt>
                <c:pt idx="2">
                  <c:v>47.05</c:v>
                </c:pt>
                <c:pt idx="3">
                  <c:v>49.84</c:v>
                </c:pt>
                <c:pt idx="4">
                  <c:v>44.47</c:v>
                </c:pt>
              </c:numCache>
            </c:numRef>
          </c:val>
          <c:extLst>
            <c:ext xmlns:c16="http://schemas.microsoft.com/office/drawing/2014/chart" uri="{C3380CC4-5D6E-409C-BE32-E72D297353CC}">
              <c16:uniqueId val="{00000001-89CA-4F4C-AC0E-302CFBAC11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-0.28999999999999998</c:v>
                </c:pt>
                <c:pt idx="1">
                  <c:v>9.69</c:v>
                </c:pt>
                <c:pt idx="2">
                  <c:v>5.46</c:v>
                </c:pt>
                <c:pt idx="3">
                  <c:v>-4.72</c:v>
                </c:pt>
                <c:pt idx="4">
                  <c:v>-3.29</c:v>
                </c:pt>
              </c:numCache>
            </c:numRef>
          </c:val>
          <c:smooth val="0"/>
          <c:extLst>
            <c:ext xmlns:c16="http://schemas.microsoft.com/office/drawing/2014/chart" uri="{C3380CC4-5D6E-409C-BE32-E72D297353CC}">
              <c16:uniqueId val="{00000002-89CA-4F4C-AC0E-302CFBAC11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BD44-4CE5-A8D9-45862E0434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44-4CE5-A8D9-45862E04349F}"/>
            </c:ext>
          </c:extLst>
        </c:ser>
        <c:ser>
          <c:idx val="2"/>
          <c:order val="2"/>
          <c:tx>
            <c:strRef>
              <c:f>データシート!$A$29</c:f>
              <c:strCache>
                <c:ptCount val="1"/>
                <c:pt idx="0">
                  <c:v>国民健康保険診療所事業特別会計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44-4CE5-A8D9-45862E04349F}"/>
            </c:ext>
          </c:extLst>
        </c:ser>
        <c:ser>
          <c:idx val="3"/>
          <c:order val="3"/>
          <c:tx>
            <c:strRef>
              <c:f>データシート!$A$30</c:f>
              <c:strCache>
                <c:ptCount val="1"/>
                <c:pt idx="0">
                  <c:v>貯木場等維持管理事業特別会計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44-4CE5-A8D9-45862E04349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D44-4CE5-A8D9-45862E04349F}"/>
            </c:ext>
          </c:extLst>
        </c:ser>
        <c:ser>
          <c:idx val="5"/>
          <c:order val="5"/>
          <c:tx>
            <c:strRef>
              <c:f>データシート!$A$32</c:f>
              <c:strCache>
                <c:ptCount val="1"/>
                <c:pt idx="0">
                  <c:v>十津川温泉事業特別会計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0.06</c:v>
                </c:pt>
                <c:pt idx="4">
                  <c:v>#N/A</c:v>
                </c:pt>
                <c:pt idx="5">
                  <c:v>0.1</c:v>
                </c:pt>
                <c:pt idx="6">
                  <c:v>#N/A</c:v>
                </c:pt>
                <c:pt idx="7">
                  <c:v>0.05</c:v>
                </c:pt>
                <c:pt idx="8">
                  <c:v>#N/A</c:v>
                </c:pt>
                <c:pt idx="9">
                  <c:v>0</c:v>
                </c:pt>
              </c:numCache>
            </c:numRef>
          </c:val>
          <c:extLst>
            <c:ext xmlns:c16="http://schemas.microsoft.com/office/drawing/2014/chart" uri="{C3380CC4-5D6E-409C-BE32-E72D297353CC}">
              <c16:uniqueId val="{00000005-BD44-4CE5-A8D9-45862E04349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0.03</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6-BD44-4CE5-A8D9-45862E04349F}"/>
            </c:ext>
          </c:extLst>
        </c:ser>
        <c:ser>
          <c:idx val="7"/>
          <c:order val="7"/>
          <c:tx>
            <c:strRef>
              <c:f>データシート!$A$34</c:f>
              <c:strCache>
                <c:ptCount val="1"/>
                <c:pt idx="0">
                  <c:v>簡易水道事業公営企業会計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0.47</c:v>
                </c:pt>
              </c:numCache>
            </c:numRef>
          </c:val>
          <c:extLst>
            <c:ext xmlns:c16="http://schemas.microsoft.com/office/drawing/2014/chart" uri="{C3380CC4-5D6E-409C-BE32-E72D297353CC}">
              <c16:uniqueId val="{00000007-BD44-4CE5-A8D9-45862E04349F}"/>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0.31</c:v>
                </c:pt>
                <c:pt idx="4">
                  <c:v>#N/A</c:v>
                </c:pt>
                <c:pt idx="5">
                  <c:v>0.82</c:v>
                </c:pt>
                <c:pt idx="6">
                  <c:v>#N/A</c:v>
                </c:pt>
                <c:pt idx="7">
                  <c:v>1.1000000000000001</c:v>
                </c:pt>
                <c:pt idx="8">
                  <c:v>#N/A</c:v>
                </c:pt>
                <c:pt idx="9">
                  <c:v>1.72</c:v>
                </c:pt>
              </c:numCache>
            </c:numRef>
          </c:val>
          <c:extLst>
            <c:ext xmlns:c16="http://schemas.microsoft.com/office/drawing/2014/chart" uri="{C3380CC4-5D6E-409C-BE32-E72D297353CC}">
              <c16:uniqueId val="{00000008-BD44-4CE5-A8D9-45862E04349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1.95</c:v>
                </c:pt>
                <c:pt idx="2">
                  <c:v>#N/A</c:v>
                </c:pt>
                <c:pt idx="3">
                  <c:v>11.5</c:v>
                </c:pt>
                <c:pt idx="4">
                  <c:v>#N/A</c:v>
                </c:pt>
                <c:pt idx="5">
                  <c:v>8.73</c:v>
                </c:pt>
                <c:pt idx="6">
                  <c:v>#N/A</c:v>
                </c:pt>
                <c:pt idx="7">
                  <c:v>1.19</c:v>
                </c:pt>
                <c:pt idx="8">
                  <c:v>#N/A</c:v>
                </c:pt>
                <c:pt idx="9">
                  <c:v>2.81</c:v>
                </c:pt>
              </c:numCache>
            </c:numRef>
          </c:val>
          <c:extLst>
            <c:ext xmlns:c16="http://schemas.microsoft.com/office/drawing/2014/chart" uri="{C3380CC4-5D6E-409C-BE32-E72D297353CC}">
              <c16:uniqueId val="{00000009-BD44-4CE5-A8D9-45862E0434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639</c:v>
                </c:pt>
                <c:pt idx="5">
                  <c:v>661</c:v>
                </c:pt>
                <c:pt idx="8">
                  <c:v>664</c:v>
                </c:pt>
                <c:pt idx="11">
                  <c:v>658</c:v>
                </c:pt>
                <c:pt idx="14">
                  <c:v>585</c:v>
                </c:pt>
              </c:numCache>
            </c:numRef>
          </c:val>
          <c:extLst>
            <c:ext xmlns:c16="http://schemas.microsoft.com/office/drawing/2014/chart" uri="{C3380CC4-5D6E-409C-BE32-E72D297353CC}">
              <c16:uniqueId val="{00000000-FB2E-47B8-BFF7-D061298DEE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B2E-47B8-BFF7-D061298DEE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B2E-47B8-BFF7-D061298DEE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30</c:v>
                </c:pt>
                <c:pt idx="3">
                  <c:v>19</c:v>
                </c:pt>
                <c:pt idx="6">
                  <c:v>10</c:v>
                </c:pt>
                <c:pt idx="9">
                  <c:v>11</c:v>
                </c:pt>
                <c:pt idx="12">
                  <c:v>16</c:v>
                </c:pt>
              </c:numCache>
            </c:numRef>
          </c:val>
          <c:extLst>
            <c:ext xmlns:c16="http://schemas.microsoft.com/office/drawing/2014/chart" uri="{C3380CC4-5D6E-409C-BE32-E72D297353CC}">
              <c16:uniqueId val="{00000003-FB2E-47B8-BFF7-D061298DEE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141</c:v>
                </c:pt>
                <c:pt idx="3">
                  <c:v>157</c:v>
                </c:pt>
                <c:pt idx="6">
                  <c:v>155</c:v>
                </c:pt>
                <c:pt idx="9">
                  <c:v>152</c:v>
                </c:pt>
                <c:pt idx="12">
                  <c:v>105</c:v>
                </c:pt>
              </c:numCache>
            </c:numRef>
          </c:val>
          <c:extLst>
            <c:ext xmlns:c16="http://schemas.microsoft.com/office/drawing/2014/chart" uri="{C3380CC4-5D6E-409C-BE32-E72D297353CC}">
              <c16:uniqueId val="{00000004-FB2E-47B8-BFF7-D061298DEE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2E-47B8-BFF7-D061298DEE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B2E-47B8-BFF7-D061298DEE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678</c:v>
                </c:pt>
                <c:pt idx="3">
                  <c:v>715</c:v>
                </c:pt>
                <c:pt idx="6">
                  <c:v>744</c:v>
                </c:pt>
                <c:pt idx="9">
                  <c:v>772</c:v>
                </c:pt>
                <c:pt idx="12">
                  <c:v>769</c:v>
                </c:pt>
              </c:numCache>
            </c:numRef>
          </c:val>
          <c:extLst>
            <c:ext xmlns:c16="http://schemas.microsoft.com/office/drawing/2014/chart" uri="{C3380CC4-5D6E-409C-BE32-E72D297353CC}">
              <c16:uniqueId val="{00000007-FB2E-47B8-BFF7-D061298DEE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210</c:v>
                </c:pt>
                <c:pt idx="2">
                  <c:v>#N/A</c:v>
                </c:pt>
                <c:pt idx="3">
                  <c:v>#N/A</c:v>
                </c:pt>
                <c:pt idx="4">
                  <c:v>230</c:v>
                </c:pt>
                <c:pt idx="5">
                  <c:v>#N/A</c:v>
                </c:pt>
                <c:pt idx="6">
                  <c:v>#N/A</c:v>
                </c:pt>
                <c:pt idx="7">
                  <c:v>245</c:v>
                </c:pt>
                <c:pt idx="8">
                  <c:v>#N/A</c:v>
                </c:pt>
                <c:pt idx="9">
                  <c:v>#N/A</c:v>
                </c:pt>
                <c:pt idx="10">
                  <c:v>277</c:v>
                </c:pt>
                <c:pt idx="11">
                  <c:v>#N/A</c:v>
                </c:pt>
                <c:pt idx="12">
                  <c:v>#N/A</c:v>
                </c:pt>
                <c:pt idx="13">
                  <c:v>305</c:v>
                </c:pt>
                <c:pt idx="14">
                  <c:v>#N/A</c:v>
                </c:pt>
              </c:numCache>
            </c:numRef>
          </c:val>
          <c:smooth val="0"/>
          <c:extLst>
            <c:ext xmlns:c16="http://schemas.microsoft.com/office/drawing/2014/chart" uri="{C3380CC4-5D6E-409C-BE32-E72D297353CC}">
              <c16:uniqueId val="{00000008-FB2E-47B8-BFF7-D061298DEE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5782</c:v>
                </c:pt>
                <c:pt idx="5">
                  <c:v>5691</c:v>
                </c:pt>
                <c:pt idx="8">
                  <c:v>5441</c:v>
                </c:pt>
                <c:pt idx="11">
                  <c:v>5219</c:v>
                </c:pt>
                <c:pt idx="14">
                  <c:v>4921</c:v>
                </c:pt>
              </c:numCache>
            </c:numRef>
          </c:val>
          <c:extLst>
            <c:ext xmlns:c16="http://schemas.microsoft.com/office/drawing/2014/chart" uri="{C3380CC4-5D6E-409C-BE32-E72D297353CC}">
              <c16:uniqueId val="{00000000-7210-42EB-9CBE-9C7A217421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10-42EB-9CBE-9C7A217421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3299</c:v>
                </c:pt>
                <c:pt idx="5">
                  <c:v>3306</c:v>
                </c:pt>
                <c:pt idx="8">
                  <c:v>3726</c:v>
                </c:pt>
                <c:pt idx="11">
                  <c:v>3876</c:v>
                </c:pt>
                <c:pt idx="14">
                  <c:v>3526</c:v>
                </c:pt>
              </c:numCache>
            </c:numRef>
          </c:val>
          <c:extLst>
            <c:ext xmlns:c16="http://schemas.microsoft.com/office/drawing/2014/chart" uri="{C3380CC4-5D6E-409C-BE32-E72D297353CC}">
              <c16:uniqueId val="{00000002-7210-42EB-9CBE-9C7A217421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10-42EB-9CBE-9C7A217421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10-42EB-9CBE-9C7A217421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10-42EB-9CBE-9C7A217421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1066</c:v>
                </c:pt>
                <c:pt idx="3">
                  <c:v>989</c:v>
                </c:pt>
                <c:pt idx="6">
                  <c:v>1038</c:v>
                </c:pt>
                <c:pt idx="9">
                  <c:v>888</c:v>
                </c:pt>
                <c:pt idx="12">
                  <c:v>891</c:v>
                </c:pt>
              </c:numCache>
            </c:numRef>
          </c:val>
          <c:extLst>
            <c:ext xmlns:c16="http://schemas.microsoft.com/office/drawing/2014/chart" uri="{C3380CC4-5D6E-409C-BE32-E72D297353CC}">
              <c16:uniqueId val="{00000006-7210-42EB-9CBE-9C7A217421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273</c:v>
                </c:pt>
                <c:pt idx="3">
                  <c:v>259</c:v>
                </c:pt>
                <c:pt idx="6">
                  <c:v>256</c:v>
                </c:pt>
                <c:pt idx="9">
                  <c:v>248</c:v>
                </c:pt>
                <c:pt idx="12">
                  <c:v>261</c:v>
                </c:pt>
              </c:numCache>
            </c:numRef>
          </c:val>
          <c:extLst>
            <c:ext xmlns:c16="http://schemas.microsoft.com/office/drawing/2014/chart" uri="{C3380CC4-5D6E-409C-BE32-E72D297353CC}">
              <c16:uniqueId val="{00000007-7210-42EB-9CBE-9C7A217421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1167</c:v>
                </c:pt>
                <c:pt idx="3">
                  <c:v>1071</c:v>
                </c:pt>
                <c:pt idx="6">
                  <c:v>947</c:v>
                </c:pt>
                <c:pt idx="9">
                  <c:v>861</c:v>
                </c:pt>
                <c:pt idx="12">
                  <c:v>730</c:v>
                </c:pt>
              </c:numCache>
            </c:numRef>
          </c:val>
          <c:extLst>
            <c:ext xmlns:c16="http://schemas.microsoft.com/office/drawing/2014/chart" uri="{C3380CC4-5D6E-409C-BE32-E72D297353CC}">
              <c16:uniqueId val="{00000008-7210-42EB-9CBE-9C7A217421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210-42EB-9CBE-9C7A217421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6515</c:v>
                </c:pt>
                <c:pt idx="3">
                  <c:v>6624</c:v>
                </c:pt>
                <c:pt idx="6">
                  <c:v>6317</c:v>
                </c:pt>
                <c:pt idx="9">
                  <c:v>6236</c:v>
                </c:pt>
                <c:pt idx="12">
                  <c:v>5839</c:v>
                </c:pt>
              </c:numCache>
            </c:numRef>
          </c:val>
          <c:extLst>
            <c:ext xmlns:c16="http://schemas.microsoft.com/office/drawing/2014/chart" uri="{C3380CC4-5D6E-409C-BE32-E72D297353CC}">
              <c16:uniqueId val="{0000000A-7210-42EB-9CBE-9C7A217421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10-42EB-9CBE-9C7A217421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1676</c:v>
                </c:pt>
                <c:pt idx="1">
                  <c:v>1776</c:v>
                </c:pt>
                <c:pt idx="2">
                  <c:v>1599</c:v>
                </c:pt>
              </c:numCache>
            </c:numRef>
          </c:val>
          <c:extLst>
            <c:ext xmlns:c16="http://schemas.microsoft.com/office/drawing/2014/chart" uri="{C3380CC4-5D6E-409C-BE32-E72D297353CC}">
              <c16:uniqueId val="{00000000-E171-46B0-8E47-9AB0FE6209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656</c:v>
                </c:pt>
                <c:pt idx="1">
                  <c:v>656</c:v>
                </c:pt>
                <c:pt idx="2">
                  <c:v>522</c:v>
                </c:pt>
              </c:numCache>
            </c:numRef>
          </c:val>
          <c:extLst>
            <c:ext xmlns:c16="http://schemas.microsoft.com/office/drawing/2014/chart" uri="{C3380CC4-5D6E-409C-BE32-E72D297353CC}">
              <c16:uniqueId val="{00000001-E171-46B0-8E47-9AB0FE6209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3725</c:v>
                </c:pt>
                <c:pt idx="1">
                  <c:v>3775</c:v>
                </c:pt>
                <c:pt idx="2">
                  <c:v>3746</c:v>
                </c:pt>
              </c:numCache>
            </c:numRef>
          </c:val>
          <c:extLst>
            <c:ext xmlns:c16="http://schemas.microsoft.com/office/drawing/2014/chart" uri="{C3380CC4-5D6E-409C-BE32-E72D297353CC}">
              <c16:uniqueId val="{00000002-E171-46B0-8E47-9AB0FE6209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順次償還を進めているが、新たな起債の発行により、公債費の下げ幅は限定的である。</a:t>
          </a:r>
        </a:p>
        <a:p>
          <a:r>
            <a:rPr kumimoji="1" lang="ja-JP" altLang="en-US" sz="1400">
              <a:solidFill>
                <a:sysClr val="windowText" lastClr="000000"/>
              </a:solidFill>
              <a:latin typeface="ＭＳ ゴシック" pitchFamily="49" charset="-128"/>
              <a:ea typeface="ＭＳ ゴシック" pitchFamily="49" charset="-128"/>
            </a:rPr>
            <a:t>　簡易水道事業特別会計の元利償還金に対する繰入金は借入事業が続いており、わずかな減少にとどまった。</a:t>
          </a:r>
        </a:p>
        <a:p>
          <a:r>
            <a:rPr kumimoji="1" lang="ja-JP" altLang="en-US" sz="1400">
              <a:solidFill>
                <a:sysClr val="windowText" lastClr="000000"/>
              </a:solidFill>
              <a:latin typeface="ＭＳ ゴシック" pitchFamily="49" charset="-128"/>
              <a:ea typeface="ＭＳ ゴシック" pitchFamily="49" charset="-128"/>
            </a:rPr>
            <a:t>　組合に対する負担金等は金利見直しなどにより、わずかに増加した。</a:t>
          </a:r>
        </a:p>
        <a:p>
          <a:r>
            <a:rPr kumimoji="1" lang="ja-JP" altLang="en-US" sz="1400">
              <a:solidFill>
                <a:sysClr val="windowText" lastClr="000000"/>
              </a:solidFill>
              <a:latin typeface="ＭＳ ゴシック" pitchFamily="49" charset="-128"/>
              <a:ea typeface="ＭＳ ゴシック" pitchFamily="49" charset="-128"/>
            </a:rPr>
            <a:t>　本村は過疎対策事業債、緊急防災・減災事業債、災害復旧事業債など算入率が高い地方債の借入が主であるため、普通交付税に算入される公債費の金額も大きいが、償還金総額の増加に伴い、償還金と算入額との差額も増加しており、負担は大きく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２年度からマイナスとなっている。６年度は地方債残高と充当可能財源ともに減少しておりマイナスを維持している。今後も地方債の発行を伴う事業の見直しを中心とする行財政改革を進め、財政の健全化に努める。</a:t>
          </a:r>
        </a:p>
        <a:p>
          <a:r>
            <a:rPr kumimoji="1" lang="ja-JP" altLang="en-US" sz="1400">
              <a:solidFill>
                <a:sysClr val="windowText" lastClr="000000"/>
              </a:solidFill>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奈良県十津川村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「財政調整基金」、「減債基金」、「公共施設整備基金」、「ふるさと基金」で取崩しが大きく、約３億４千万円弱減少している。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普通会計の基金はここ１０年で１８％減少しており、特に財政調整基金は２６％減少している。災害への備え等のため、過去の実績等を踏まえ、これ以上の取り崩しを抑制するよう努めたい。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旧貯木場運営基金：木材の生産、流通販売及び加工等々に必要な土地の購入、施設の設置、運営に要する経費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公共施設整備基金：公共施設の整備事業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ふるさと基金：地域の振興に要する経費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林業振興基金：林業の振興と村の活性化に要する経費</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森林環境基金：地球温暖化防止や国土保全、水源涵かん養等の公益的機能を発揮させるための適切な森林整備を進めるため国から配分される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森林環境譲与税の運用を行う</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広域消防組合五條区分消防職員退職手当負担金基金：奈良県広域消防組合五條区分における職員の退職手当の支給に要する費用</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旧貯木場運営基金：特別会計事業に活用するために取り崩したが積立額が上回った増加。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公共施設整備基金：公共施設除却のため取り崩したことにより減少。</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ふるさと基金：地域流通商品券事業に活用するために取り崩したことにより減少。</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林業振興基金：線下保証料の積立てが、事業に充てた取り崩し額を上回っているため増加。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森林環境基金：森林環境譲与税を使途事業に充てた際の余剰金を積み立てたことによる増加。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広域消防組合五條区分消防職員退職手当負担金基金：計画的に積み立てたことによる増加。</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旧貯木場運営基金：林業の活性化に向けた事業にあわせて取り崩しを実施。</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公共施設整備基金：今後実施される公共工事等にあわせて取り崩しを実施。</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その他基金について、大規模な事業に備えるため積み立てを継続する。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６年度は財源不足により２億円の取り崩しを行った。前年度剰余金の積立も少額であったため１億７千万円強の減少となった。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災害への備え等のため、過去の実績等を踏まえ、取り崩しを抑制するよう努めたい。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６年度は償還のため取り崩したことによる１億３千万円減少。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現状の借入状況では令和１０年度が地方債償還のピークとなるが、今後の借入を考慮すると計画的に積み立てを行い償還に備える必要がある。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
2,733
672.38
6,729,213
6,534,878
101,190
3,596,103
5,838,696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６年１０月１日現在、４７．４％）に加え、村内に中心となる産業がないため財政基盤が弱く、類似団体平均を下回る年度がある状況。６年度は前年度と数値的にはほぼ変わりはなく、類似団体平均をわずかに上回っている。十津川村総合計画の重点プロジェクト推進に努め、活力あるむらづくりを展開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104902</xdr:rowOff>
    </xdr:from>
    <xdr:to>
      <xdr:col>23</xdr:col>
      <xdr:colOff>133350</xdr:colOff>
      <xdr:row>43</xdr:row>
      <xdr:rowOff>114554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47725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114554</xdr:rowOff>
    </xdr:from>
    <xdr:to>
      <xdr:col>19</xdr:col>
      <xdr:colOff>133350</xdr:colOff>
      <xdr:row>43</xdr:row>
      <xdr:rowOff>114554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114554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70629</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63754</xdr:rowOff>
    </xdr:from>
    <xdr:to>
      <xdr:col>19</xdr:col>
      <xdr:colOff>184150</xdr:colOff>
      <xdr:row>43</xdr:row>
      <xdr:rowOff>165354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0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63754</xdr:rowOff>
    </xdr:from>
    <xdr:to>
      <xdr:col>15</xdr:col>
      <xdr:colOff>133350</xdr:colOff>
      <xdr:row>43</xdr:row>
      <xdr:rowOff>165354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９～令和１年度は、学校建設に伴う公債費の増加と、簡水特別会計への繰出金の増加により、経常収支比率は類似団体平均を大きく上回っていた。２～４年度にかけて、普通交付税の増額などにより改善、５年度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ポイント悪化し、６年度はさらに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ポイント上がっており、類似団体平均を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今後は、十津川村公共施設等総合管理計画に基づき、公共施設の撤去などでコストを減少させるなど、事業、設備の見直しを進めるとともに、事業の優先度を点検し、優先度の低い事業については、計画的に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138430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1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37888</xdr:rowOff>
    </xdr:from>
    <xdr:to>
      <xdr:col>19</xdr:col>
      <xdr:colOff>133350</xdr:colOff>
      <xdr:row>63</xdr:row>
      <xdr:rowOff>114300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39238"/>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15769</xdr:rowOff>
    </xdr:from>
    <xdr:to>
      <xdr:col>15</xdr:col>
      <xdr:colOff>82550</xdr:colOff>
      <xdr:row>63</xdr:row>
      <xdr:rowOff>37888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1711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15769</xdr:rowOff>
    </xdr:from>
    <xdr:to>
      <xdr:col>11</xdr:col>
      <xdr:colOff>31750</xdr:colOff>
      <xdr:row>63</xdr:row>
      <xdr:rowOff>158538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17119"/>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158538</xdr:rowOff>
    </xdr:from>
    <xdr:to>
      <xdr:col>15</xdr:col>
      <xdr:colOff>133350</xdr:colOff>
      <xdr:row>63</xdr:row>
      <xdr:rowOff>88688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98865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136419</xdr:rowOff>
    </xdr:from>
    <xdr:to>
      <xdr:col>11</xdr:col>
      <xdr:colOff>82550</xdr:colOff>
      <xdr:row>63</xdr:row>
      <xdr:rowOff>66569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51346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107738</xdr:rowOff>
    </xdr:from>
    <xdr:to>
      <xdr:col>7</xdr:col>
      <xdr:colOff>31750</xdr:colOff>
      <xdr:row>64</xdr:row>
      <xdr:rowOff>37888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22665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[785,135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等の合計額の人口１人当たりの金額が類似団体平均を大きく上回っているのは、年間の人口減少が３％を超えていることと、本村の面積が広いことが要因である。人件費においては、主に各地域に点在する施設や道路の管理などに対する経費が嵩んでいること、物件費においては、主に各地域を結ぶバスの運行やごみ収集などの業務の委託経費が嵩むことによる。経年の比較においては、人口が減少しているのに対して、賃金、物資の高騰などにより、合計額が減少しないことから、施設、事業の廃止・縮小など見直しを進め、コストの縮減を図っ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50730</xdr:rowOff>
    </xdr:from>
    <xdr:to>
      <xdr:col>23</xdr:col>
      <xdr:colOff>133350</xdr:colOff>
      <xdr:row>82</xdr:row>
      <xdr:rowOff>57522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09630"/>
          <a:ext cx="8382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18072</xdr:rowOff>
    </xdr:from>
    <xdr:to>
      <xdr:col>19</xdr:col>
      <xdr:colOff>133350</xdr:colOff>
      <xdr:row>82</xdr:row>
      <xdr:rowOff>50730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6972"/>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170109</xdr:rowOff>
    </xdr:from>
    <xdr:to>
      <xdr:col>15</xdr:col>
      <xdr:colOff>82550</xdr:colOff>
      <xdr:row>82</xdr:row>
      <xdr:rowOff>18072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7559"/>
          <a:ext cx="889000"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170109</xdr:rowOff>
    </xdr:from>
    <xdr:to>
      <xdr:col>11</xdr:col>
      <xdr:colOff>31750</xdr:colOff>
      <xdr:row>82</xdr:row>
      <xdr:rowOff>7947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57559"/>
          <a:ext cx="889000" cy="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6722</xdr:rowOff>
    </xdr:from>
    <xdr:to>
      <xdr:col>23</xdr:col>
      <xdr:colOff>184150</xdr:colOff>
      <xdr:row>82</xdr:row>
      <xdr:rowOff>108322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150249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171380</xdr:rowOff>
    </xdr:from>
    <xdr:to>
      <xdr:col>19</xdr:col>
      <xdr:colOff>184150</xdr:colOff>
      <xdr:row>82</xdr:row>
      <xdr:rowOff>101530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86307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4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138722</xdr:rowOff>
    </xdr:from>
    <xdr:to>
      <xdr:col>15</xdr:col>
      <xdr:colOff>133350</xdr:colOff>
      <xdr:row>82</xdr:row>
      <xdr:rowOff>68872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53649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1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119309</xdr:rowOff>
    </xdr:from>
    <xdr:to>
      <xdr:col>11</xdr:col>
      <xdr:colOff>82550</xdr:colOff>
      <xdr:row>82</xdr:row>
      <xdr:rowOff>49459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34236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9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128597</xdr:rowOff>
    </xdr:from>
    <xdr:to>
      <xdr:col>7</xdr:col>
      <xdr:colOff>31750</xdr:colOff>
      <xdr:row>82</xdr:row>
      <xdr:rowOff>58747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43524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02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過去から令和２年度までは概ね横ばいで、類似団体平均と比較して１．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程度低い水準で推移していたが、３年度に職員の年齢構成の分布に変動があり、管理職の減などにより減少した。５年度に人勧などに伴い改善がみられたが、６年度は０．５ポイント下がり、類似団体平均との差が大きくなっている。今後、適正な給与水準の確保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47307</xdr:rowOff>
    </xdr:from>
    <xdr:to>
      <xdr:col>81</xdr:col>
      <xdr:colOff>44450</xdr:colOff>
      <xdr:row>86</xdr:row>
      <xdr:rowOff>77470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79200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116205</xdr:rowOff>
    </xdr:from>
    <xdr:to>
      <xdr:col>77</xdr:col>
      <xdr:colOff>44450</xdr:colOff>
      <xdr:row>86</xdr:row>
      <xdr:rowOff>77470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8945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104139</xdr:rowOff>
    </xdr:from>
    <xdr:to>
      <xdr:col>72</xdr:col>
      <xdr:colOff>203200</xdr:colOff>
      <xdr:row>85</xdr:row>
      <xdr:rowOff>116205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677389"/>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104139</xdr:rowOff>
    </xdr:from>
    <xdr:to>
      <xdr:col>68</xdr:col>
      <xdr:colOff>152400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67738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167957</xdr:rowOff>
    </xdr:from>
    <xdr:to>
      <xdr:col>81</xdr:col>
      <xdr:colOff>95250</xdr:colOff>
      <xdr:row>86</xdr:row>
      <xdr:rowOff>98107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13034</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58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26670</xdr:rowOff>
    </xdr:from>
    <xdr:to>
      <xdr:col>77</xdr:col>
      <xdr:colOff>95250</xdr:colOff>
      <xdr:row>86</xdr:row>
      <xdr:rowOff>128270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138447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4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65405</xdr:rowOff>
    </xdr:from>
    <xdr:to>
      <xdr:col>73</xdr:col>
      <xdr:colOff>44450</xdr:colOff>
      <xdr:row>85</xdr:row>
      <xdr:rowOff>167005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5732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0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53339</xdr:rowOff>
    </xdr:from>
    <xdr:to>
      <xdr:col>68</xdr:col>
      <xdr:colOff>203200</xdr:colOff>
      <xdr:row>85</xdr:row>
      <xdr:rowOff>154939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ごみ・し尿収集の民間委託等は行っているものの、人口が毎年３％前後減少し続けていることと、村の面積が広大で、類似団体平均と比較し、保育所やそれ以外の公共施設の管理に対して多くの人員を配置する必要があることから平均を上回っている。今後、組織の見直しによる事務の効率化を更に進めるとともに、十津川村公共施設等総合管理計画による施設の削減などにより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33213</xdr:rowOff>
    </xdr:from>
    <xdr:to>
      <xdr:col>81</xdr:col>
      <xdr:colOff>44450</xdr:colOff>
      <xdr:row>60</xdr:row>
      <xdr:rowOff>54701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20213"/>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11152</xdr:rowOff>
    </xdr:from>
    <xdr:to>
      <xdr:col>77</xdr:col>
      <xdr:colOff>44450</xdr:colOff>
      <xdr:row>60</xdr:row>
      <xdr:rowOff>33213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98152"/>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11152</xdr:rowOff>
    </xdr:from>
    <xdr:to>
      <xdr:col>72</xdr:col>
      <xdr:colOff>203200</xdr:colOff>
      <xdr:row>60</xdr:row>
      <xdr:rowOff>26664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98152"/>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14025</xdr:rowOff>
    </xdr:from>
    <xdr:to>
      <xdr:col>68</xdr:col>
      <xdr:colOff>152400</xdr:colOff>
      <xdr:row>60</xdr:row>
      <xdr:rowOff>26664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01025"/>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3901</xdr:rowOff>
    </xdr:from>
    <xdr:to>
      <xdr:col>81</xdr:col>
      <xdr:colOff>95250</xdr:colOff>
      <xdr:row>60</xdr:row>
      <xdr:rowOff>105501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147428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153863</xdr:rowOff>
    </xdr:from>
    <xdr:to>
      <xdr:col>77</xdr:col>
      <xdr:colOff>95250</xdr:colOff>
      <xdr:row>60</xdr:row>
      <xdr:rowOff>84013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68790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131802</xdr:rowOff>
    </xdr:from>
    <xdr:to>
      <xdr:col>73</xdr:col>
      <xdr:colOff>44450</xdr:colOff>
      <xdr:row>60</xdr:row>
      <xdr:rowOff>61952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46729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147314</xdr:rowOff>
    </xdr:from>
    <xdr:to>
      <xdr:col>68</xdr:col>
      <xdr:colOff>203200</xdr:colOff>
      <xdr:row>60</xdr:row>
      <xdr:rowOff>77464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62241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134675</xdr:rowOff>
    </xdr:from>
    <xdr:to>
      <xdr:col>64</xdr:col>
      <xdr:colOff>152400</xdr:colOff>
      <xdr:row>60</xdr:row>
      <xdr:rowOff>64825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49602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3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９年度まで類似団体平均を下回る傾向が続いていたが、平成２２～２８年度の学校建設に係る地方債の償還に伴い上昇しており、平成３０年度には類似団体平均を上回った。令和６年度は令和２～３年度の庁舎耐震補強工事、五條消防署十津川分署庁舎建築事業、橋梁補修工事に係る地方債の償還開始に伴い、前年度から０．８％の増となっており類似団体内平均を２％上回る。令和１０年度が地方債の償還額のピークとなる予定であり、大規模な事業計画の整理・縮小を図るなど、地方債依存型の事業実施を見直したい。</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129963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2665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42</xdr:row>
      <xdr:rowOff>65617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1825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25400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79163</xdr:rowOff>
    </xdr:from>
    <xdr:to>
      <xdr:col>81</xdr:col>
      <xdr:colOff>95250</xdr:colOff>
      <xdr:row>43</xdr:row>
      <xdr:rowOff>9313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51240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14817</xdr:rowOff>
    </xdr:from>
    <xdr:to>
      <xdr:col>77</xdr:col>
      <xdr:colOff>95250</xdr:colOff>
      <xdr:row>42</xdr:row>
      <xdr:rowOff>116417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101194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７～２８年度の小学校建設による地方債残高の増、並びに財政調整基金及び減債基金の取り崩しにより、令和１年度までは類似団体平均を上回ってきたが、地方債の発行抑制と償還に伴い、将来負担額が減少したことで令和２～５年度はマイナスとなった。６年度も引き続きマイナスとなっており、今後も地方債の発行を伴う事業の見直し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
2,733
672.38
6,729,213
6,534,878
101,190
3,596,103
5,838,696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をやや下回った状態を維持している。令和６年度においては人事院勧告による給与改定により職員及び任用職員の基本給、手当、消防団報酬等が増加したことにより、前年度と比較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ポイント数値は上昇した。人件費は今後改定により増加する傾向にあるので、時間外勤務の抑制等、適正な取り組みに努める。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142240</xdr:rowOff>
    </xdr:from>
    <xdr:to>
      <xdr:col>24</xdr:col>
      <xdr:colOff>25400</xdr:colOff>
      <xdr:row>36</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429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111760</xdr:rowOff>
    </xdr:from>
    <xdr:to>
      <xdr:col>19</xdr:col>
      <xdr:colOff>187325</xdr:colOff>
      <xdr:row>35</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125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111760</xdr:rowOff>
    </xdr:from>
    <xdr:to>
      <xdr:col>15</xdr:col>
      <xdr:colOff>98425</xdr:colOff>
      <xdr:row>35</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12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91440</xdr:rowOff>
    </xdr:from>
    <xdr:to>
      <xdr:col>20</xdr:col>
      <xdr:colOff>38100</xdr:colOff>
      <xdr:row>36</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31767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60960</xdr:rowOff>
    </xdr:from>
    <xdr:to>
      <xdr:col>15</xdr:col>
      <xdr:colOff>149225</xdr:colOff>
      <xdr:row>35</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3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が類似団体平均に比べ大きく高止まりしているのは、本村が村営バス、デマンドタクシーの運行や、ごみ・し尿収集、汚泥再生処理センター運転管理を民間に委託していること、特養の運営、ホテル運営、公衆浴場運営を指定管理にしていることに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令和６年度は基幹系システムの標準化事業、地域流通商品券事務委託などがあり、前年比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近年電算関係は更新、維持費が高くなる傾向にある。コスト削減など事業運営の見直しに努めたい。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99568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445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44704</xdr:rowOff>
    </xdr:from>
    <xdr:to>
      <xdr:col>78</xdr:col>
      <xdr:colOff>69850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308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44704</xdr:rowOff>
    </xdr:from>
    <xdr:to>
      <xdr:col>73</xdr:col>
      <xdr:colOff>180975</xdr:colOff>
      <xdr:row>18</xdr:row>
      <xdr:rowOff>49276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30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49276</xdr:rowOff>
    </xdr:from>
    <xdr:to>
      <xdr:col>69</xdr:col>
      <xdr:colOff>92075</xdr:colOff>
      <xdr:row>18</xdr:row>
      <xdr:rowOff>99568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353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165354</xdr:rowOff>
    </xdr:from>
    <xdr:to>
      <xdr:col>74</xdr:col>
      <xdr:colOff>31750</xdr:colOff>
      <xdr:row>18</xdr:row>
      <xdr:rowOff>95504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80281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169926</xdr:rowOff>
    </xdr:from>
    <xdr:to>
      <xdr:col>69</xdr:col>
      <xdr:colOff>142875</xdr:colOff>
      <xdr:row>18</xdr:row>
      <xdr:rowOff>100076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8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84853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48768</xdr:rowOff>
    </xdr:from>
    <xdr:to>
      <xdr:col>65</xdr:col>
      <xdr:colOff>53975</xdr:colOff>
      <xdr:row>18</xdr:row>
      <xdr:rowOff>150368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135145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扶助費に係る経常収支比率は、類似団体平均を下回る傾向にある。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令和６年度については、前年度なみの数値を維持している。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今後とも適切な支出と見直しを進めていきたい。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54</xdr:row>
      <xdr:rowOff>110672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159657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352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令和６年度は、簡易水道事業の公営化により繰出金から補助金、出資金に変わったため、支出が大幅に減少、前年比で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ポイント下がり、類似団体を下回った。他の特別会計への繰出金もやや減少した。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今後も、繰出金については、独立採算の原則に立ち返った健全化を目指すことなど、普通会計の負担額を減らしていくよう努める。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59</xdr:row>
      <xdr:rowOff>74422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51060"/>
          <a:ext cx="8382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108712</xdr:rowOff>
    </xdr:from>
    <xdr:to>
      <xdr:col>78</xdr:col>
      <xdr:colOff>69850</xdr:colOff>
      <xdr:row>59</xdr:row>
      <xdr:rowOff>74422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05281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99568</xdr:rowOff>
    </xdr:from>
    <xdr:to>
      <xdr:col>73</xdr:col>
      <xdr:colOff>180975</xdr:colOff>
      <xdr:row>58</xdr:row>
      <xdr:rowOff>108712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43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59</xdr:row>
      <xdr:rowOff>65278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436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23622</xdr:rowOff>
    </xdr:from>
    <xdr:to>
      <xdr:col>78</xdr:col>
      <xdr:colOff>120650</xdr:colOff>
      <xdr:row>59</xdr:row>
      <xdr:rowOff>125222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3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109999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5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57912</xdr:rowOff>
    </xdr:from>
    <xdr:to>
      <xdr:col>74</xdr:col>
      <xdr:colOff>31750</xdr:colOff>
      <xdr:row>58</xdr:row>
      <xdr:rowOff>159512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0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169689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77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48768</xdr:rowOff>
    </xdr:from>
    <xdr:to>
      <xdr:col>69</xdr:col>
      <xdr:colOff>142875</xdr:colOff>
      <xdr:row>58</xdr:row>
      <xdr:rowOff>150368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160545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14478</xdr:rowOff>
    </xdr:from>
    <xdr:to>
      <xdr:col>65</xdr:col>
      <xdr:colOff>53975</xdr:colOff>
      <xdr:row>59</xdr:row>
      <xdr:rowOff>116078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100855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ポイント下回っており、全体では、奈良県広域消防組合等への負担金がもっとも多く３割を占めている。加えて、６年度からは簡易水道事業の公営化により、繰出金が補助金に変わり支出額が増加している。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今後は村で実施する事業において、必要性の低い補助金は見直しの検討が必要となってくると考える。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37</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9404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21844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757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165862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124206</xdr:rowOff>
    </xdr:from>
    <xdr:to>
      <xdr:col>74</xdr:col>
      <xdr:colOff>31750</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令和２～３年度の庁舎耐震工事、五條消防署十津川分署庁舎建築事業、橋梁補修工事により、地方債の元利償還金が膨らんでおり、公債費に係る経常収支比率は類似団体平均を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現状の借入予定では、令和１０年度が償還額のピークであると見込まれる。厳しい財政運営状況であるため、新たな施設整備や道路建設の精査など、地方債の新規発行は慎重に検討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107950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943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81280</xdr:rowOff>
    </xdr:from>
    <xdr:to>
      <xdr:col>19</xdr:col>
      <xdr:colOff>187325</xdr:colOff>
      <xdr:row>77</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82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39370</xdr:rowOff>
    </xdr:from>
    <xdr:to>
      <xdr:col>15</xdr:col>
      <xdr:colOff>98425</xdr:colOff>
      <xdr:row>77</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41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54611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410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30480</xdr:rowOff>
    </xdr:from>
    <xdr:to>
      <xdr:col>15</xdr:col>
      <xdr:colOff>149225</xdr:colOff>
      <xdr:row>77</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例年公債費以外に係る経常収支比率が類似団体平均を上回っていたが、２年度から改善傾向がみられ、３～６年度は類似団体平均を下回っている。しかし、前年比では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ポイント増加しており。今後は各費目において事業見直しの検討が必要となっている。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50800</xdr:rowOff>
    </xdr:from>
    <xdr:to>
      <xdr:col>82</xdr:col>
      <xdr:colOff>107950</xdr:colOff>
      <xdr:row>76</xdr:row>
      <xdr:rowOff>111761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81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104140</xdr:rowOff>
    </xdr:from>
    <xdr:to>
      <xdr:col>78</xdr:col>
      <xdr:colOff>69850</xdr:colOff>
      <xdr:row>76</xdr:row>
      <xdr:rowOff>50800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6289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104140</xdr:rowOff>
    </xdr:from>
    <xdr:to>
      <xdr:col>73</xdr:col>
      <xdr:colOff>180975</xdr:colOff>
      <xdr:row>75</xdr:row>
      <xdr:rowOff>104140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9628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104140</xdr:rowOff>
    </xdr:from>
    <xdr:to>
      <xdr:col>69</xdr:col>
      <xdr:colOff>92075</xdr:colOff>
      <xdr:row>77</xdr:row>
      <xdr:rowOff>16511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962890"/>
          <a:ext cx="889000" cy="25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0</xdr:rowOff>
    </xdr:from>
    <xdr:to>
      <xdr:col>78</xdr:col>
      <xdr:colOff>120650</xdr:colOff>
      <xdr:row>76</xdr:row>
      <xdr:rowOff>101600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53340</xdr:rowOff>
    </xdr:from>
    <xdr:to>
      <xdr:col>74</xdr:col>
      <xdr:colOff>31750</xdr:colOff>
      <xdr:row>75</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53340</xdr:rowOff>
    </xdr:from>
    <xdr:to>
      <xdr:col>69</xdr:col>
      <xdr:colOff>142875</xdr:colOff>
      <xdr:row>75</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165117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64682</xdr:rowOff>
    </xdr:from>
    <xdr:to>
      <xdr:col>29</xdr:col>
      <xdr:colOff>127000</xdr:colOff>
      <xdr:row>17</xdr:row>
      <xdr:rowOff>109833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26957"/>
          <a:ext cx="647700" cy="45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109833</xdr:rowOff>
    </xdr:from>
    <xdr:to>
      <xdr:col>26</xdr:col>
      <xdr:colOff>50800</xdr:colOff>
      <xdr:row>17</xdr:row>
      <xdr:rowOff>148478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2108"/>
          <a:ext cx="698500" cy="38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148478</xdr:rowOff>
    </xdr:from>
    <xdr:to>
      <xdr:col>22</xdr:col>
      <xdr:colOff>114300</xdr:colOff>
      <xdr:row>17</xdr:row>
      <xdr:rowOff>152005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0753"/>
          <a:ext cx="698500" cy="3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152005</xdr:rowOff>
    </xdr:from>
    <xdr:to>
      <xdr:col>18</xdr:col>
      <xdr:colOff>177800</xdr:colOff>
      <xdr:row>18</xdr:row>
      <xdr:rowOff>37891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4280"/>
          <a:ext cx="698500" cy="57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13882</xdr:rowOff>
    </xdr:from>
    <xdr:to>
      <xdr:col>29</xdr:col>
      <xdr:colOff>177800</xdr:colOff>
      <xdr:row>17</xdr:row>
      <xdr:rowOff>115482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76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30409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2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59033</xdr:rowOff>
    </xdr:from>
    <xdr:to>
      <xdr:col>26</xdr:col>
      <xdr:colOff>101600</xdr:colOff>
      <xdr:row>17</xdr:row>
      <xdr:rowOff>160633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170810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9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97678</xdr:rowOff>
    </xdr:from>
    <xdr:to>
      <xdr:col>22</xdr:col>
      <xdr:colOff>165100</xdr:colOff>
      <xdr:row>18</xdr:row>
      <xdr:rowOff>27828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9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38005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2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101205</xdr:rowOff>
    </xdr:from>
    <xdr:to>
      <xdr:col>19</xdr:col>
      <xdr:colOff>38100</xdr:colOff>
      <xdr:row>18</xdr:row>
      <xdr:rowOff>31355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3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158541</xdr:rowOff>
    </xdr:from>
    <xdr:to>
      <xdr:col>15</xdr:col>
      <xdr:colOff>101600</xdr:colOff>
      <xdr:row>18</xdr:row>
      <xdr:rowOff>88691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0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98868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9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144202</xdr:rowOff>
    </xdr:from>
    <xdr:to>
      <xdr:col>29</xdr:col>
      <xdr:colOff>127000</xdr:colOff>
      <xdr:row>35</xdr:row>
      <xdr:rowOff>194487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54552"/>
          <a:ext cx="647700" cy="50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194487</xdr:rowOff>
    </xdr:from>
    <xdr:to>
      <xdr:col>26</xdr:col>
      <xdr:colOff>50800</xdr:colOff>
      <xdr:row>35</xdr:row>
      <xdr:rowOff>250216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04837"/>
          <a:ext cx="698500" cy="55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250216</xdr:rowOff>
    </xdr:from>
    <xdr:to>
      <xdr:col>22</xdr:col>
      <xdr:colOff>114300</xdr:colOff>
      <xdr:row>35</xdr:row>
      <xdr:rowOff>275811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60566"/>
          <a:ext cx="698500" cy="2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275811</xdr:rowOff>
    </xdr:from>
    <xdr:to>
      <xdr:col>18</xdr:col>
      <xdr:colOff>177800</xdr:colOff>
      <xdr:row>35</xdr:row>
      <xdr:rowOff>310989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86161"/>
          <a:ext cx="698500" cy="35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93402</xdr:rowOff>
    </xdr:from>
    <xdr:to>
      <xdr:col>29</xdr:col>
      <xdr:colOff>177800</xdr:colOff>
      <xdr:row>35</xdr:row>
      <xdr:rowOff>195002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03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281379</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143687</xdr:rowOff>
    </xdr:from>
    <xdr:to>
      <xdr:col>26</xdr:col>
      <xdr:colOff>101600</xdr:colOff>
      <xdr:row>35</xdr:row>
      <xdr:rowOff>245287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255464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2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199416</xdr:rowOff>
    </xdr:from>
    <xdr:to>
      <xdr:col>22</xdr:col>
      <xdr:colOff>165100</xdr:colOff>
      <xdr:row>35</xdr:row>
      <xdr:rowOff>301016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09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311193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78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225011</xdr:rowOff>
    </xdr:from>
    <xdr:to>
      <xdr:col>19</xdr:col>
      <xdr:colOff>38100</xdr:colOff>
      <xdr:row>35</xdr:row>
      <xdr:rowOff>326611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35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0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260189</xdr:rowOff>
    </xdr:from>
    <xdr:to>
      <xdr:col>15</xdr:col>
      <xdr:colOff>101600</xdr:colOff>
      <xdr:row>36</xdr:row>
      <xdr:rowOff>18889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70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3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
2,733
672.38
6,729,213
6,534,878
101,190
3,596,103
5,838,696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81025</xdr:rowOff>
    </xdr:from>
    <xdr:to>
      <xdr:col>24</xdr:col>
      <xdr:colOff>63500</xdr:colOff>
      <xdr:row>36</xdr:row>
      <xdr:rowOff>128331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53225"/>
          <a:ext cx="838200" cy="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128331</xdr:rowOff>
    </xdr:from>
    <xdr:to>
      <xdr:col>19</xdr:col>
      <xdr:colOff>177800</xdr:colOff>
      <xdr:row>36</xdr:row>
      <xdr:rowOff>165439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0531"/>
          <a:ext cx="889000" cy="3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157473</xdr:rowOff>
    </xdr:from>
    <xdr:to>
      <xdr:col>15</xdr:col>
      <xdr:colOff>50800</xdr:colOff>
      <xdr:row>36</xdr:row>
      <xdr:rowOff>165439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29673"/>
          <a:ext cx="889000" cy="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147307</xdr:rowOff>
    </xdr:from>
    <xdr:to>
      <xdr:col>10</xdr:col>
      <xdr:colOff>114300</xdr:colOff>
      <xdr:row>36</xdr:row>
      <xdr:rowOff>157473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19507"/>
          <a:ext cx="889000" cy="1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30225</xdr:rowOff>
    </xdr:from>
    <xdr:to>
      <xdr:col>24</xdr:col>
      <xdr:colOff>114300</xdr:colOff>
      <xdr:row>36</xdr:row>
      <xdr:rowOff>131825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53102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5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77531</xdr:rowOff>
    </xdr:from>
    <xdr:to>
      <xdr:col>20</xdr:col>
      <xdr:colOff>38100</xdr:colOff>
      <xdr:row>37</xdr:row>
      <xdr:rowOff>7681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24208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2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114639</xdr:rowOff>
    </xdr:from>
    <xdr:to>
      <xdr:col>15</xdr:col>
      <xdr:colOff>101600</xdr:colOff>
      <xdr:row>37</xdr:row>
      <xdr:rowOff>44789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8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61316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106673</xdr:rowOff>
    </xdr:from>
    <xdr:to>
      <xdr:col>10</xdr:col>
      <xdr:colOff>165100</xdr:colOff>
      <xdr:row>37</xdr:row>
      <xdr:rowOff>36823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53350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54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96507</xdr:rowOff>
    </xdr:from>
    <xdr:to>
      <xdr:col>6</xdr:col>
      <xdr:colOff>38100</xdr:colOff>
      <xdr:row>37</xdr:row>
      <xdr:rowOff>26657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43184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119631</xdr:rowOff>
    </xdr:from>
    <xdr:to>
      <xdr:col>24</xdr:col>
      <xdr:colOff>63500</xdr:colOff>
      <xdr:row>57</xdr:row>
      <xdr:rowOff>126719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92281"/>
          <a:ext cx="838200" cy="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119631</xdr:rowOff>
    </xdr:from>
    <xdr:to>
      <xdr:col>19</xdr:col>
      <xdr:colOff>177800</xdr:colOff>
      <xdr:row>57</xdr:row>
      <xdr:rowOff>144134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92281"/>
          <a:ext cx="889000" cy="2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144134</xdr:rowOff>
    </xdr:from>
    <xdr:to>
      <xdr:col>15</xdr:col>
      <xdr:colOff>50800</xdr:colOff>
      <xdr:row>57</xdr:row>
      <xdr:rowOff>166476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6784"/>
          <a:ext cx="889000" cy="2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160177</xdr:rowOff>
    </xdr:from>
    <xdr:to>
      <xdr:col>10</xdr:col>
      <xdr:colOff>114300</xdr:colOff>
      <xdr:row>57</xdr:row>
      <xdr:rowOff>166476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32827"/>
          <a:ext cx="889000" cy="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75919</xdr:rowOff>
    </xdr:from>
    <xdr:to>
      <xdr:col>24</xdr:col>
      <xdr:colOff>114300</xdr:colOff>
      <xdr:row>58</xdr:row>
      <xdr:rowOff>6069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4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98796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9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68831</xdr:rowOff>
    </xdr:from>
    <xdr:to>
      <xdr:col>20</xdr:col>
      <xdr:colOff>38100</xdr:colOff>
      <xdr:row>57</xdr:row>
      <xdr:rowOff>170431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15508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93334</xdr:rowOff>
    </xdr:from>
    <xdr:to>
      <xdr:col>15</xdr:col>
      <xdr:colOff>101600</xdr:colOff>
      <xdr:row>58</xdr:row>
      <xdr:rowOff>23484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40011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4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115676</xdr:rowOff>
    </xdr:from>
    <xdr:to>
      <xdr:col>10</xdr:col>
      <xdr:colOff>165100</xdr:colOff>
      <xdr:row>58</xdr:row>
      <xdr:rowOff>45826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8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62353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109377</xdr:rowOff>
    </xdr:from>
    <xdr:to>
      <xdr:col>6</xdr:col>
      <xdr:colOff>38100</xdr:colOff>
      <xdr:row>58</xdr:row>
      <xdr:rowOff>39527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8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56054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5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97206</xdr:rowOff>
    </xdr:from>
    <xdr:to>
      <xdr:col>24</xdr:col>
      <xdr:colOff>63500</xdr:colOff>
      <xdr:row>78</xdr:row>
      <xdr:rowOff>97211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70306"/>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97185</xdr:rowOff>
    </xdr:from>
    <xdr:to>
      <xdr:col>19</xdr:col>
      <xdr:colOff>177800</xdr:colOff>
      <xdr:row>78</xdr:row>
      <xdr:rowOff>97211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70285"/>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92418</xdr:rowOff>
    </xdr:from>
    <xdr:to>
      <xdr:col>15</xdr:col>
      <xdr:colOff>50800</xdr:colOff>
      <xdr:row>78</xdr:row>
      <xdr:rowOff>97185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5518"/>
          <a:ext cx="8890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78389</xdr:rowOff>
    </xdr:from>
    <xdr:to>
      <xdr:col>10</xdr:col>
      <xdr:colOff>114300</xdr:colOff>
      <xdr:row>78</xdr:row>
      <xdr:rowOff>92418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51489"/>
          <a:ext cx="889000" cy="1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46406</xdr:rowOff>
    </xdr:from>
    <xdr:to>
      <xdr:col>24</xdr:col>
      <xdr:colOff>114300</xdr:colOff>
      <xdr:row>78</xdr:row>
      <xdr:rowOff>148006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46411</xdr:rowOff>
    </xdr:from>
    <xdr:to>
      <xdr:col>20</xdr:col>
      <xdr:colOff>38100</xdr:colOff>
      <xdr:row>78</xdr:row>
      <xdr:rowOff>148011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164538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19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46385</xdr:rowOff>
    </xdr:from>
    <xdr:to>
      <xdr:col>15</xdr:col>
      <xdr:colOff>101600</xdr:colOff>
      <xdr:row>78</xdr:row>
      <xdr:rowOff>147985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164512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41618</xdr:rowOff>
    </xdr:from>
    <xdr:to>
      <xdr:col>10</xdr:col>
      <xdr:colOff>165100</xdr:colOff>
      <xdr:row>78</xdr:row>
      <xdr:rowOff>143218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159745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1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27589</xdr:rowOff>
    </xdr:from>
    <xdr:to>
      <xdr:col>6</xdr:col>
      <xdr:colOff>38100</xdr:colOff>
      <xdr:row>78</xdr:row>
      <xdr:rowOff>129189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145716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1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5032</xdr:rowOff>
    </xdr:from>
    <xdr:to>
      <xdr:col>24</xdr:col>
      <xdr:colOff>63500</xdr:colOff>
      <xdr:row>94</xdr:row>
      <xdr:rowOff>10976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2133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5032</xdr:rowOff>
    </xdr:from>
    <xdr:to>
      <xdr:col>19</xdr:col>
      <xdr:colOff>177800</xdr:colOff>
      <xdr:row>94</xdr:row>
      <xdr:rowOff>75845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21332"/>
          <a:ext cx="889000" cy="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154338</xdr:rowOff>
    </xdr:from>
    <xdr:to>
      <xdr:col>15</xdr:col>
      <xdr:colOff>50800</xdr:colOff>
      <xdr:row>94</xdr:row>
      <xdr:rowOff>75845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099188"/>
          <a:ext cx="889000" cy="9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154338</xdr:rowOff>
    </xdr:from>
    <xdr:to>
      <xdr:col>10</xdr:col>
      <xdr:colOff>114300</xdr:colOff>
      <xdr:row>95</xdr:row>
      <xdr:rowOff>45982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099188"/>
          <a:ext cx="889000" cy="2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20784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131626</xdr:rowOff>
    </xdr:from>
    <xdr:to>
      <xdr:col>24</xdr:col>
      <xdr:colOff>114300</xdr:colOff>
      <xdr:row>94</xdr:row>
      <xdr:rowOff>61776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07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154503</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27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125682</xdr:rowOff>
    </xdr:from>
    <xdr:to>
      <xdr:col>20</xdr:col>
      <xdr:colOff>38100</xdr:colOff>
      <xdr:row>94</xdr:row>
      <xdr:rowOff>55832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7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72359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4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25045</xdr:rowOff>
    </xdr:from>
    <xdr:to>
      <xdr:col>15</xdr:col>
      <xdr:colOff>101600</xdr:colOff>
      <xdr:row>94</xdr:row>
      <xdr:rowOff>126645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143172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1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103538</xdr:rowOff>
    </xdr:from>
    <xdr:to>
      <xdr:col>10</xdr:col>
      <xdr:colOff>165100</xdr:colOff>
      <xdr:row>94</xdr:row>
      <xdr:rowOff>33688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0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50215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82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166632</xdr:rowOff>
    </xdr:from>
    <xdr:to>
      <xdr:col>6</xdr:col>
      <xdr:colOff>38100</xdr:colOff>
      <xdr:row>95</xdr:row>
      <xdr:rowOff>96782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2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113309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5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158392</xdr:rowOff>
    </xdr:from>
    <xdr:to>
      <xdr:col>55</xdr:col>
      <xdr:colOff>0</xdr:colOff>
      <xdr:row>38</xdr:row>
      <xdr:rowOff>69177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02042"/>
          <a:ext cx="838200" cy="8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69177</xdr:rowOff>
    </xdr:from>
    <xdr:to>
      <xdr:col>50</xdr:col>
      <xdr:colOff>114300</xdr:colOff>
      <xdr:row>38</xdr:row>
      <xdr:rowOff>99210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84277"/>
          <a:ext cx="889000" cy="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49530</xdr:rowOff>
    </xdr:from>
    <xdr:to>
      <xdr:col>45</xdr:col>
      <xdr:colOff>177800</xdr:colOff>
      <xdr:row>38</xdr:row>
      <xdr:rowOff>99210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564630"/>
          <a:ext cx="889000" cy="4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143388</xdr:rowOff>
    </xdr:from>
    <xdr:to>
      <xdr:col>41</xdr:col>
      <xdr:colOff>50800</xdr:colOff>
      <xdr:row>38</xdr:row>
      <xdr:rowOff>49530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87038"/>
          <a:ext cx="889000" cy="7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107592</xdr:rowOff>
    </xdr:from>
    <xdr:to>
      <xdr:col>55</xdr:col>
      <xdr:colOff>50800</xdr:colOff>
      <xdr:row>38</xdr:row>
      <xdr:rowOff>37742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5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86019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2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18377</xdr:rowOff>
    </xdr:from>
    <xdr:to>
      <xdr:col>50</xdr:col>
      <xdr:colOff>165100</xdr:colOff>
      <xdr:row>38</xdr:row>
      <xdr:rowOff>119977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111104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2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48410</xdr:rowOff>
    </xdr:from>
    <xdr:to>
      <xdr:col>46</xdr:col>
      <xdr:colOff>38100</xdr:colOff>
      <xdr:row>38</xdr:row>
      <xdr:rowOff>150010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141137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170180</xdr:rowOff>
    </xdr:from>
    <xdr:to>
      <xdr:col>41</xdr:col>
      <xdr:colOff>101600</xdr:colOff>
      <xdr:row>38</xdr:row>
      <xdr:rowOff>100330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91457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0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92588</xdr:rowOff>
    </xdr:from>
    <xdr:to>
      <xdr:col>36</xdr:col>
      <xdr:colOff>165100</xdr:colOff>
      <xdr:row>38</xdr:row>
      <xdr:rowOff>22738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13865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2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74785</xdr:rowOff>
    </xdr:from>
    <xdr:to>
      <xdr:col>55</xdr:col>
      <xdr:colOff>0</xdr:colOff>
      <xdr:row>58</xdr:row>
      <xdr:rowOff>111568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18885"/>
          <a:ext cx="838200" cy="3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111568</xdr:rowOff>
    </xdr:from>
    <xdr:to>
      <xdr:col>50</xdr:col>
      <xdr:colOff>114300</xdr:colOff>
      <xdr:row>58</xdr:row>
      <xdr:rowOff>119153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55668"/>
          <a:ext cx="889000" cy="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82369</xdr:rowOff>
    </xdr:from>
    <xdr:to>
      <xdr:col>45</xdr:col>
      <xdr:colOff>177800</xdr:colOff>
      <xdr:row>58</xdr:row>
      <xdr:rowOff>119153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26469"/>
          <a:ext cx="889000" cy="3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82369</xdr:rowOff>
    </xdr:from>
    <xdr:to>
      <xdr:col>41</xdr:col>
      <xdr:colOff>50800</xdr:colOff>
      <xdr:row>58</xdr:row>
      <xdr:rowOff>86297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6469"/>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23985</xdr:rowOff>
    </xdr:from>
    <xdr:to>
      <xdr:col>55</xdr:col>
      <xdr:colOff>50800</xdr:colOff>
      <xdr:row>58</xdr:row>
      <xdr:rowOff>125585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46862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1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60768</xdr:rowOff>
    </xdr:from>
    <xdr:to>
      <xdr:col>50</xdr:col>
      <xdr:colOff>165100</xdr:colOff>
      <xdr:row>58</xdr:row>
      <xdr:rowOff>162368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7445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8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68353</xdr:rowOff>
    </xdr:from>
    <xdr:to>
      <xdr:col>46</xdr:col>
      <xdr:colOff>38100</xdr:colOff>
      <xdr:row>58</xdr:row>
      <xdr:rowOff>169953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15030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31569</xdr:rowOff>
    </xdr:from>
    <xdr:to>
      <xdr:col>41</xdr:col>
      <xdr:colOff>101600</xdr:colOff>
      <xdr:row>58</xdr:row>
      <xdr:rowOff>133169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5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35497</xdr:rowOff>
    </xdr:from>
    <xdr:to>
      <xdr:col>36</xdr:col>
      <xdr:colOff>165100</xdr:colOff>
      <xdr:row>58</xdr:row>
      <xdr:rowOff>137097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7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153624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48859</xdr:rowOff>
    </xdr:from>
    <xdr:to>
      <xdr:col>55</xdr:col>
      <xdr:colOff>0</xdr:colOff>
      <xdr:row>78</xdr:row>
      <xdr:rowOff>123808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21959"/>
          <a:ext cx="838200" cy="7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77248</xdr:rowOff>
    </xdr:from>
    <xdr:to>
      <xdr:col>50</xdr:col>
      <xdr:colOff>114300</xdr:colOff>
      <xdr:row>78</xdr:row>
      <xdr:rowOff>123808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50348"/>
          <a:ext cx="889000" cy="4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157494</xdr:rowOff>
    </xdr:from>
    <xdr:to>
      <xdr:col>45</xdr:col>
      <xdr:colOff>177800</xdr:colOff>
      <xdr:row>78</xdr:row>
      <xdr:rowOff>77248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59144"/>
          <a:ext cx="889000" cy="9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157494</xdr:rowOff>
    </xdr:from>
    <xdr:to>
      <xdr:col>41</xdr:col>
      <xdr:colOff>50800</xdr:colOff>
      <xdr:row>78</xdr:row>
      <xdr:rowOff>36951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59144"/>
          <a:ext cx="889000" cy="5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169509</xdr:rowOff>
    </xdr:from>
    <xdr:to>
      <xdr:col>55</xdr:col>
      <xdr:colOff>50800</xdr:colOff>
      <xdr:row>78</xdr:row>
      <xdr:rowOff>99659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20936</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73008</xdr:rowOff>
    </xdr:from>
    <xdr:to>
      <xdr:col>50</xdr:col>
      <xdr:colOff>165100</xdr:colOff>
      <xdr:row>79</xdr:row>
      <xdr:rowOff>3158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165735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3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26448</xdr:rowOff>
    </xdr:from>
    <xdr:to>
      <xdr:col>46</xdr:col>
      <xdr:colOff>38100</xdr:colOff>
      <xdr:row>78</xdr:row>
      <xdr:rowOff>128048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144575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7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106694</xdr:rowOff>
    </xdr:from>
    <xdr:to>
      <xdr:col>41</xdr:col>
      <xdr:colOff>101600</xdr:colOff>
      <xdr:row>78</xdr:row>
      <xdr:rowOff>36844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53371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157601</xdr:rowOff>
    </xdr:from>
    <xdr:to>
      <xdr:col>36</xdr:col>
      <xdr:colOff>165100</xdr:colOff>
      <xdr:row>78</xdr:row>
      <xdr:rowOff>87751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5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104278</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3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5308</xdr:rowOff>
    </xdr:from>
    <xdr:to>
      <xdr:col>55</xdr:col>
      <xdr:colOff>0</xdr:colOff>
      <xdr:row>98</xdr:row>
      <xdr:rowOff>16965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7408"/>
          <a:ext cx="838200" cy="1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16965</xdr:rowOff>
    </xdr:from>
    <xdr:to>
      <xdr:col>50</xdr:col>
      <xdr:colOff>114300</xdr:colOff>
      <xdr:row>98</xdr:row>
      <xdr:rowOff>20974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19065"/>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171</xdr:rowOff>
    </xdr:from>
    <xdr:to>
      <xdr:col>45</xdr:col>
      <xdr:colOff>177800</xdr:colOff>
      <xdr:row>98</xdr:row>
      <xdr:rowOff>20974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02271"/>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162708</xdr:rowOff>
    </xdr:from>
    <xdr:to>
      <xdr:col>41</xdr:col>
      <xdr:colOff>50800</xdr:colOff>
      <xdr:row>98</xdr:row>
      <xdr:rowOff>171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93358"/>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125958</xdr:rowOff>
    </xdr:from>
    <xdr:to>
      <xdr:col>55</xdr:col>
      <xdr:colOff>50800</xdr:colOff>
      <xdr:row>98</xdr:row>
      <xdr:rowOff>56108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148835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137615</xdr:rowOff>
    </xdr:from>
    <xdr:to>
      <xdr:col>50</xdr:col>
      <xdr:colOff>165100</xdr:colOff>
      <xdr:row>98</xdr:row>
      <xdr:rowOff>67765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84292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4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141624</xdr:rowOff>
    </xdr:from>
    <xdr:to>
      <xdr:col>46</xdr:col>
      <xdr:colOff>38100</xdr:colOff>
      <xdr:row>98</xdr:row>
      <xdr:rowOff>71774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88301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120821</xdr:rowOff>
    </xdr:from>
    <xdr:to>
      <xdr:col>41</xdr:col>
      <xdr:colOff>101600</xdr:colOff>
      <xdr:row>98</xdr:row>
      <xdr:rowOff>50971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67498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111908</xdr:rowOff>
    </xdr:from>
    <xdr:to>
      <xdr:col>36</xdr:col>
      <xdr:colOff>165100</xdr:colOff>
      <xdr:row>98</xdr:row>
      <xdr:rowOff>42058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58585</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1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163931</xdr:rowOff>
    </xdr:from>
    <xdr:to>
      <xdr:col>85</xdr:col>
      <xdr:colOff>127000</xdr:colOff>
      <xdr:row>37</xdr:row>
      <xdr:rowOff>142196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336131"/>
          <a:ext cx="838200" cy="1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142196</xdr:rowOff>
    </xdr:from>
    <xdr:to>
      <xdr:col>81</xdr:col>
      <xdr:colOff>50800</xdr:colOff>
      <xdr:row>38</xdr:row>
      <xdr:rowOff>110043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485846"/>
          <a:ext cx="889000" cy="1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110043</xdr:rowOff>
    </xdr:from>
    <xdr:to>
      <xdr:col>76</xdr:col>
      <xdr:colOff>114300</xdr:colOff>
      <xdr:row>39</xdr:row>
      <xdr:rowOff>19448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25143"/>
          <a:ext cx="889000" cy="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14625</xdr:rowOff>
    </xdr:from>
    <xdr:to>
      <xdr:col>71</xdr:col>
      <xdr:colOff>177800</xdr:colOff>
      <xdr:row>39</xdr:row>
      <xdr:rowOff>19448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0117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113131</xdr:rowOff>
    </xdr:from>
    <xdr:to>
      <xdr:col>85</xdr:col>
      <xdr:colOff>177800</xdr:colOff>
      <xdr:row>37</xdr:row>
      <xdr:rowOff>43281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136008</xdr:rowOff>
    </xdr:from>
    <xdr:ext cx="599010"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13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91396</xdr:rowOff>
    </xdr:from>
    <xdr:to>
      <xdr:col>81</xdr:col>
      <xdr:colOff>101600</xdr:colOff>
      <xdr:row>38</xdr:row>
      <xdr:rowOff>21546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38073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1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59243</xdr:rowOff>
    </xdr:from>
    <xdr:to>
      <xdr:col>76</xdr:col>
      <xdr:colOff>165100</xdr:colOff>
      <xdr:row>38</xdr:row>
      <xdr:rowOff>160843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7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4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140098</xdr:rowOff>
    </xdr:from>
    <xdr:to>
      <xdr:col>72</xdr:col>
      <xdr:colOff>38100</xdr:colOff>
      <xdr:row>39</xdr:row>
      <xdr:rowOff>70248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61375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135275</xdr:rowOff>
    </xdr:from>
    <xdr:to>
      <xdr:col>67</xdr:col>
      <xdr:colOff>101600</xdr:colOff>
      <xdr:row>39</xdr:row>
      <xdr:rowOff>65425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56552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4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27479</xdr:rowOff>
    </xdr:from>
    <xdr:to>
      <xdr:col>85</xdr:col>
      <xdr:colOff>127000</xdr:colOff>
      <xdr:row>76</xdr:row>
      <xdr:rowOff>42574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57679"/>
          <a:ext cx="8382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42574</xdr:rowOff>
    </xdr:from>
    <xdr:to>
      <xdr:col>81</xdr:col>
      <xdr:colOff>50800</xdr:colOff>
      <xdr:row>76</xdr:row>
      <xdr:rowOff>80166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72774"/>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80166</xdr:rowOff>
    </xdr:from>
    <xdr:to>
      <xdr:col>76</xdr:col>
      <xdr:colOff>114300</xdr:colOff>
      <xdr:row>76</xdr:row>
      <xdr:rowOff>112167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10366"/>
          <a:ext cx="889000" cy="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112167</xdr:rowOff>
    </xdr:from>
    <xdr:to>
      <xdr:col>71</xdr:col>
      <xdr:colOff>177800</xdr:colOff>
      <xdr:row>76</xdr:row>
      <xdr:rowOff>149298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42367"/>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148129</xdr:rowOff>
    </xdr:from>
    <xdr:to>
      <xdr:col>85</xdr:col>
      <xdr:colOff>177800</xdr:colOff>
      <xdr:row>76</xdr:row>
      <xdr:rowOff>78279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171005</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58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163224</xdr:rowOff>
    </xdr:from>
    <xdr:to>
      <xdr:col>81</xdr:col>
      <xdr:colOff>101600</xdr:colOff>
      <xdr:row>76</xdr:row>
      <xdr:rowOff>93374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109900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9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29366</xdr:rowOff>
    </xdr:from>
    <xdr:to>
      <xdr:col>76</xdr:col>
      <xdr:colOff>165100</xdr:colOff>
      <xdr:row>76</xdr:row>
      <xdr:rowOff>130966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147492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61367</xdr:rowOff>
    </xdr:from>
    <xdr:to>
      <xdr:col>72</xdr:col>
      <xdr:colOff>38100</xdr:colOff>
      <xdr:row>76</xdr:row>
      <xdr:rowOff>162967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8044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98498</xdr:rowOff>
    </xdr:from>
    <xdr:to>
      <xdr:col>67</xdr:col>
      <xdr:colOff>101600</xdr:colOff>
      <xdr:row>77</xdr:row>
      <xdr:rowOff>28648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45174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0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28828</xdr:rowOff>
    </xdr:from>
    <xdr:to>
      <xdr:col>85</xdr:col>
      <xdr:colOff>127000</xdr:colOff>
      <xdr:row>98</xdr:row>
      <xdr:rowOff>88681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0928"/>
          <a:ext cx="838200" cy="5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151667</xdr:rowOff>
    </xdr:from>
    <xdr:to>
      <xdr:col>81</xdr:col>
      <xdr:colOff>50800</xdr:colOff>
      <xdr:row>98</xdr:row>
      <xdr:rowOff>28828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2317"/>
          <a:ext cx="8890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151667</xdr:rowOff>
    </xdr:from>
    <xdr:to>
      <xdr:col>76</xdr:col>
      <xdr:colOff>114300</xdr:colOff>
      <xdr:row>98</xdr:row>
      <xdr:rowOff>110522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782317"/>
          <a:ext cx="889000" cy="1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98306</xdr:rowOff>
    </xdr:from>
    <xdr:to>
      <xdr:col>71</xdr:col>
      <xdr:colOff>177800</xdr:colOff>
      <xdr:row>98</xdr:row>
      <xdr:rowOff>110522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00406"/>
          <a:ext cx="889000" cy="1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37881</xdr:rowOff>
    </xdr:from>
    <xdr:to>
      <xdr:col>85</xdr:col>
      <xdr:colOff>177800</xdr:colOff>
      <xdr:row>98</xdr:row>
      <xdr:rowOff>139481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3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133950</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149478</xdr:rowOff>
    </xdr:from>
    <xdr:to>
      <xdr:col>81</xdr:col>
      <xdr:colOff>101600</xdr:colOff>
      <xdr:row>98</xdr:row>
      <xdr:rowOff>79628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96155</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5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100867</xdr:rowOff>
    </xdr:from>
    <xdr:to>
      <xdr:col>76</xdr:col>
      <xdr:colOff>165100</xdr:colOff>
      <xdr:row>98</xdr:row>
      <xdr:rowOff>31017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47544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0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59722</xdr:rowOff>
    </xdr:from>
    <xdr:to>
      <xdr:col>72</xdr:col>
      <xdr:colOff>38100</xdr:colOff>
      <xdr:row>98</xdr:row>
      <xdr:rowOff>161322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6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152449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5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47506</xdr:rowOff>
    </xdr:from>
    <xdr:to>
      <xdr:col>67</xdr:col>
      <xdr:colOff>101600</xdr:colOff>
      <xdr:row>98</xdr:row>
      <xdr:rowOff>149106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140233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4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60769</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404419"/>
          <a:ext cx="838200" cy="25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9969</xdr:rowOff>
    </xdr:from>
    <xdr:to>
      <xdr:col>116</xdr:col>
      <xdr:colOff>114300</xdr:colOff>
      <xdr:row>37</xdr:row>
      <xdr:rowOff>111569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32846</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20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134981</xdr:rowOff>
    </xdr:from>
    <xdr:to>
      <xdr:col>116</xdr:col>
      <xdr:colOff>63500</xdr:colOff>
      <xdr:row>57</xdr:row>
      <xdr:rowOff>145007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07631"/>
          <a:ext cx="8382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145007</xdr:rowOff>
    </xdr:from>
    <xdr:to>
      <xdr:col>111</xdr:col>
      <xdr:colOff>177800</xdr:colOff>
      <xdr:row>57</xdr:row>
      <xdr:rowOff>158674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17657"/>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48059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6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158674</xdr:rowOff>
    </xdr:from>
    <xdr:to>
      <xdr:col>107</xdr:col>
      <xdr:colOff>50800</xdr:colOff>
      <xdr:row>57</xdr:row>
      <xdr:rowOff>161891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31324"/>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161891</xdr:rowOff>
    </xdr:from>
    <xdr:to>
      <xdr:col>102</xdr:col>
      <xdr:colOff>114300</xdr:colOff>
      <xdr:row>57</xdr:row>
      <xdr:rowOff>166398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34541"/>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84181</xdr:rowOff>
    </xdr:from>
    <xdr:to>
      <xdr:col>116</xdr:col>
      <xdr:colOff>114300</xdr:colOff>
      <xdr:row>58</xdr:row>
      <xdr:rowOff>14331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107058</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0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94207</xdr:rowOff>
    </xdr:from>
    <xdr:to>
      <xdr:col>112</xdr:col>
      <xdr:colOff>38100</xdr:colOff>
      <xdr:row>58</xdr:row>
      <xdr:rowOff>24357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86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40884</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56111" y="96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107874</xdr:rowOff>
    </xdr:from>
    <xdr:to>
      <xdr:col>107</xdr:col>
      <xdr:colOff>101600</xdr:colOff>
      <xdr:row>58</xdr:row>
      <xdr:rowOff>38024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54551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67111" y="96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111091</xdr:rowOff>
    </xdr:from>
    <xdr:to>
      <xdr:col>102</xdr:col>
      <xdr:colOff>165100</xdr:colOff>
      <xdr:row>58</xdr:row>
      <xdr:rowOff>41241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88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57768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278111" y="965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115598</xdr:rowOff>
    </xdr:from>
    <xdr:to>
      <xdr:col>98</xdr:col>
      <xdr:colOff>38100</xdr:colOff>
      <xdr:row>58</xdr:row>
      <xdr:rowOff>45748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88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62275</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65786</xdr:rowOff>
    </xdr:from>
    <xdr:to>
      <xdr:col>116</xdr:col>
      <xdr:colOff>63500</xdr:colOff>
      <xdr:row>77</xdr:row>
      <xdr:rowOff>10057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24536"/>
          <a:ext cx="838200" cy="28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65786</xdr:rowOff>
    </xdr:from>
    <xdr:to>
      <xdr:col>111</xdr:col>
      <xdr:colOff>177800</xdr:colOff>
      <xdr:row>75</xdr:row>
      <xdr:rowOff>149351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24536"/>
          <a:ext cx="889000" cy="8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139060</xdr:rowOff>
    </xdr:from>
    <xdr:to>
      <xdr:col>107</xdr:col>
      <xdr:colOff>50800</xdr:colOff>
      <xdr:row>75</xdr:row>
      <xdr:rowOff>149351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97810"/>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139060</xdr:rowOff>
    </xdr:from>
    <xdr:to>
      <xdr:col>102</xdr:col>
      <xdr:colOff>114300</xdr:colOff>
      <xdr:row>75</xdr:row>
      <xdr:rowOff>150079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97810"/>
          <a:ext cx="889000" cy="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130707</xdr:rowOff>
    </xdr:from>
    <xdr:to>
      <xdr:col>116</xdr:col>
      <xdr:colOff>114300</xdr:colOff>
      <xdr:row>77</xdr:row>
      <xdr:rowOff>60857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153584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14986</xdr:rowOff>
    </xdr:from>
    <xdr:to>
      <xdr:col>112</xdr:col>
      <xdr:colOff>38100</xdr:colOff>
      <xdr:row>75</xdr:row>
      <xdr:rowOff>116586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7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133113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64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98551</xdr:rowOff>
    </xdr:from>
    <xdr:to>
      <xdr:col>107</xdr:col>
      <xdr:colOff>101600</xdr:colOff>
      <xdr:row>76</xdr:row>
      <xdr:rowOff>28701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45228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88260</xdr:rowOff>
    </xdr:from>
    <xdr:to>
      <xdr:col>102</xdr:col>
      <xdr:colOff>165100</xdr:colOff>
      <xdr:row>76</xdr:row>
      <xdr:rowOff>18410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34937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2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99278</xdr:rowOff>
    </xdr:from>
    <xdr:to>
      <xdr:col>98</xdr:col>
      <xdr:colOff>38100</xdr:colOff>
      <xdr:row>76</xdr:row>
      <xdr:rowOff>29428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45955</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3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は住民一人当たり５９８，７７８円となっており、類似団体平均と比較して一人当たりのコストが高い状況となっている。これは、本村の広い面積をカバーする道路などの施設を維持するための経費がかかっていることによる。普通建設事業費（新規）は、発生土受入地整備工事、林道開設、学校施設改修などが増加している。人件費は３７６，２０１円となっており、類似団体平均と比較して高くなっている。これは本村の人口が低く推移していることに加え、面積が広大であることにより人員が必要であることに起因していると考える。扶助費については、令和６年度は介護給付費、児童手当が増額となっているが価格高騰緊急支援給付金が完了したためやや減少している。。災害復旧事業費は、地すべりによる２件の補助災害復旧工事が複数年事業で重なったため大きく増加している。繰出金については、簡易水道事業特別会計への繰出金が補助費、出資金に変更となっているため大幅に減少している。それお受けて、補助費等と投資及び出資金が増加している。積立金については、５年度剰余金が前年度より少額であったため減少となった。貸付金については、森林組合に対する貸付事業があるため、類似団体平均と比べて大き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れ以外の経費も、類似団体平均を上回り一人当たりのコストが高い。これは毎年３％の人口減少に起因するものであるが、今後、公共施設等統合管理計画や、橋梁の長寿命化計画などに基づき、経費縮減に向けた取り組みを進めるとともに、適正な歳出を心がけていきた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奈良県十津川村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2,757
2,733
672.38
6,729,213
6,534,878
101,190
3,596,103
5,838,696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20285</xdr:rowOff>
    </xdr:from>
    <xdr:to>
      <xdr:col>24</xdr:col>
      <xdr:colOff>63500</xdr:colOff>
      <xdr:row>38</xdr:row>
      <xdr:rowOff>20385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35385"/>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20385</xdr:rowOff>
    </xdr:from>
    <xdr:to>
      <xdr:col>19</xdr:col>
      <xdr:colOff>177800</xdr:colOff>
      <xdr:row>38</xdr:row>
      <xdr:rowOff>47446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35485"/>
          <a:ext cx="889000" cy="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47446</xdr:rowOff>
    </xdr:from>
    <xdr:to>
      <xdr:col>15</xdr:col>
      <xdr:colOff>50800</xdr:colOff>
      <xdr:row>38</xdr:row>
      <xdr:rowOff>53360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62546"/>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34158</xdr:rowOff>
    </xdr:from>
    <xdr:to>
      <xdr:col>10</xdr:col>
      <xdr:colOff>114300</xdr:colOff>
      <xdr:row>38</xdr:row>
      <xdr:rowOff>53360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49258"/>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140935</xdr:rowOff>
    </xdr:from>
    <xdr:to>
      <xdr:col>24</xdr:col>
      <xdr:colOff>114300</xdr:colOff>
      <xdr:row>38</xdr:row>
      <xdr:rowOff>71086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845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119362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141035</xdr:rowOff>
    </xdr:from>
    <xdr:to>
      <xdr:col>20</xdr:col>
      <xdr:colOff>38100</xdr:colOff>
      <xdr:row>38</xdr:row>
      <xdr:rowOff>71185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62312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57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168096</xdr:rowOff>
    </xdr:from>
    <xdr:to>
      <xdr:col>15</xdr:col>
      <xdr:colOff>101600</xdr:colOff>
      <xdr:row>38</xdr:row>
      <xdr:rowOff>98246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89373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2560</xdr:rowOff>
    </xdr:from>
    <xdr:to>
      <xdr:col>10</xdr:col>
      <xdr:colOff>165100</xdr:colOff>
      <xdr:row>38</xdr:row>
      <xdr:rowOff>104160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1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95287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154808</xdr:rowOff>
    </xdr:from>
    <xdr:to>
      <xdr:col>6</xdr:col>
      <xdr:colOff>38100</xdr:colOff>
      <xdr:row>38</xdr:row>
      <xdr:rowOff>84958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101485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39670</xdr:rowOff>
    </xdr:from>
    <xdr:to>
      <xdr:col>24</xdr:col>
      <xdr:colOff>63500</xdr:colOff>
      <xdr:row>57</xdr:row>
      <xdr:rowOff>76930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12320"/>
          <a:ext cx="838200" cy="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39670</xdr:rowOff>
    </xdr:from>
    <xdr:to>
      <xdr:col>19</xdr:col>
      <xdr:colOff>177800</xdr:colOff>
      <xdr:row>57</xdr:row>
      <xdr:rowOff>74920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12320"/>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74920</xdr:rowOff>
    </xdr:from>
    <xdr:to>
      <xdr:col>15</xdr:col>
      <xdr:colOff>50800</xdr:colOff>
      <xdr:row>57</xdr:row>
      <xdr:rowOff>124406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7570"/>
          <a:ext cx="889000" cy="4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90123</xdr:rowOff>
    </xdr:from>
    <xdr:to>
      <xdr:col>10</xdr:col>
      <xdr:colOff>114300</xdr:colOff>
      <xdr:row>57</xdr:row>
      <xdr:rowOff>124406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62773"/>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26130</xdr:rowOff>
    </xdr:from>
    <xdr:to>
      <xdr:col>24</xdr:col>
      <xdr:colOff>114300</xdr:colOff>
      <xdr:row>57</xdr:row>
      <xdr:rowOff>127730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49007</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160320</xdr:rowOff>
    </xdr:from>
    <xdr:to>
      <xdr:col>20</xdr:col>
      <xdr:colOff>38100</xdr:colOff>
      <xdr:row>57</xdr:row>
      <xdr:rowOff>90470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106997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3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24120</xdr:rowOff>
    </xdr:from>
    <xdr:to>
      <xdr:col>15</xdr:col>
      <xdr:colOff>101600</xdr:colOff>
      <xdr:row>57</xdr:row>
      <xdr:rowOff>125720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142247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73606</xdr:rowOff>
    </xdr:from>
    <xdr:to>
      <xdr:col>10</xdr:col>
      <xdr:colOff>165100</xdr:colOff>
      <xdr:row>58</xdr:row>
      <xdr:rowOff>3756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166333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39323</xdr:rowOff>
    </xdr:from>
    <xdr:to>
      <xdr:col>6</xdr:col>
      <xdr:colOff>38100</xdr:colOff>
      <xdr:row>57</xdr:row>
      <xdr:rowOff>140923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157450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8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27298</xdr:rowOff>
    </xdr:from>
    <xdr:to>
      <xdr:col>24</xdr:col>
      <xdr:colOff>63500</xdr:colOff>
      <xdr:row>77</xdr:row>
      <xdr:rowOff>76575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8948"/>
          <a:ext cx="838200" cy="4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76575</xdr:rowOff>
    </xdr:from>
    <xdr:to>
      <xdr:col>19</xdr:col>
      <xdr:colOff>177800</xdr:colOff>
      <xdr:row>77</xdr:row>
      <xdr:rowOff>148524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78225"/>
          <a:ext cx="889000" cy="7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129440</xdr:rowOff>
    </xdr:from>
    <xdr:to>
      <xdr:col>15</xdr:col>
      <xdr:colOff>50800</xdr:colOff>
      <xdr:row>77</xdr:row>
      <xdr:rowOff>148524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31090"/>
          <a:ext cx="8890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129440</xdr:rowOff>
    </xdr:from>
    <xdr:to>
      <xdr:col>10</xdr:col>
      <xdr:colOff>114300</xdr:colOff>
      <xdr:row>78</xdr:row>
      <xdr:rowOff>37340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31090"/>
          <a:ext cx="889000" cy="7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147948</xdr:rowOff>
    </xdr:from>
    <xdr:to>
      <xdr:col>24</xdr:col>
      <xdr:colOff>114300</xdr:colOff>
      <xdr:row>77</xdr:row>
      <xdr:rowOff>78098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170825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2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25775</xdr:rowOff>
    </xdr:from>
    <xdr:to>
      <xdr:col>20</xdr:col>
      <xdr:colOff>38100</xdr:colOff>
      <xdr:row>77</xdr:row>
      <xdr:rowOff>127375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143902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0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97724</xdr:rowOff>
    </xdr:from>
    <xdr:to>
      <xdr:col>15</xdr:col>
      <xdr:colOff>101600</xdr:colOff>
      <xdr:row>78</xdr:row>
      <xdr:rowOff>27874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44401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7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78640</xdr:rowOff>
    </xdr:from>
    <xdr:to>
      <xdr:col>10</xdr:col>
      <xdr:colOff>165100</xdr:colOff>
      <xdr:row>78</xdr:row>
      <xdr:rowOff>8790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25317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5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157990</xdr:rowOff>
    </xdr:from>
    <xdr:to>
      <xdr:col>6</xdr:col>
      <xdr:colOff>38100</xdr:colOff>
      <xdr:row>78</xdr:row>
      <xdr:rowOff>88140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79267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5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120718</xdr:rowOff>
    </xdr:from>
    <xdr:to>
      <xdr:col>24</xdr:col>
      <xdr:colOff>63500</xdr:colOff>
      <xdr:row>96</xdr:row>
      <xdr:rowOff>128011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79918"/>
          <a:ext cx="8382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120718</xdr:rowOff>
    </xdr:from>
    <xdr:to>
      <xdr:col>19</xdr:col>
      <xdr:colOff>177800</xdr:colOff>
      <xdr:row>97</xdr:row>
      <xdr:rowOff>2479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79918"/>
          <a:ext cx="889000" cy="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2479</xdr:rowOff>
    </xdr:from>
    <xdr:to>
      <xdr:col>15</xdr:col>
      <xdr:colOff>50800</xdr:colOff>
      <xdr:row>97</xdr:row>
      <xdr:rowOff>24594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33129"/>
          <a:ext cx="889000" cy="2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24594</xdr:rowOff>
    </xdr:from>
    <xdr:to>
      <xdr:col>10</xdr:col>
      <xdr:colOff>114300</xdr:colOff>
      <xdr:row>97</xdr:row>
      <xdr:rowOff>54676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55244"/>
          <a:ext cx="889000" cy="3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77211</xdr:rowOff>
    </xdr:from>
    <xdr:to>
      <xdr:col>24</xdr:col>
      <xdr:colOff>114300</xdr:colOff>
      <xdr:row>97</xdr:row>
      <xdr:rowOff>7361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100088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8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69918</xdr:rowOff>
    </xdr:from>
    <xdr:to>
      <xdr:col>20</xdr:col>
      <xdr:colOff>38100</xdr:colOff>
      <xdr:row>97</xdr:row>
      <xdr:rowOff>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2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16595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123129</xdr:rowOff>
    </xdr:from>
    <xdr:to>
      <xdr:col>15</xdr:col>
      <xdr:colOff>101600</xdr:colOff>
      <xdr:row>97</xdr:row>
      <xdr:rowOff>53279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8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69806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5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145244</xdr:rowOff>
    </xdr:from>
    <xdr:to>
      <xdr:col>10</xdr:col>
      <xdr:colOff>165100</xdr:colOff>
      <xdr:row>97</xdr:row>
      <xdr:rowOff>75394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91921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37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3876</xdr:rowOff>
    </xdr:from>
    <xdr:to>
      <xdr:col>6</xdr:col>
      <xdr:colOff>38100</xdr:colOff>
      <xdr:row>97</xdr:row>
      <xdr:rowOff>105476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122003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0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5205</xdr:rowOff>
    </xdr:from>
    <xdr:to>
      <xdr:col>55</xdr:col>
      <xdr:colOff>0</xdr:colOff>
      <xdr:row>56</xdr:row>
      <xdr:rowOff>74690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06405"/>
          <a:ext cx="838200" cy="6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74690</xdr:rowOff>
    </xdr:from>
    <xdr:to>
      <xdr:col>50</xdr:col>
      <xdr:colOff>114300</xdr:colOff>
      <xdr:row>56</xdr:row>
      <xdr:rowOff>98406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75890"/>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94472</xdr:rowOff>
    </xdr:from>
    <xdr:to>
      <xdr:col>45</xdr:col>
      <xdr:colOff>177800</xdr:colOff>
      <xdr:row>56</xdr:row>
      <xdr:rowOff>98406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95672"/>
          <a:ext cx="889000" cy="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154161</xdr:rowOff>
    </xdr:from>
    <xdr:to>
      <xdr:col>41</xdr:col>
      <xdr:colOff>50800</xdr:colOff>
      <xdr:row>56</xdr:row>
      <xdr:rowOff>94472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83911"/>
          <a:ext cx="889000" cy="1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125855</xdr:rowOff>
    </xdr:from>
    <xdr:to>
      <xdr:col>55</xdr:col>
      <xdr:colOff>50800</xdr:colOff>
      <xdr:row>56</xdr:row>
      <xdr:rowOff>56005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148732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0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23890</xdr:rowOff>
    </xdr:from>
    <xdr:to>
      <xdr:col>50</xdr:col>
      <xdr:colOff>165100</xdr:colOff>
      <xdr:row>56</xdr:row>
      <xdr:rowOff>125490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142017</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0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47606</xdr:rowOff>
    </xdr:from>
    <xdr:to>
      <xdr:col>46</xdr:col>
      <xdr:colOff>38100</xdr:colOff>
      <xdr:row>56</xdr:row>
      <xdr:rowOff>149206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165733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24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43672</xdr:rowOff>
    </xdr:from>
    <xdr:to>
      <xdr:col>41</xdr:col>
      <xdr:colOff>101600</xdr:colOff>
      <xdr:row>56</xdr:row>
      <xdr:rowOff>145272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4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161799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2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103361</xdr:rowOff>
    </xdr:from>
    <xdr:to>
      <xdr:col>36</xdr:col>
      <xdr:colOff>165100</xdr:colOff>
      <xdr:row>56</xdr:row>
      <xdr:rowOff>33511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50038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0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105820</xdr:rowOff>
    </xdr:from>
    <xdr:to>
      <xdr:col>55</xdr:col>
      <xdr:colOff>0</xdr:colOff>
      <xdr:row>78</xdr:row>
      <xdr:rowOff>136759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78920"/>
          <a:ext cx="838200" cy="3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136759</xdr:rowOff>
    </xdr:from>
    <xdr:to>
      <xdr:col>50</xdr:col>
      <xdr:colOff>114300</xdr:colOff>
      <xdr:row>78</xdr:row>
      <xdr:rowOff>156369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09859"/>
          <a:ext cx="889000" cy="1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156369</xdr:rowOff>
    </xdr:from>
    <xdr:to>
      <xdr:col>45</xdr:col>
      <xdr:colOff>177800</xdr:colOff>
      <xdr:row>79</xdr:row>
      <xdr:rowOff>2169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29469"/>
          <a:ext cx="889000" cy="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136970</xdr:rowOff>
    </xdr:from>
    <xdr:to>
      <xdr:col>41</xdr:col>
      <xdr:colOff>50800</xdr:colOff>
      <xdr:row>79</xdr:row>
      <xdr:rowOff>2169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10070"/>
          <a:ext cx="889000" cy="3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55020</xdr:rowOff>
    </xdr:from>
    <xdr:to>
      <xdr:col>55</xdr:col>
      <xdr:colOff>50800</xdr:colOff>
      <xdr:row>78</xdr:row>
      <xdr:rowOff>156620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77897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85959</xdr:rowOff>
    </xdr:from>
    <xdr:to>
      <xdr:col>50</xdr:col>
      <xdr:colOff>165100</xdr:colOff>
      <xdr:row>79</xdr:row>
      <xdr:rowOff>16109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5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32636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234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105569</xdr:rowOff>
    </xdr:from>
    <xdr:to>
      <xdr:col>46</xdr:col>
      <xdr:colOff>38100</xdr:colOff>
      <xdr:row>79</xdr:row>
      <xdr:rowOff>35719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52246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5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122819</xdr:rowOff>
    </xdr:from>
    <xdr:to>
      <xdr:col>41</xdr:col>
      <xdr:colOff>101600</xdr:colOff>
      <xdr:row>79</xdr:row>
      <xdr:rowOff>52969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44096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8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86170</xdr:rowOff>
    </xdr:from>
    <xdr:to>
      <xdr:col>36</xdr:col>
      <xdr:colOff>165100</xdr:colOff>
      <xdr:row>79</xdr:row>
      <xdr:rowOff>16320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32847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3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39801</xdr:rowOff>
    </xdr:from>
    <xdr:to>
      <xdr:col>55</xdr:col>
      <xdr:colOff>0</xdr:colOff>
      <xdr:row>98</xdr:row>
      <xdr:rowOff>71577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41901"/>
          <a:ext cx="838200" cy="3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27189</xdr:rowOff>
    </xdr:from>
    <xdr:to>
      <xdr:col>50</xdr:col>
      <xdr:colOff>114300</xdr:colOff>
      <xdr:row>98</xdr:row>
      <xdr:rowOff>71577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29289"/>
          <a:ext cx="88900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169707</xdr:rowOff>
    </xdr:from>
    <xdr:to>
      <xdr:col>45</xdr:col>
      <xdr:colOff>177800</xdr:colOff>
      <xdr:row>98</xdr:row>
      <xdr:rowOff>27189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800357"/>
          <a:ext cx="889000" cy="2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169707</xdr:rowOff>
    </xdr:from>
    <xdr:to>
      <xdr:col>41</xdr:col>
      <xdr:colOff>50800</xdr:colOff>
      <xdr:row>98</xdr:row>
      <xdr:rowOff>3203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0357"/>
          <a:ext cx="8890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160451</xdr:rowOff>
    </xdr:from>
    <xdr:to>
      <xdr:col>55</xdr:col>
      <xdr:colOff>50800</xdr:colOff>
      <xdr:row>98</xdr:row>
      <xdr:rowOff>90601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119828</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7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20777</xdr:rowOff>
    </xdr:from>
    <xdr:to>
      <xdr:col>50</xdr:col>
      <xdr:colOff>165100</xdr:colOff>
      <xdr:row>98</xdr:row>
      <xdr:rowOff>122377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113504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91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147839</xdr:rowOff>
    </xdr:from>
    <xdr:to>
      <xdr:col>46</xdr:col>
      <xdr:colOff>38100</xdr:colOff>
      <xdr:row>98</xdr:row>
      <xdr:rowOff>77989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94516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118907</xdr:rowOff>
    </xdr:from>
    <xdr:to>
      <xdr:col>41</xdr:col>
      <xdr:colOff>101600</xdr:colOff>
      <xdr:row>98</xdr:row>
      <xdr:rowOff>49057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65584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2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123853</xdr:rowOff>
    </xdr:from>
    <xdr:to>
      <xdr:col>36</xdr:col>
      <xdr:colOff>165100</xdr:colOff>
      <xdr:row>98</xdr:row>
      <xdr:rowOff>54003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70530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2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147545</xdr:rowOff>
    </xdr:from>
    <xdr:to>
      <xdr:col>85</xdr:col>
      <xdr:colOff>127000</xdr:colOff>
      <xdr:row>36</xdr:row>
      <xdr:rowOff>165577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19745"/>
          <a:ext cx="838200" cy="1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165577</xdr:rowOff>
    </xdr:from>
    <xdr:to>
      <xdr:col>81</xdr:col>
      <xdr:colOff>50800</xdr:colOff>
      <xdr:row>37</xdr:row>
      <xdr:rowOff>46984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37777"/>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29648</xdr:rowOff>
    </xdr:from>
    <xdr:to>
      <xdr:col>76</xdr:col>
      <xdr:colOff>114300</xdr:colOff>
      <xdr:row>37</xdr:row>
      <xdr:rowOff>46984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01848"/>
          <a:ext cx="889000" cy="18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29648</xdr:rowOff>
    </xdr:from>
    <xdr:to>
      <xdr:col>71</xdr:col>
      <xdr:colOff>177800</xdr:colOff>
      <xdr:row>37</xdr:row>
      <xdr:rowOff>74076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01848"/>
          <a:ext cx="889000" cy="21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96745</xdr:rowOff>
    </xdr:from>
    <xdr:to>
      <xdr:col>85</xdr:col>
      <xdr:colOff>177800</xdr:colOff>
      <xdr:row>37</xdr:row>
      <xdr:rowOff>26895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119622</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2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114777</xdr:rowOff>
    </xdr:from>
    <xdr:to>
      <xdr:col>81</xdr:col>
      <xdr:colOff>101600</xdr:colOff>
      <xdr:row>37</xdr:row>
      <xdr:rowOff>44927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61454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6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167634</xdr:rowOff>
    </xdr:from>
    <xdr:to>
      <xdr:col>76</xdr:col>
      <xdr:colOff>165100</xdr:colOff>
      <xdr:row>37</xdr:row>
      <xdr:rowOff>97784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3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114311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150298</xdr:rowOff>
    </xdr:from>
    <xdr:to>
      <xdr:col>72</xdr:col>
      <xdr:colOff>38100</xdr:colOff>
      <xdr:row>36</xdr:row>
      <xdr:rowOff>80448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5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96975</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92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23276</xdr:rowOff>
    </xdr:from>
    <xdr:to>
      <xdr:col>67</xdr:col>
      <xdr:colOff>101600</xdr:colOff>
      <xdr:row>37</xdr:row>
      <xdr:rowOff>124876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141403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1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127100</xdr:rowOff>
    </xdr:from>
    <xdr:to>
      <xdr:col>85</xdr:col>
      <xdr:colOff>127000</xdr:colOff>
      <xdr:row>57</xdr:row>
      <xdr:rowOff>166984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99750"/>
          <a:ext cx="838200" cy="3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166984</xdr:rowOff>
    </xdr:from>
    <xdr:to>
      <xdr:col>81</xdr:col>
      <xdr:colOff>50800</xdr:colOff>
      <xdr:row>58</xdr:row>
      <xdr:rowOff>46740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39634"/>
          <a:ext cx="8890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42926</xdr:rowOff>
    </xdr:from>
    <xdr:to>
      <xdr:col>76</xdr:col>
      <xdr:colOff>114300</xdr:colOff>
      <xdr:row>58</xdr:row>
      <xdr:rowOff>46740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987026"/>
          <a:ext cx="8890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17325</xdr:rowOff>
    </xdr:from>
    <xdr:to>
      <xdr:col>71</xdr:col>
      <xdr:colOff>177800</xdr:colOff>
      <xdr:row>58</xdr:row>
      <xdr:rowOff>42926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1425"/>
          <a:ext cx="889000" cy="2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32576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3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76300</xdr:rowOff>
    </xdr:from>
    <xdr:to>
      <xdr:col>85</xdr:col>
      <xdr:colOff>177800</xdr:colOff>
      <xdr:row>58</xdr:row>
      <xdr:rowOff>6450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54727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2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116184</xdr:rowOff>
    </xdr:from>
    <xdr:to>
      <xdr:col>81</xdr:col>
      <xdr:colOff>101600</xdr:colOff>
      <xdr:row>58</xdr:row>
      <xdr:rowOff>46334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8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37461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8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167390</xdr:rowOff>
    </xdr:from>
    <xdr:to>
      <xdr:col>76</xdr:col>
      <xdr:colOff>165100</xdr:colOff>
      <xdr:row>58</xdr:row>
      <xdr:rowOff>97540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163576</xdr:rowOff>
    </xdr:from>
    <xdr:to>
      <xdr:col>72</xdr:col>
      <xdr:colOff>38100</xdr:colOff>
      <xdr:row>58</xdr:row>
      <xdr:rowOff>93726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84853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137975</xdr:rowOff>
    </xdr:from>
    <xdr:to>
      <xdr:col>67</xdr:col>
      <xdr:colOff>101600</xdr:colOff>
      <xdr:row>58</xdr:row>
      <xdr:rowOff>68125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59252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1000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163931</xdr:rowOff>
    </xdr:from>
    <xdr:to>
      <xdr:col>85</xdr:col>
      <xdr:colOff>127000</xdr:colOff>
      <xdr:row>77</xdr:row>
      <xdr:rowOff>142196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94131"/>
          <a:ext cx="838200" cy="14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142196</xdr:rowOff>
    </xdr:from>
    <xdr:to>
      <xdr:col>81</xdr:col>
      <xdr:colOff>50800</xdr:colOff>
      <xdr:row>78</xdr:row>
      <xdr:rowOff>110043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343846"/>
          <a:ext cx="889000" cy="13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110043</xdr:rowOff>
    </xdr:from>
    <xdr:to>
      <xdr:col>76</xdr:col>
      <xdr:colOff>114300</xdr:colOff>
      <xdr:row>79</xdr:row>
      <xdr:rowOff>19448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83143"/>
          <a:ext cx="889000" cy="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14625</xdr:rowOff>
    </xdr:from>
    <xdr:to>
      <xdr:col>71</xdr:col>
      <xdr:colOff>177800</xdr:colOff>
      <xdr:row>79</xdr:row>
      <xdr:rowOff>19448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5917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113131</xdr:rowOff>
    </xdr:from>
    <xdr:to>
      <xdr:col>85</xdr:col>
      <xdr:colOff>177800</xdr:colOff>
      <xdr:row>77</xdr:row>
      <xdr:rowOff>43281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4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136008</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91396</xdr:rowOff>
    </xdr:from>
    <xdr:to>
      <xdr:col>81</xdr:col>
      <xdr:colOff>101600</xdr:colOff>
      <xdr:row>78</xdr:row>
      <xdr:rowOff>21546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38073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06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59243</xdr:rowOff>
    </xdr:from>
    <xdr:to>
      <xdr:col>76</xdr:col>
      <xdr:colOff>165100</xdr:colOff>
      <xdr:row>78</xdr:row>
      <xdr:rowOff>160843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140098</xdr:rowOff>
    </xdr:from>
    <xdr:to>
      <xdr:col>72</xdr:col>
      <xdr:colOff>38100</xdr:colOff>
      <xdr:row>79</xdr:row>
      <xdr:rowOff>70248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61375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135275</xdr:rowOff>
    </xdr:from>
    <xdr:to>
      <xdr:col>67</xdr:col>
      <xdr:colOff>101600</xdr:colOff>
      <xdr:row>79</xdr:row>
      <xdr:rowOff>65425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56552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27479</xdr:rowOff>
    </xdr:from>
    <xdr:to>
      <xdr:col>85</xdr:col>
      <xdr:colOff>127000</xdr:colOff>
      <xdr:row>96</xdr:row>
      <xdr:rowOff>42574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86679"/>
          <a:ext cx="8382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42574</xdr:rowOff>
    </xdr:from>
    <xdr:to>
      <xdr:col>81</xdr:col>
      <xdr:colOff>50800</xdr:colOff>
      <xdr:row>96</xdr:row>
      <xdr:rowOff>80166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01774"/>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80166</xdr:rowOff>
    </xdr:from>
    <xdr:to>
      <xdr:col>76</xdr:col>
      <xdr:colOff>114300</xdr:colOff>
      <xdr:row>96</xdr:row>
      <xdr:rowOff>112167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39366"/>
          <a:ext cx="889000" cy="3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112167</xdr:rowOff>
    </xdr:from>
    <xdr:to>
      <xdr:col>71</xdr:col>
      <xdr:colOff>177800</xdr:colOff>
      <xdr:row>96</xdr:row>
      <xdr:rowOff>149298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71367"/>
          <a:ext cx="889000" cy="3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148129</xdr:rowOff>
    </xdr:from>
    <xdr:to>
      <xdr:col>85</xdr:col>
      <xdr:colOff>177800</xdr:colOff>
      <xdr:row>96</xdr:row>
      <xdr:rowOff>78279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3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171006</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8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163224</xdr:rowOff>
    </xdr:from>
    <xdr:to>
      <xdr:col>81</xdr:col>
      <xdr:colOff>101600</xdr:colOff>
      <xdr:row>96</xdr:row>
      <xdr:rowOff>93374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109901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29366</xdr:rowOff>
    </xdr:from>
    <xdr:to>
      <xdr:col>76</xdr:col>
      <xdr:colOff>165100</xdr:colOff>
      <xdr:row>96</xdr:row>
      <xdr:rowOff>130966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147493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61367</xdr:rowOff>
    </xdr:from>
    <xdr:to>
      <xdr:col>72</xdr:col>
      <xdr:colOff>38100</xdr:colOff>
      <xdr:row>96</xdr:row>
      <xdr:rowOff>162967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2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8044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9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98498</xdr:rowOff>
    </xdr:from>
    <xdr:to>
      <xdr:col>67</xdr:col>
      <xdr:colOff>101600</xdr:colOff>
      <xdr:row>97</xdr:row>
      <xdr:rowOff>28648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45175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については、人口が少ないことに加え毎年３％ほど減少しており高くなる傾向がある。農林水産業費は、住民一人当たり２９０，６０１円と類似団体平均を大きく上回っている。これは本村が森林資源を活かした林業の６次産業化による村づくりを推進していることによる。民生費は定額減税不足額給付金や特別養護老人ホームの指定管理料が増加したことにより増となっている。衛生費は、前年並みではあるが住民一人当たり２２６，１３６円と類似団体平均を大きく上回っている。これは、簡易水道事業特別会計への補助金・出資金、南和広域医療企業団事業負担金、ごみ焼却施設及び汚泥再生処理施設の維持運営経費が大きいためである。消防費が類似団体より多いのは、奈良県広域消防組合負担金による。災害復旧費は、２件の地すべり災害の復旧工事が重なっているため増加している。公債費におい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２～３年度の庁舎耐震工事、五條消防署十津川分署庁舎建築事業、橋梁補修工事係る償還開始により増加している。今後の適正な歳出を心がけていきたい。</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平成２８年度以降財政調整基金の取り崩しによる財政運営が続いたが、３年度に地方交付税の増加があり、取り崩しを回避、その繰越金が大きかったため４～５年度は積立ができたが、６年度は５年度からの剰余金が少なかったこともあり取り崩しが大きくなった。実質単年度収支は５年度に引き続きマイナスとなってい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自主財源については歳入の大幅な改善は見込めないことから、事業見直しなど歳出の削減を進め、健全な行財政運営に努めていく。</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奈良県十津川村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一般会計については、</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は歳入は前年並みであるが、給付金等の補助費、林道村道工事等の普通建設事業費、備品購入、システム改修等の物件費などが前年度に比べやや減少したため、黒字額が増えている。</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年度は</a:t>
          </a:r>
          <a:r>
            <a:rPr kumimoji="1" lang="en-US" altLang="ja-JP" sz="1400">
              <a:solidFill>
                <a:sysClr val="windowText" lastClr="000000"/>
              </a:solidFill>
              <a:latin typeface="ＭＳ ゴシック" pitchFamily="49" charset="-128"/>
              <a:ea typeface="ＭＳ ゴシック" pitchFamily="49" charset="-128"/>
            </a:rPr>
            <a:t>R3</a:t>
          </a:r>
          <a:r>
            <a:rPr kumimoji="1" lang="ja-JP" altLang="en-US" sz="1400">
              <a:solidFill>
                <a:sysClr val="windowText" lastClr="000000"/>
              </a:solidFill>
              <a:latin typeface="ＭＳ ゴシック" pitchFamily="49" charset="-128"/>
              <a:ea typeface="ＭＳ ゴシック" pitchFamily="49" charset="-128"/>
            </a:rPr>
            <a:t>年度からの剰余金があったため実質収支が大きいが単年度収支で見れば赤字である。</a:t>
          </a:r>
          <a:r>
            <a:rPr kumimoji="1" lang="en-US" altLang="ja-JP" sz="1400">
              <a:solidFill>
                <a:sysClr val="windowText" lastClr="000000"/>
              </a:solidFill>
              <a:latin typeface="ＭＳ ゴシック" pitchFamily="49" charset="-128"/>
              <a:ea typeface="ＭＳ ゴシック" pitchFamily="49" charset="-128"/>
            </a:rPr>
            <a:t>R6</a:t>
          </a:r>
          <a:r>
            <a:rPr kumimoji="1" lang="ja-JP" altLang="en-US" sz="1400">
              <a:solidFill>
                <a:sysClr val="windowText" lastClr="000000"/>
              </a:solidFill>
              <a:latin typeface="ＭＳ ゴシック" pitchFamily="49" charset="-128"/>
              <a:ea typeface="ＭＳ ゴシック" pitchFamily="49" charset="-128"/>
            </a:rPr>
            <a:t>年度は黒字幅だけ見れば</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年度より多いが、財政調整基金の取り崩しが増えているため実質は赤字であり楽観視はできない、今後も建設費の高騰などコストが増える傾向にある中で実施する事業の取捨選択が重要となる。</a:t>
          </a:r>
        </a:p>
        <a:p>
          <a:r>
            <a:rPr kumimoji="1" lang="ja-JP" altLang="en-US" sz="1400">
              <a:solidFill>
                <a:sysClr val="windowText" lastClr="000000"/>
              </a:solidFill>
              <a:latin typeface="ＭＳ ゴシック" pitchFamily="49" charset="-128"/>
              <a:ea typeface="ＭＳ ゴシック" pitchFamily="49" charset="-128"/>
            </a:rPr>
            <a:t>　連結実質赤字比率は全会計において黒字であるため赤字額は計上されていない。しかしながら診療所事業特別会計、簡易水道事業会計は、人件費、公債費などの支出を利用料などの収入では賄えず、一般会計からの繰出金や補助・出資により黒字となっているものであり、各会計において事業や料金体制の見直しなども含めた検討が必要となっている。</a:t>
          </a:r>
        </a:p>
        <a:p>
          <a:r>
            <a:rPr kumimoji="1" lang="ja-JP" altLang="en-US" sz="1400">
              <a:solidFill>
                <a:sysClr val="windowText" lastClr="000000"/>
              </a:solidFill>
              <a:latin typeface="ＭＳ ゴシック" pitchFamily="49" charset="-128"/>
              <a:ea typeface="ＭＳ ゴシック" pitchFamily="49" charset="-128"/>
            </a:rPr>
            <a:t>　介護保険特別会計の黒字が増えているが、国庫・県費が需要より多くなったもので次年度精算するため、実際に黒字が大幅に増えたわけではない。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6729213</v>
      </c>
      <c r="BO4" s="449"/>
      <c r="BP4" s="449"/>
      <c r="BQ4" s="449"/>
      <c r="BR4" s="449"/>
      <c r="BS4" s="449"/>
      <c r="BT4" s="449"/>
      <c r="BU4" s="450"/>
      <c r="BV4" s="448">
        <v>6605708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1.2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6534878</v>
      </c>
      <c r="BO5" s="420"/>
      <c r="BP5" s="420"/>
      <c r="BQ5" s="420"/>
      <c r="BR5" s="420"/>
      <c r="BS5" s="420"/>
      <c r="BT5" s="420"/>
      <c r="BU5" s="421"/>
      <c r="BV5" s="419">
        <v>6346259</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87.2</v>
      </c>
      <c r="CU5" s="417"/>
      <c r="CV5" s="417"/>
      <c r="CW5" s="417"/>
      <c r="CX5" s="417"/>
      <c r="CY5" s="417"/>
      <c r="CZ5" s="417"/>
      <c r="DA5" s="418"/>
      <c r="DB5" s="416">
        <v>86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194335</v>
      </c>
      <c r="BO6" s="420"/>
      <c r="BP6" s="420"/>
      <c r="BQ6" s="420"/>
      <c r="BR6" s="420"/>
      <c r="BS6" s="420"/>
      <c r="BT6" s="420"/>
      <c r="BU6" s="421"/>
      <c r="BV6" s="419">
        <v>259449</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87.4</v>
      </c>
      <c r="CU6" s="563"/>
      <c r="CV6" s="563"/>
      <c r="CW6" s="563"/>
      <c r="CX6" s="563"/>
      <c r="CY6" s="563"/>
      <c r="CZ6" s="563"/>
      <c r="DA6" s="564"/>
      <c r="DB6" s="562">
        <v>86.4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93145</v>
      </c>
      <c r="BO7" s="420"/>
      <c r="BP7" s="420"/>
      <c r="BQ7" s="420"/>
      <c r="BR7" s="420"/>
      <c r="BS7" s="420"/>
      <c r="BT7" s="420"/>
      <c r="BU7" s="421"/>
      <c r="BV7" s="419">
        <v>217006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3596103</v>
      </c>
      <c r="CU7" s="420"/>
      <c r="CV7" s="420"/>
      <c r="CW7" s="420"/>
      <c r="CX7" s="420"/>
      <c r="CY7" s="420"/>
      <c r="CZ7" s="420"/>
      <c r="DA7" s="421"/>
      <c r="DB7" s="419">
        <v>3563890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101190</v>
      </c>
      <c r="BO8" s="420"/>
      <c r="BP8" s="420"/>
      <c r="BQ8" s="420"/>
      <c r="BR8" s="420"/>
      <c r="BS8" s="420"/>
      <c r="BT8" s="420"/>
      <c r="BU8" s="421"/>
      <c r="BV8" s="419">
        <v>42443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0.23</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3061</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58747</v>
      </c>
      <c r="BO9" s="420"/>
      <c r="BP9" s="420"/>
      <c r="BQ9" s="420"/>
      <c r="BR9" s="420"/>
      <c r="BS9" s="420"/>
      <c r="BT9" s="420"/>
      <c r="BU9" s="421"/>
      <c r="BV9" s="419">
        <v>-268625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16.7</v>
      </c>
      <c r="CU9" s="417"/>
      <c r="CV9" s="417"/>
      <c r="CW9" s="417"/>
      <c r="CX9" s="417"/>
      <c r="CY9" s="417"/>
      <c r="CZ9" s="417"/>
      <c r="DA9" s="418"/>
      <c r="DB9" s="416">
        <v>16.899999999999999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3508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22884</v>
      </c>
      <c r="BO10" s="420"/>
      <c r="BP10" s="420"/>
      <c r="BQ10" s="420"/>
      <c r="BR10" s="420"/>
      <c r="BS10" s="420"/>
      <c r="BT10" s="420"/>
      <c r="BU10" s="421"/>
      <c r="BV10" s="419">
        <v>200272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2757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100000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2733</v>
      </c>
      <c r="S13" s="507"/>
      <c r="T13" s="507"/>
      <c r="U13" s="507"/>
      <c r="V13" s="508"/>
      <c r="W13" s="509" t="s">
        <v>131</v>
      </c>
      <c r="X13" s="405"/>
      <c r="Y13" s="405"/>
      <c r="Z13" s="405"/>
      <c r="AA13" s="405"/>
      <c r="AB13" s="406"/>
      <c r="AC13" s="372">
        <v>112</v>
      </c>
      <c r="AD13" s="373"/>
      <c r="AE13" s="373"/>
      <c r="AF13" s="373"/>
      <c r="AG13" s="374"/>
      <c r="AH13" s="372">
        <v>105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-118369</v>
      </c>
      <c r="BO13" s="420"/>
      <c r="BP13" s="420"/>
      <c r="BQ13" s="420"/>
      <c r="BR13" s="420"/>
      <c r="BS13" s="420"/>
      <c r="BT13" s="420"/>
      <c r="BU13" s="421"/>
      <c r="BV13" s="419">
        <v>-168353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9.3000000000000007</v>
      </c>
      <c r="CU13" s="417"/>
      <c r="CV13" s="417"/>
      <c r="CW13" s="417"/>
      <c r="CX13" s="417"/>
      <c r="CY13" s="417"/>
      <c r="CZ13" s="417"/>
      <c r="DA13" s="418"/>
      <c r="DB13" s="416">
        <v>8.5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2850</v>
      </c>
      <c r="S14" s="507"/>
      <c r="T14" s="507"/>
      <c r="U14" s="507"/>
      <c r="V14" s="508"/>
      <c r="W14" s="510"/>
      <c r="X14" s="408"/>
      <c r="Y14" s="408"/>
      <c r="Z14" s="408"/>
      <c r="AA14" s="408"/>
      <c r="AB14" s="409"/>
      <c r="AC14" s="499">
        <v>8.3000000000000007</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2832</v>
      </c>
      <c r="S15" s="507"/>
      <c r="T15" s="507"/>
      <c r="U15" s="507"/>
      <c r="V15" s="508"/>
      <c r="W15" s="509" t="s">
        <v>137</v>
      </c>
      <c r="X15" s="405"/>
      <c r="Y15" s="405"/>
      <c r="Z15" s="405"/>
      <c r="AA15" s="405"/>
      <c r="AB15" s="406"/>
      <c r="AC15" s="372">
        <v>280</v>
      </c>
      <c r="AD15" s="373"/>
      <c r="AE15" s="373"/>
      <c r="AF15" s="373"/>
      <c r="AG15" s="374"/>
      <c r="AH15" s="372">
        <v>298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857608</v>
      </c>
      <c r="BO15" s="449"/>
      <c r="BP15" s="449"/>
      <c r="BQ15" s="449"/>
      <c r="BR15" s="449"/>
      <c r="BS15" s="449"/>
      <c r="BT15" s="449"/>
      <c r="BU15" s="450"/>
      <c r="BV15" s="448">
        <v>777870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20.8</v>
      </c>
      <c r="AD16" s="500"/>
      <c r="AE16" s="500"/>
      <c r="AF16" s="500"/>
      <c r="AG16" s="501"/>
      <c r="AH16" s="499">
        <v>21.2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3399101</v>
      </c>
      <c r="BO16" s="420"/>
      <c r="BP16" s="420"/>
      <c r="BQ16" s="420"/>
      <c r="BR16" s="420"/>
      <c r="BS16" s="420"/>
      <c r="BT16" s="420"/>
      <c r="BU16" s="421"/>
      <c r="BV16" s="419">
        <v>3359066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956</v>
      </c>
      <c r="AD17" s="373"/>
      <c r="AE17" s="373"/>
      <c r="AF17" s="373"/>
      <c r="AG17" s="374"/>
      <c r="AH17" s="372">
        <v>1005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1047717</v>
      </c>
      <c r="BO17" s="420"/>
      <c r="BP17" s="420"/>
      <c r="BQ17" s="420"/>
      <c r="BR17" s="420"/>
      <c r="BS17" s="420"/>
      <c r="BT17" s="420"/>
      <c r="BU17" s="421"/>
      <c r="BV17" s="419">
        <v>962411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672.38</v>
      </c>
      <c r="M18" s="472"/>
      <c r="N18" s="472"/>
      <c r="O18" s="472"/>
      <c r="P18" s="472"/>
      <c r="Q18" s="472"/>
      <c r="R18" s="473"/>
      <c r="S18" s="473"/>
      <c r="T18" s="473"/>
      <c r="U18" s="473"/>
      <c r="V18" s="474"/>
      <c r="W18" s="490"/>
      <c r="X18" s="491"/>
      <c r="Y18" s="491"/>
      <c r="Z18" s="491"/>
      <c r="AA18" s="491"/>
      <c r="AB18" s="515"/>
      <c r="AC18" s="389">
        <v>70.900000000000006</v>
      </c>
      <c r="AD18" s="390"/>
      <c r="AE18" s="390"/>
      <c r="AF18" s="390"/>
      <c r="AG18" s="475"/>
      <c r="AH18" s="389">
        <v>71.400000000000006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3263549</v>
      </c>
      <c r="BO18" s="420"/>
      <c r="BP18" s="420"/>
      <c r="BQ18" s="420"/>
      <c r="BR18" s="420"/>
      <c r="BS18" s="420"/>
      <c r="BT18" s="420"/>
      <c r="BU18" s="421"/>
      <c r="BV18" s="419">
        <v>3169213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4613943</v>
      </c>
      <c r="BO19" s="420"/>
      <c r="BP19" s="420"/>
      <c r="BQ19" s="420"/>
      <c r="BR19" s="420"/>
      <c r="BS19" s="420"/>
      <c r="BT19" s="420"/>
      <c r="BU19" s="421"/>
      <c r="BV19" s="419">
        <v>4565547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1410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5838696</v>
      </c>
      <c r="BO22" s="449"/>
      <c r="BP22" s="449"/>
      <c r="BQ22" s="449"/>
      <c r="BR22" s="449"/>
      <c r="BS22" s="449"/>
      <c r="BT22" s="449"/>
      <c r="BU22" s="450"/>
      <c r="BV22" s="448">
        <v>6235504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5719536</v>
      </c>
      <c r="BO23" s="420"/>
      <c r="BP23" s="420"/>
      <c r="BQ23" s="420"/>
      <c r="BR23" s="420"/>
      <c r="BS23" s="420"/>
      <c r="BT23" s="420"/>
      <c r="BU23" s="421"/>
      <c r="BV23" s="419">
        <v>6097284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6750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281848</v>
      </c>
      <c r="AN24" s="373"/>
      <c r="AO24" s="373"/>
      <c r="AP24" s="373"/>
      <c r="AQ24" s="373"/>
      <c r="AR24" s="374"/>
      <c r="AS24" s="372">
        <v>2876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4436359</v>
      </c>
      <c r="BO24" s="420"/>
      <c r="BP24" s="420"/>
      <c r="BQ24" s="420"/>
      <c r="BR24" s="420"/>
      <c r="BS24" s="420"/>
      <c r="BT24" s="420"/>
      <c r="BU24" s="421"/>
      <c r="BV24" s="419">
        <v>4662667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5900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281740</v>
      </c>
      <c r="BO25" s="449"/>
      <c r="BP25" s="449"/>
      <c r="BQ25" s="449"/>
      <c r="BR25" s="449"/>
      <c r="BS25" s="449"/>
      <c r="BT25" s="449"/>
      <c r="BU25" s="450"/>
      <c r="BV25" s="448">
        <v>689566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5400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20800</v>
      </c>
      <c r="AN26" s="373"/>
      <c r="AO26" s="373"/>
      <c r="AP26" s="373"/>
      <c r="AQ26" s="373"/>
      <c r="AR26" s="374"/>
      <c r="AS26" s="372">
        <v>2600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2800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84969</v>
      </c>
      <c r="BO27" s="454"/>
      <c r="BP27" s="454"/>
      <c r="BQ27" s="454"/>
      <c r="BR27" s="454"/>
      <c r="BS27" s="454"/>
      <c r="BT27" s="454"/>
      <c r="BU27" s="455"/>
      <c r="BV27" s="453">
        <v>84853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2350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1599236</v>
      </c>
      <c r="BO28" s="449"/>
      <c r="BP28" s="449"/>
      <c r="BQ28" s="449"/>
      <c r="BR28" s="449"/>
      <c r="BS28" s="449"/>
      <c r="BT28" s="449"/>
      <c r="BU28" s="450"/>
      <c r="BV28" s="448">
        <v>1776352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6</v>
      </c>
      <c r="M29" s="373"/>
      <c r="N29" s="373"/>
      <c r="O29" s="373"/>
      <c r="P29" s="374"/>
      <c r="Q29" s="372">
        <v>2150</v>
      </c>
      <c r="R29" s="373"/>
      <c r="S29" s="373"/>
      <c r="T29" s="373"/>
      <c r="U29" s="373"/>
      <c r="V29" s="374"/>
      <c r="W29" s="463"/>
      <c r="X29" s="464"/>
      <c r="Y29" s="465"/>
      <c r="Z29" s="375" t="s">
        <v>177</v>
      </c>
      <c r="AA29" s="376"/>
      <c r="AB29" s="376"/>
      <c r="AC29" s="376"/>
      <c r="AD29" s="376"/>
      <c r="AE29" s="376"/>
      <c r="AF29" s="376"/>
      <c r="AG29" s="377"/>
      <c r="AH29" s="372">
        <v>98</v>
      </c>
      <c r="AI29" s="373"/>
      <c r="AJ29" s="373"/>
      <c r="AK29" s="373"/>
      <c r="AL29" s="374"/>
      <c r="AM29" s="372">
        <v>281848</v>
      </c>
      <c r="AN29" s="373"/>
      <c r="AO29" s="373"/>
      <c r="AP29" s="373"/>
      <c r="AQ29" s="373"/>
      <c r="AR29" s="374"/>
      <c r="AS29" s="372">
        <v>2876</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522419</v>
      </c>
      <c r="BO29" s="420"/>
      <c r="BP29" s="420"/>
      <c r="BQ29" s="420"/>
      <c r="BR29" s="420"/>
      <c r="BS29" s="420"/>
      <c r="BT29" s="420"/>
      <c r="BU29" s="421"/>
      <c r="BV29" s="419">
        <v>655720</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93.1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3746054</v>
      </c>
      <c r="BO30" s="454"/>
      <c r="BP30" s="454"/>
      <c r="BQ30" s="454"/>
      <c r="BR30" s="454"/>
      <c r="BS30" s="454"/>
      <c r="BT30" s="454"/>
      <c r="BU30" s="455"/>
      <c r="BV30" s="453">
        <v>3774702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簡易水道事業公営企業会計</v>
      </c>
      <c r="AP34" s="368"/>
      <c r="AQ34" s="368"/>
      <c r="AR34" s="368"/>
      <c r="AS34" s="368"/>
      <c r="AT34" s="368"/>
      <c r="AU34" s="368"/>
      <c r="AV34" s="368"/>
      <c r="AW34" s="368"/>
      <c r="AX34" s="368"/>
      <c r="AY34" s="368"/>
      <c r="AZ34" s="368"/>
      <c r="BA34" s="368"/>
      <c r="BB34" s="368"/>
      <c r="BC34" s="368"/>
      <c r="BD34" s="169"/>
      <c r="BE34" s="367">
        <f>IF(BG34="","",MAX(C34:D43,U34:V43,AM34:AN43)+1)</f>
        <v>8</v>
      </c>
      <c r="BF34" s="367"/>
      <c r="BG34" s="368" t="str">
        <f>IF('各会計、関係団体の財政状況及び健全化判断比率'!B33="","",'各会計、関係団体の財政状況及び健全化判断比率'!B33)</f>
        <v>十津川温泉事業特別会計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貯木場等維持管理事業特別会計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f t="shared" ref="BE35:BE43" si="1">IF(BG35="","",BE34+1)</f>
        <v>9</v>
      </c>
      <c r="BF35" s="367"/>
      <c r="BG35" s="368" t="str">
        <f>IF('各会計、関係団体の財政状況及び健全化判断比率'!B34="","",'各会計、関係団体の財政状況及び健全化判断比率'!B34)</f>
        <v>湯泉地温泉事業特別会計</v>
      </c>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奈良広域水質検査センター組合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国民健康保険診療所事業特別会計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奈良県後期高齢者医療広域連合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奈良県広域消防組合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南和広域医療企業団</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0YsqqSOc+lMPSZAJmK6Cu1swO4zXqEhDlxGZXBbl1agQ+4SYoEK6hrZOCm5aFYW6rv8M4s7q+H/JmAmJTBfrWQ==" saltValue="J+FCm8W0rJZIviaRKszyn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537</v>
      </c>
      <c r="D34" s="1151"/>
      <c r="E34" s="1152"/>
      <c r="F34" s="32">
        <v>1.95</v>
      </c>
      <c r="G34" s="33">
        <v>11.5</v>
      </c>
      <c r="H34" s="33">
        <v>8.73</v>
      </c>
      <c r="I34" s="33">
        <v>1.19</v>
      </c>
      <c r="J34" s="34">
        <v>2.81</v>
      </c>
      <c r="K34" s="22"/>
      <c r="L34" s="22"/>
      <c r="M34" s="22"/>
      <c r="N34" s="22"/>
      <c r="O34" s="22"/>
      <c r="P34" s="22"/>
    </row>
    <row r="35" spans="1:16" ht="39" customHeight="1" x14ac:dyDescent="0.2">
      <c r="A35" s="22"/>
      <c r="B35" s="35"/>
      <c r="C35" s="1145" t="s">
        <v>538</v>
      </c>
      <c r="D35" s="1146"/>
      <c r="E35" s="1147"/>
      <c r="F35" s="36">
        <v>0</v>
      </c>
      <c r="G35" s="37">
        <v>0.31</v>
      </c>
      <c r="H35" s="37">
        <v>0.82</v>
      </c>
      <c r="I35" s="37">
        <v>1.1000000000000001</v>
      </c>
      <c r="J35" s="38">
        <v>1.72</v>
      </c>
      <c r="K35" s="22"/>
      <c r="L35" s="22"/>
      <c r="M35" s="22"/>
      <c r="N35" s="22"/>
      <c r="O35" s="22"/>
      <c r="P35" s="22"/>
    </row>
    <row r="36" spans="1:16" ht="39" customHeight="1" x14ac:dyDescent="0.2">
      <c r="A36" s="22"/>
      <c r="B36" s="35"/>
      <c r="C36" s="1145" t="s">
        <v>539</v>
      </c>
      <c r="D36" s="1146"/>
      <c r="E36" s="1147"/>
      <c r="F36" s="36" t="s">
        <v>490</v>
      </c>
      <c r="G36" s="37" t="s">
        <v>490</v>
      </c>
      <c r="H36" s="37" t="s">
        <v>490</v>
      </c>
      <c r="I36" s="37" t="s">
        <v>490</v>
      </c>
      <c r="J36" s="38">
        <v>0.47</v>
      </c>
      <c r="K36" s="22"/>
      <c r="L36" s="22"/>
      <c r="M36" s="22"/>
      <c r="N36" s="22"/>
      <c r="O36" s="22"/>
      <c r="P36" s="22"/>
    </row>
    <row r="37" spans="1:16" ht="39" customHeight="1" x14ac:dyDescent="0.2">
      <c r="A37" s="22"/>
      <c r="B37" s="35"/>
      <c r="C37" s="1145" t="s">
        <v>540</v>
      </c>
      <c r="D37" s="1146"/>
      <c r="E37" s="1147"/>
      <c r="F37" s="36">
        <v>0.03</v>
      </c>
      <c r="G37" s="37">
        <v>0</v>
      </c>
      <c r="H37" s="37">
        <v>0</v>
      </c>
      <c r="I37" s="37">
        <v>0.02</v>
      </c>
      <c r="J37" s="38">
        <v>0.02</v>
      </c>
      <c r="K37" s="22"/>
      <c r="L37" s="22"/>
      <c r="M37" s="22"/>
      <c r="N37" s="22"/>
      <c r="O37" s="22"/>
      <c r="P37" s="22"/>
    </row>
    <row r="38" spans="1:16" ht="39" customHeight="1" x14ac:dyDescent="0.2">
      <c r="A38" s="22"/>
      <c r="B38" s="35"/>
      <c r="C38" s="1145" t="s">
        <v>541</v>
      </c>
      <c r="D38" s="1146"/>
      <c r="E38" s="1147"/>
      <c r="F38" s="36">
        <v>0.18</v>
      </c>
      <c r="G38" s="37">
        <v>0.06</v>
      </c>
      <c r="H38" s="37">
        <v>0.1</v>
      </c>
      <c r="I38" s="37">
        <v>0.05</v>
      </c>
      <c r="J38" s="38">
        <v>0</v>
      </c>
      <c r="K38" s="22"/>
      <c r="L38" s="22"/>
      <c r="M38" s="22"/>
      <c r="N38" s="22"/>
      <c r="O38" s="22"/>
      <c r="P38" s="22"/>
    </row>
    <row r="39" spans="1:16" ht="39" customHeight="1" x14ac:dyDescent="0.2">
      <c r="A39" s="22"/>
      <c r="B39" s="35"/>
      <c r="C39" s="1145" t="s">
        <v>542</v>
      </c>
      <c r="D39" s="1146"/>
      <c r="E39" s="1147"/>
      <c r="F39" s="36">
        <v>0</v>
      </c>
      <c r="G39" s="37">
        <v>0</v>
      </c>
      <c r="H39" s="37">
        <v>0</v>
      </c>
      <c r="I39" s="37">
        <v>0</v>
      </c>
      <c r="J39" s="38">
        <v>0</v>
      </c>
      <c r="K39" s="22"/>
      <c r="L39" s="22"/>
      <c r="M39" s="22"/>
      <c r="N39" s="22"/>
      <c r="O39" s="22"/>
      <c r="P39" s="22"/>
    </row>
    <row r="40" spans="1:16" ht="39" customHeight="1" x14ac:dyDescent="0.2">
      <c r="A40" s="22"/>
      <c r="B40" s="35"/>
      <c r="C40" s="1145" t="s">
        <v>543</v>
      </c>
      <c r="D40" s="1146"/>
      <c r="E40" s="1147"/>
      <c r="F40" s="36">
        <v>0</v>
      </c>
      <c r="G40" s="37">
        <v>0</v>
      </c>
      <c r="H40" s="37">
        <v>0</v>
      </c>
      <c r="I40" s="37">
        <v>0</v>
      </c>
      <c r="J40" s="38">
        <v>0</v>
      </c>
      <c r="K40" s="22"/>
      <c r="L40" s="22"/>
      <c r="M40" s="22"/>
      <c r="N40" s="22"/>
      <c r="O40" s="22"/>
      <c r="P40" s="22"/>
    </row>
    <row r="41" spans="1:16" ht="39" customHeight="1" x14ac:dyDescent="0.2">
      <c r="A41" s="22"/>
      <c r="B41" s="35"/>
      <c r="C41" s="1145" t="s">
        <v>544</v>
      </c>
      <c r="D41" s="1146"/>
      <c r="E41" s="1147"/>
      <c r="F41" s="36">
        <v>0</v>
      </c>
      <c r="G41" s="37">
        <v>0</v>
      </c>
      <c r="H41" s="37">
        <v>0</v>
      </c>
      <c r="I41" s="37">
        <v>0</v>
      </c>
      <c r="J41" s="38">
        <v>0</v>
      </c>
      <c r="K41" s="22"/>
      <c r="L41" s="22"/>
      <c r="M41" s="22"/>
      <c r="N41" s="22"/>
      <c r="O41" s="22"/>
      <c r="P41" s="22"/>
    </row>
    <row r="42" spans="1:16" ht="39" customHeight="1" x14ac:dyDescent="0.2">
      <c r="A42" s="22"/>
      <c r="B42" s="39"/>
      <c r="C42" s="1145" t="s">
        <v>545</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546</v>
      </c>
      <c r="D43" s="1149"/>
      <c r="E43" s="1150"/>
      <c r="F43" s="41">
        <v>0.01</v>
      </c>
      <c r="G43" s="42">
        <v>0</v>
      </c>
      <c r="H43" s="42">
        <v>0</v>
      </c>
      <c r="I43" s="42">
        <v>0.01</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3XxeS0uUdiS51D7kDwApRpiS1o46Cq4Iw+l+EBA3F1lx4cqx51ouaRHbAbRqlA06qW/yUhoO2v0dRB3Nh2FPA==" saltValue="qYTA7xmA74ndg9O82TVB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678</v>
      </c>
      <c r="L45" s="60">
        <v>715</v>
      </c>
      <c r="M45" s="60">
        <v>744</v>
      </c>
      <c r="N45" s="60">
        <v>772</v>
      </c>
      <c r="O45" s="61">
        <v>769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2">
      <c r="A48" s="48"/>
      <c r="B48" s="1178"/>
      <c r="C48" s="1179"/>
      <c r="D48" s="62"/>
      <c r="E48" s="1155" t="s">
        <v>13</v>
      </c>
      <c r="F48" s="1155"/>
      <c r="G48" s="1155"/>
      <c r="H48" s="1155"/>
      <c r="I48" s="1155"/>
      <c r="J48" s="1156"/>
      <c r="K48" s="63">
        <v>141</v>
      </c>
      <c r="L48" s="64">
        <v>157</v>
      </c>
      <c r="M48" s="64">
        <v>155</v>
      </c>
      <c r="N48" s="64">
        <v>152</v>
      </c>
      <c r="O48" s="65">
        <v>105</v>
      </c>
      <c r="P48" s="48"/>
      <c r="Q48" s="48"/>
      <c r="R48" s="48"/>
      <c r="S48" s="48"/>
      <c r="T48" s="48"/>
      <c r="U48" s="48"/>
    </row>
    <row r="49" spans="1:21" ht="30.75" customHeight="1" x14ac:dyDescent="0.2">
      <c r="A49" s="48"/>
      <c r="B49" s="1178"/>
      <c r="C49" s="1179"/>
      <c r="D49" s="62"/>
      <c r="E49" s="1155" t="s">
        <v>14</v>
      </c>
      <c r="F49" s="1155"/>
      <c r="G49" s="1155"/>
      <c r="H49" s="1155"/>
      <c r="I49" s="1155"/>
      <c r="J49" s="1156"/>
      <c r="K49" s="63">
        <v>30</v>
      </c>
      <c r="L49" s="64">
        <v>19</v>
      </c>
      <c r="M49" s="64">
        <v>10</v>
      </c>
      <c r="N49" s="64">
        <v>11</v>
      </c>
      <c r="O49" s="65">
        <v>16</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639</v>
      </c>
      <c r="L52" s="64">
        <v>661</v>
      </c>
      <c r="M52" s="64">
        <v>664</v>
      </c>
      <c r="N52" s="64">
        <v>658</v>
      </c>
      <c r="O52" s="65">
        <v>585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210</v>
      </c>
      <c r="L53" s="69">
        <v>230</v>
      </c>
      <c r="M53" s="69">
        <v>245</v>
      </c>
      <c r="N53" s="69">
        <v>277</v>
      </c>
      <c r="O53" s="70">
        <v>305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cWS0U9xgvUR+DQayFLY6nmEQFnwYRBeXubC4DlnSeKs7YH62QL8+RFq8LFCdCfh36O4JR53TJi+kohDTPc3BQ==" saltValue="3s1+rrMURNZv9RFTnJSEf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6515</v>
      </c>
      <c r="J41" s="344">
        <v>6624</v>
      </c>
      <c r="K41" s="344">
        <v>6317</v>
      </c>
      <c r="L41" s="344">
        <v>6236</v>
      </c>
      <c r="M41" s="345">
        <v>5839</v>
      </c>
    </row>
    <row r="42" spans="2:13" ht="27.75" customHeight="1" x14ac:dyDescent="0.2">
      <c r="B42" s="1186"/>
      <c r="C42" s="1187"/>
      <c r="D42" s="106"/>
      <c r="E42" s="1190" t="s">
        <v>32</v>
      </c>
      <c r="F42" s="1190"/>
      <c r="G42" s="1190"/>
      <c r="H42" s="1191"/>
      <c r="I42" s="346" t="s">
        <v>490</v>
      </c>
      <c r="J42" s="347" t="s">
        <v>490</v>
      </c>
      <c r="K42" s="347" t="s">
        <v>490</v>
      </c>
      <c r="L42" s="347" t="s">
        <v>490</v>
      </c>
      <c r="M42" s="348" t="s">
        <v>490</v>
      </c>
    </row>
    <row r="43" spans="2:13" ht="27.75" customHeight="1" x14ac:dyDescent="0.2">
      <c r="B43" s="1186"/>
      <c r="C43" s="1187"/>
      <c r="D43" s="106"/>
      <c r="E43" s="1190" t="s">
        <v>33</v>
      </c>
      <c r="F43" s="1190"/>
      <c r="G43" s="1190"/>
      <c r="H43" s="1191"/>
      <c r="I43" s="346">
        <v>1167</v>
      </c>
      <c r="J43" s="347">
        <v>1071</v>
      </c>
      <c r="K43" s="347">
        <v>947</v>
      </c>
      <c r="L43" s="347">
        <v>861</v>
      </c>
      <c r="M43" s="348">
        <v>730</v>
      </c>
    </row>
    <row r="44" spans="2:13" ht="27.75" customHeight="1" x14ac:dyDescent="0.2">
      <c r="B44" s="1186"/>
      <c r="C44" s="1187"/>
      <c r="D44" s="106"/>
      <c r="E44" s="1190" t="s">
        <v>34</v>
      </c>
      <c r="F44" s="1190"/>
      <c r="G44" s="1190"/>
      <c r="H44" s="1191"/>
      <c r="I44" s="346">
        <v>273</v>
      </c>
      <c r="J44" s="347">
        <v>259</v>
      </c>
      <c r="K44" s="347">
        <v>256</v>
      </c>
      <c r="L44" s="347">
        <v>248</v>
      </c>
      <c r="M44" s="348">
        <v>261</v>
      </c>
    </row>
    <row r="45" spans="2:13" ht="27.75" customHeight="1" x14ac:dyDescent="0.2">
      <c r="B45" s="1186"/>
      <c r="C45" s="1187"/>
      <c r="D45" s="106"/>
      <c r="E45" s="1190" t="s">
        <v>35</v>
      </c>
      <c r="F45" s="1190"/>
      <c r="G45" s="1190"/>
      <c r="H45" s="1191"/>
      <c r="I45" s="346">
        <v>1066</v>
      </c>
      <c r="J45" s="347">
        <v>989</v>
      </c>
      <c r="K45" s="347">
        <v>1038</v>
      </c>
      <c r="L45" s="347">
        <v>888</v>
      </c>
      <c r="M45" s="348">
        <v>891</v>
      </c>
    </row>
    <row r="46" spans="2:13" ht="27.75" customHeight="1" x14ac:dyDescent="0.2">
      <c r="B46" s="1186"/>
      <c r="C46" s="1187"/>
      <c r="D46" s="107"/>
      <c r="E46" s="1190" t="s">
        <v>36</v>
      </c>
      <c r="F46" s="1190"/>
      <c r="G46" s="1190"/>
      <c r="H46" s="1191"/>
      <c r="I46" s="346" t="s">
        <v>490</v>
      </c>
      <c r="J46" s="347" t="s">
        <v>490</v>
      </c>
      <c r="K46" s="347" t="s">
        <v>490</v>
      </c>
      <c r="L46" s="347" t="s">
        <v>490</v>
      </c>
      <c r="M46" s="348" t="s">
        <v>490</v>
      </c>
    </row>
    <row r="47" spans="2:13" ht="27.75" customHeight="1" x14ac:dyDescent="0.2">
      <c r="B47" s="1186"/>
      <c r="C47" s="1187"/>
      <c r="D47" s="108"/>
      <c r="E47" s="1200" t="s">
        <v>37</v>
      </c>
      <c r="F47" s="1201"/>
      <c r="G47" s="1201"/>
      <c r="H47" s="1202"/>
      <c r="I47" s="346" t="s">
        <v>490</v>
      </c>
      <c r="J47" s="347" t="s">
        <v>490</v>
      </c>
      <c r="K47" s="347" t="s">
        <v>490</v>
      </c>
      <c r="L47" s="347" t="s">
        <v>490</v>
      </c>
      <c r="M47" s="348" t="s">
        <v>490</v>
      </c>
    </row>
    <row r="48" spans="2:13" ht="27.75" customHeight="1" x14ac:dyDescent="0.2">
      <c r="B48" s="1186"/>
      <c r="C48" s="1187"/>
      <c r="D48" s="106"/>
      <c r="E48" s="1190" t="s">
        <v>38</v>
      </c>
      <c r="F48" s="1190"/>
      <c r="G48" s="1190"/>
      <c r="H48" s="1191"/>
      <c r="I48" s="346" t="s">
        <v>490</v>
      </c>
      <c r="J48" s="347" t="s">
        <v>490</v>
      </c>
      <c r="K48" s="347" t="s">
        <v>490</v>
      </c>
      <c r="L48" s="347" t="s">
        <v>490</v>
      </c>
      <c r="M48" s="348" t="s">
        <v>490</v>
      </c>
    </row>
    <row r="49" spans="2:13" ht="27.75" customHeight="1" x14ac:dyDescent="0.2">
      <c r="B49" s="1188"/>
      <c r="C49" s="1189"/>
      <c r="D49" s="106"/>
      <c r="E49" s="1190" t="s">
        <v>39</v>
      </c>
      <c r="F49" s="1190"/>
      <c r="G49" s="1190"/>
      <c r="H49" s="1191"/>
      <c r="I49" s="346" t="s">
        <v>490</v>
      </c>
      <c r="J49" s="347" t="s">
        <v>490</v>
      </c>
      <c r="K49" s="347" t="s">
        <v>490</v>
      </c>
      <c r="L49" s="347" t="s">
        <v>490</v>
      </c>
      <c r="M49" s="348" t="s">
        <v>490</v>
      </c>
    </row>
    <row r="50" spans="2:13" ht="27.75" customHeight="1" x14ac:dyDescent="0.2">
      <c r="B50" s="1184" t="s">
        <v>40</v>
      </c>
      <c r="C50" s="1185"/>
      <c r="D50" s="109"/>
      <c r="E50" s="1190" t="s">
        <v>41</v>
      </c>
      <c r="F50" s="1190"/>
      <c r="G50" s="1190"/>
      <c r="H50" s="1191"/>
      <c r="I50" s="346">
        <v>3299</v>
      </c>
      <c r="J50" s="347">
        <v>3306</v>
      </c>
      <c r="K50" s="347">
        <v>3726</v>
      </c>
      <c r="L50" s="347">
        <v>3876</v>
      </c>
      <c r="M50" s="348">
        <v>3526</v>
      </c>
    </row>
    <row r="51" spans="2:13" ht="27.75" customHeight="1" x14ac:dyDescent="0.2">
      <c r="B51" s="1186"/>
      <c r="C51" s="1187"/>
      <c r="D51" s="106"/>
      <c r="E51" s="1190" t="s">
        <v>42</v>
      </c>
      <c r="F51" s="1190"/>
      <c r="G51" s="1190"/>
      <c r="H51" s="1191"/>
      <c r="I51" s="346" t="s">
        <v>490</v>
      </c>
      <c r="J51" s="347" t="s">
        <v>490</v>
      </c>
      <c r="K51" s="347" t="s">
        <v>490</v>
      </c>
      <c r="L51" s="347" t="s">
        <v>490</v>
      </c>
      <c r="M51" s="348" t="s">
        <v>490</v>
      </c>
    </row>
    <row r="52" spans="2:13" ht="27.75" customHeight="1" x14ac:dyDescent="0.2">
      <c r="B52" s="1188"/>
      <c r="C52" s="1189"/>
      <c r="D52" s="106"/>
      <c r="E52" s="1190" t="s">
        <v>43</v>
      </c>
      <c r="F52" s="1190"/>
      <c r="G52" s="1190"/>
      <c r="H52" s="1191"/>
      <c r="I52" s="346">
        <v>5782</v>
      </c>
      <c r="J52" s="347">
        <v>5691</v>
      </c>
      <c r="K52" s="347">
        <v>5441</v>
      </c>
      <c r="L52" s="347">
        <v>5219</v>
      </c>
      <c r="M52" s="348">
        <v>4921</v>
      </c>
    </row>
    <row r="53" spans="2:13" ht="27.75" customHeight="1" thickBot="1" x14ac:dyDescent="0.25">
      <c r="B53" s="1192" t="s">
        <v>19</v>
      </c>
      <c r="C53" s="1193"/>
      <c r="D53" s="110"/>
      <c r="E53" s="1194" t="s">
        <v>44</v>
      </c>
      <c r="F53" s="1194"/>
      <c r="G53" s="1194"/>
      <c r="H53" s="1195"/>
      <c r="I53" s="349">
        <v>-60</v>
      </c>
      <c r="J53" s="350">
        <v>-53</v>
      </c>
      <c r="K53" s="350">
        <v>-608</v>
      </c>
      <c r="L53" s="350">
        <v>-863</v>
      </c>
      <c r="M53" s="351">
        <v>-726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f8zOEeYSGgCJEX1DqrMOjuospcaBuqJfUGRZ7xCtGtKwjKUBrPjWy332Kg2BLr7La1OCWL8py7P/SPgVtL6LnQ==" saltValue="Ki4dpUQQf2yLLj026w+71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531</v>
      </c>
      <c r="G54" s="119" t="s">
        <v>532</v>
      </c>
      <c r="H54" s="120" t="s">
        <v>533</v>
      </c>
    </row>
    <row r="55" spans="2:8" ht="52.5" customHeight="1" x14ac:dyDescent="0.2">
      <c r="B55" s="121"/>
      <c r="C55" s="1211" t="s">
        <v>46</v>
      </c>
      <c r="D55" s="1211"/>
      <c r="E55" s="1212"/>
      <c r="F55" s="352">
        <v>1676</v>
      </c>
      <c r="G55" s="352">
        <v>1776</v>
      </c>
      <c r="H55" s="353">
        <v>1599</v>
      </c>
    </row>
    <row r="56" spans="2:8" ht="52.5" customHeight="1" x14ac:dyDescent="0.2">
      <c r="B56" s="122"/>
      <c r="C56" s="1213" t="s">
        <v>47</v>
      </c>
      <c r="D56" s="1213"/>
      <c r="E56" s="1214"/>
      <c r="F56" s="354">
        <v>656</v>
      </c>
      <c r="G56" s="354">
        <v>656</v>
      </c>
      <c r="H56" s="355">
        <v>522</v>
      </c>
    </row>
    <row r="57" spans="2:8" ht="53.25" customHeight="1" x14ac:dyDescent="0.2">
      <c r="B57" s="122"/>
      <c r="C57" s="1215" t="s">
        <v>48</v>
      </c>
      <c r="D57" s="1215"/>
      <c r="E57" s="1216"/>
      <c r="F57" s="356">
        <v>3725</v>
      </c>
      <c r="G57" s="356">
        <v>3775</v>
      </c>
      <c r="H57" s="357">
        <v>3746</v>
      </c>
    </row>
    <row r="58" spans="2:8" ht="45.75" customHeight="1" x14ac:dyDescent="0.2">
      <c r="B58" s="123"/>
      <c r="C58" s="1203" t="s">
        <v>558</v>
      </c>
      <c r="D58" s="1204"/>
      <c r="E58" s="1205"/>
      <c r="F58" s="358">
        <v>2044</v>
      </c>
      <c r="G58" s="358">
        <v>2028</v>
      </c>
      <c r="H58" s="359">
        <v>2030</v>
      </c>
    </row>
    <row r="59" spans="2:8" ht="45.75" customHeight="1" x14ac:dyDescent="0.2">
      <c r="B59" s="123"/>
      <c r="C59" s="1203" t="s">
        <v>559</v>
      </c>
      <c r="D59" s="1204"/>
      <c r="E59" s="1205"/>
      <c r="F59" s="358">
        <v>506</v>
      </c>
      <c r="G59" s="358">
        <v>537</v>
      </c>
      <c r="H59" s="359">
        <v>488</v>
      </c>
    </row>
    <row r="60" spans="2:8" ht="45.75" customHeight="1" x14ac:dyDescent="0.2">
      <c r="B60" s="123"/>
      <c r="C60" s="1203" t="s">
        <v>560</v>
      </c>
      <c r="D60" s="1204"/>
      <c r="E60" s="1205"/>
      <c r="F60" s="358">
        <v>356</v>
      </c>
      <c r="G60" s="358">
        <v>386</v>
      </c>
      <c r="H60" s="359">
        <v>396</v>
      </c>
    </row>
    <row r="61" spans="2:8" ht="45.75" customHeight="1" x14ac:dyDescent="0.2">
      <c r="B61" s="123"/>
      <c r="C61" s="1203" t="s">
        <v>561</v>
      </c>
      <c r="D61" s="1204"/>
      <c r="E61" s="1205"/>
      <c r="F61" s="358">
        <v>345</v>
      </c>
      <c r="G61" s="358">
        <v>334</v>
      </c>
      <c r="H61" s="359">
        <v>310</v>
      </c>
    </row>
    <row r="62" spans="2:8" ht="45.75" customHeight="1" thickBot="1" x14ac:dyDescent="0.25">
      <c r="B62" s="124"/>
      <c r="C62" s="1206" t="s">
        <v>562</v>
      </c>
      <c r="D62" s="1207"/>
      <c r="E62" s="1208"/>
      <c r="F62" s="360">
        <v>159</v>
      </c>
      <c r="G62" s="360">
        <v>159</v>
      </c>
      <c r="H62" s="361">
        <v>159</v>
      </c>
    </row>
    <row r="63" spans="2:8" ht="52.5" customHeight="1" thickBot="1" x14ac:dyDescent="0.25">
      <c r="B63" s="125"/>
      <c r="C63" s="1209" t="s">
        <v>49</v>
      </c>
      <c r="D63" s="1209"/>
      <c r="E63" s="1210"/>
      <c r="F63" s="362">
        <v>6056</v>
      </c>
      <c r="G63" s="362">
        <v>6207</v>
      </c>
      <c r="H63" s="363">
        <v>5868</v>
      </c>
    </row>
    <row r="64" spans="2:8" ht="13.2" x14ac:dyDescent="0.2"/>
  </sheetData>
  <sheetProtection algorithmName="SHA-512" hashValue="aZiTMUewA670mwx9IB3yH5+NqJ9ZYJsKW/dhat+7ORbu/vOcp5l7DzC51lVop5SbYaxLd5ruO39TETWLluSKfg==" saltValue="2oW0WWmC6ybDvnWsxNc2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563526</v>
      </c>
      <c r="E3" s="144"/>
      <c r="F3" s="145">
        <v>332350</v>
      </c>
      <c r="G3" s="146"/>
      <c r="H3" s="147"/>
    </row>
    <row r="4" spans="1:8" x14ac:dyDescent="0.2">
      <c r="A4" s="148"/>
      <c r="B4" s="149"/>
      <c r="C4" s="150"/>
      <c r="D4" s="151">
        <v>332482</v>
      </c>
      <c r="E4" s="152"/>
      <c r="F4" s="153">
        <v>200453</v>
      </c>
      <c r="G4" s="154"/>
      <c r="H4" s="155"/>
    </row>
    <row r="5" spans="1:8" x14ac:dyDescent="0.2">
      <c r="A5" s="136" t="s">
        <v>523</v>
      </c>
      <c r="B5" s="141"/>
      <c r="C5" s="142"/>
      <c r="D5" s="143">
        <v>575554</v>
      </c>
      <c r="E5" s="144"/>
      <c r="F5" s="145">
        <v>362690</v>
      </c>
      <c r="G5" s="146"/>
      <c r="H5" s="147"/>
    </row>
    <row r="6" spans="1:8" x14ac:dyDescent="0.2">
      <c r="A6" s="148"/>
      <c r="B6" s="149"/>
      <c r="C6" s="150"/>
      <c r="D6" s="151">
        <v>402508</v>
      </c>
      <c r="E6" s="152"/>
      <c r="F6" s="153">
        <v>172580</v>
      </c>
      <c r="G6" s="154"/>
      <c r="H6" s="155"/>
    </row>
    <row r="7" spans="1:8" x14ac:dyDescent="0.2">
      <c r="A7" s="136" t="s">
        <v>524</v>
      </c>
      <c r="B7" s="141"/>
      <c r="C7" s="142"/>
      <c r="D7" s="143">
        <v>462916</v>
      </c>
      <c r="E7" s="144"/>
      <c r="F7" s="145">
        <v>296093</v>
      </c>
      <c r="G7" s="146"/>
      <c r="H7" s="147"/>
    </row>
    <row r="8" spans="1:8" x14ac:dyDescent="0.2">
      <c r="A8" s="148"/>
      <c r="B8" s="149"/>
      <c r="C8" s="150"/>
      <c r="D8" s="151">
        <v>295930</v>
      </c>
      <c r="E8" s="152"/>
      <c r="F8" s="153">
        <v>140545</v>
      </c>
      <c r="G8" s="154"/>
      <c r="H8" s="155"/>
    </row>
    <row r="9" spans="1:8" x14ac:dyDescent="0.2">
      <c r="A9" s="136" t="s">
        <v>525</v>
      </c>
      <c r="B9" s="141"/>
      <c r="C9" s="142"/>
      <c r="D9" s="143">
        <v>486145</v>
      </c>
      <c r="E9" s="144"/>
      <c r="F9" s="145">
        <v>308655</v>
      </c>
      <c r="G9" s="146"/>
      <c r="H9" s="147"/>
    </row>
    <row r="10" spans="1:8" x14ac:dyDescent="0.2">
      <c r="A10" s="148"/>
      <c r="B10" s="149"/>
      <c r="C10" s="150"/>
      <c r="D10" s="151">
        <v>395658</v>
      </c>
      <c r="E10" s="152"/>
      <c r="F10" s="153">
        <v>169887</v>
      </c>
      <c r="G10" s="154"/>
      <c r="H10" s="155"/>
    </row>
    <row r="11" spans="1:8" x14ac:dyDescent="0.2">
      <c r="A11" s="136" t="s">
        <v>526</v>
      </c>
      <c r="B11" s="141"/>
      <c r="C11" s="142"/>
      <c r="D11" s="143">
        <v>598778</v>
      </c>
      <c r="E11" s="144"/>
      <c r="F11" s="145">
        <v>325476</v>
      </c>
      <c r="G11" s="146"/>
      <c r="H11" s="147"/>
    </row>
    <row r="12" spans="1:8" x14ac:dyDescent="0.2">
      <c r="A12" s="148"/>
      <c r="B12" s="149"/>
      <c r="C12" s="156"/>
      <c r="D12" s="151">
        <v>443758</v>
      </c>
      <c r="E12" s="152"/>
      <c r="F12" s="153">
        <v>190204</v>
      </c>
      <c r="G12" s="154"/>
      <c r="H12" s="155"/>
    </row>
    <row r="13" spans="1:8" x14ac:dyDescent="0.2">
      <c r="A13" s="136"/>
      <c r="B13" s="141"/>
      <c r="C13" s="157"/>
      <c r="D13" s="158">
        <v>537384</v>
      </c>
      <c r="E13" s="159"/>
      <c r="F13" s="160">
        <v>325053</v>
      </c>
      <c r="G13" s="161"/>
      <c r="H13" s="147"/>
    </row>
    <row r="14" spans="1:8" x14ac:dyDescent="0.2">
      <c r="A14" s="148"/>
      <c r="B14" s="149"/>
      <c r="C14" s="150"/>
      <c r="D14" s="151">
        <v>374067</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1.95</v>
      </c>
      <c r="C19" s="162">
        <f>ROUND(VALUE(SUBSTITUTE(実質収支比率等に係る経年分析!G$48,"▲","-")),2)</f>
        <v>11.51</v>
      </c>
      <c r="D19" s="162">
        <f>ROUND(VALUE(SUBSTITUTE(実質収支比率等に係る経年分析!H$48,"▲","-")),2)</f>
        <v>8.73</v>
      </c>
      <c r="E19" s="162">
        <f>ROUND(VALUE(SUBSTITUTE(実質収支比率等に係る経年分析!I$48,"▲","-")),2)</f>
        <v>1.19</v>
      </c>
      <c r="F19" s="162">
        <f>ROUND(VALUE(SUBSTITUTE(実質収支比率等に係る経年分析!J$48,"▲","-")),2)</f>
        <v>2.81</v>
      </c>
    </row>
    <row r="20" spans="1:11" x14ac:dyDescent="0.2">
      <c r="A20" s="162" t="s">
        <v>53</v>
      </c>
      <c r="B20" s="162">
        <f>ROUND(VALUE(SUBSTITUTE(実質収支比率等に係る経年分析!F$47,"▲","-")),2)</f>
        <v>40.64</v>
      </c>
      <c r="C20" s="162">
        <f>ROUND(VALUE(SUBSTITUTE(実質収支比率等に係る経年分析!G$47,"▲","-")),2)</f>
        <v>37.979999999999997</v>
      </c>
      <c r="D20" s="162">
        <f>ROUND(VALUE(SUBSTITUTE(実質収支比率等に係る経年分析!H$47,"▲","-")),2)</f>
        <v>47.05</v>
      </c>
      <c r="E20" s="162">
        <f>ROUND(VALUE(SUBSTITUTE(実質収支比率等に係る経年分析!I$47,"▲","-")),2)</f>
        <v>49.84</v>
      </c>
      <c r="F20" s="162">
        <f>ROUND(VALUE(SUBSTITUTE(実質収支比率等に係る経年分析!J$47,"▲","-")),2)</f>
        <v>44.47</v>
      </c>
    </row>
    <row r="21" spans="1:11" x14ac:dyDescent="0.2">
      <c r="A21" s="162" t="s">
        <v>54</v>
      </c>
      <c r="B21" s="162">
        <f>IF(ISNUMBER(VALUE(SUBSTITUTE(実質収支比率等に係る経年分析!F$49,"▲","-"))),ROUND(VALUE(SUBSTITUTE(実質収支比率等に係る経年分析!F$49,"▲","-")),2),NA())</f>
        <v>-0.28999999999999998</v>
      </c>
      <c r="C21" s="162">
        <f>IF(ISNUMBER(VALUE(SUBSTITUTE(実質収支比率等に係る経年分析!G$49,"▲","-"))),ROUND(VALUE(SUBSTITUTE(実質収支比率等に係る経年分析!G$49,"▲","-")),2),NA())</f>
        <v>9.69</v>
      </c>
      <c r="D21" s="162">
        <f>IF(ISNUMBER(VALUE(SUBSTITUTE(実質収支比率等に係る経年分析!H$49,"▲","-"))),ROUND(VALUE(SUBSTITUTE(実質収支比率等に係る経年分析!H$49,"▲","-")),2),NA())</f>
        <v>5.46</v>
      </c>
      <c r="E21" s="162">
        <f>IF(ISNUMBER(VALUE(SUBSTITUTE(実質収支比率等に係る経年分析!I$49,"▲","-"))),ROUND(VALUE(SUBSTITUTE(実質収支比率等に係る経年分析!I$49,"▲","-")),2),NA())</f>
        <v>-4.72</v>
      </c>
      <c r="F21" s="162">
        <f>IF(ISNUMBER(VALUE(SUBSTITUTE(実質収支比率等に係る経年分析!J$49,"▲","-"))),ROUND(VALUE(SUBSTITUTE(実質収支比率等に係る経年分析!J$49,"▲","-")),2),NA())</f>
        <v>-3.29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国民健康保険診療所事業特別会計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貯木場等維持管理事業特別会計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十津川温泉事業特別会計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0.02</v>
      </c>
    </row>
    <row r="34" spans="1:16" x14ac:dyDescent="0.2">
      <c r="A34" s="163" t="str">
        <f>IF(連結実質赤字比率に係る赤字・黒字の構成分析!C$36="",NA(),連結実質赤字比率に係る赤字・黒字の構成分析!C$36)</f>
        <v>簡易水道事業公営企業会計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0.47</v>
      </c>
    </row>
    <row r="35" spans="1:16" x14ac:dyDescent="0.2">
      <c r="A35" s="163" t="str">
        <f>IF(連結実質赤字比率に係る赤字・黒字の構成分析!C$35="",NA(),連結実質赤字比率に係る赤字・黒字の構成分析!C$35)</f>
        <v>介護保険事業特別会計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0.31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1.1000000000000001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8.73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2.81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639</v>
      </c>
      <c r="E42" s="164"/>
      <c r="F42" s="164"/>
      <c r="G42" s="164">
        <f>'実質公債費比率（分子）の構造'!L$52</f>
        <v>661</v>
      </c>
      <c r="H42" s="164"/>
      <c r="I42" s="164"/>
      <c r="J42" s="164">
        <f>'実質公債費比率（分子）の構造'!M$52</f>
        <v>664</v>
      </c>
      <c r="K42" s="164"/>
      <c r="L42" s="164"/>
      <c r="M42" s="164">
        <f>'実質公債費比率（分子）の構造'!N$52</f>
        <v>658</v>
      </c>
      <c r="N42" s="164"/>
      <c r="O42" s="164"/>
      <c r="P42" s="164">
        <f>'実質公債費比率（分子）の構造'!O$52</f>
        <v>585</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30</v>
      </c>
      <c r="C45" s="164"/>
      <c r="D45" s="164"/>
      <c r="E45" s="164">
        <f>'実質公債費比率（分子）の構造'!L$49</f>
        <v>19</v>
      </c>
      <c r="F45" s="164"/>
      <c r="G45" s="164"/>
      <c r="H45" s="164">
        <f>'実質公債費比率（分子）の構造'!M$49</f>
        <v>10</v>
      </c>
      <c r="I45" s="164"/>
      <c r="J45" s="164"/>
      <c r="K45" s="164">
        <f>'実質公債費比率（分子）の構造'!N$49</f>
        <v>11</v>
      </c>
      <c r="L45" s="164"/>
      <c r="M45" s="164"/>
      <c r="N45" s="164">
        <f>'実質公債費比率（分子）の構造'!O$49</f>
        <v>16</v>
      </c>
      <c r="O45" s="164"/>
      <c r="P45" s="164"/>
    </row>
    <row r="46" spans="1:16" x14ac:dyDescent="0.2">
      <c r="A46" s="164" t="s">
        <v>64</v>
      </c>
      <c r="B46" s="164">
        <f>'実質公債費比率（分子）の構造'!K$48</f>
        <v>141</v>
      </c>
      <c r="C46" s="164"/>
      <c r="D46" s="164"/>
      <c r="E46" s="164">
        <f>'実質公債費比率（分子）の構造'!L$48</f>
        <v>157</v>
      </c>
      <c r="F46" s="164"/>
      <c r="G46" s="164"/>
      <c r="H46" s="164">
        <f>'実質公債費比率（分子）の構造'!M$48</f>
        <v>155</v>
      </c>
      <c r="I46" s="164"/>
      <c r="J46" s="164"/>
      <c r="K46" s="164">
        <f>'実質公債費比率（分子）の構造'!N$48</f>
        <v>152</v>
      </c>
      <c r="L46" s="164"/>
      <c r="M46" s="164"/>
      <c r="N46" s="164">
        <f>'実質公債費比率（分子）の構造'!O$48</f>
        <v>105</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678</v>
      </c>
      <c r="C49" s="164"/>
      <c r="D49" s="164"/>
      <c r="E49" s="164">
        <f>'実質公債費比率（分子）の構造'!L$45</f>
        <v>715</v>
      </c>
      <c r="F49" s="164"/>
      <c r="G49" s="164"/>
      <c r="H49" s="164">
        <f>'実質公債費比率（分子）の構造'!M$45</f>
        <v>744</v>
      </c>
      <c r="I49" s="164"/>
      <c r="J49" s="164"/>
      <c r="K49" s="164">
        <f>'実質公債費比率（分子）の構造'!N$45</f>
        <v>772</v>
      </c>
      <c r="L49" s="164"/>
      <c r="M49" s="164"/>
      <c r="N49" s="164">
        <f>'実質公債費比率（分子）の構造'!O$45</f>
        <v>769</v>
      </c>
      <c r="O49" s="164"/>
      <c r="P49" s="164"/>
    </row>
    <row r="50" spans="1:16" x14ac:dyDescent="0.2">
      <c r="A50" s="164" t="s">
        <v>67</v>
      </c>
      <c r="B50" s="164" t="e">
        <f>NA()</f>
        <v>#N/A</v>
      </c>
      <c r="C50" s="164">
        <f>IF(ISNUMBER('実質公債費比率（分子）の構造'!K$53),'実質公債費比率（分子）の構造'!K$53,NA())</f>
        <v>210</v>
      </c>
      <c r="D50" s="164" t="e">
        <f>NA()</f>
        <v>#N/A</v>
      </c>
      <c r="E50" s="164" t="e">
        <f>NA()</f>
        <v>#N/A</v>
      </c>
      <c r="F50" s="164">
        <f>IF(ISNUMBER('実質公債費比率（分子）の構造'!L$53),'実質公債費比率（分子）の構造'!L$53,NA())</f>
        <v>230</v>
      </c>
      <c r="G50" s="164" t="e">
        <f>NA()</f>
        <v>#N/A</v>
      </c>
      <c r="H50" s="164" t="e">
        <f>NA()</f>
        <v>#N/A</v>
      </c>
      <c r="I50" s="164">
        <f>IF(ISNUMBER('実質公債費比率（分子）の構造'!M$53),'実質公債費比率（分子）の構造'!M$53,NA())</f>
        <v>245</v>
      </c>
      <c r="J50" s="164" t="e">
        <f>NA()</f>
        <v>#N/A</v>
      </c>
      <c r="K50" s="164" t="e">
        <f>NA()</f>
        <v>#N/A</v>
      </c>
      <c r="L50" s="164">
        <f>IF(ISNUMBER('実質公債費比率（分子）の構造'!N$53),'実質公債費比率（分子）の構造'!N$53,NA())</f>
        <v>277</v>
      </c>
      <c r="M50" s="164" t="e">
        <f>NA()</f>
        <v>#N/A</v>
      </c>
      <c r="N50" s="164" t="e">
        <f>NA()</f>
        <v>#N/A</v>
      </c>
      <c r="O50" s="164">
        <f>IF(ISNUMBER('実質公債費比率（分子）の構造'!O$53),'実質公債費比率（分子）の構造'!O$53,NA())</f>
        <v>305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5782</v>
      </c>
      <c r="E56" s="163"/>
      <c r="F56" s="163"/>
      <c r="G56" s="163">
        <f>'将来負担比率（分子）の構造'!J$52</f>
        <v>5691</v>
      </c>
      <c r="H56" s="163"/>
      <c r="I56" s="163"/>
      <c r="J56" s="163">
        <f>'将来負担比率（分子）の構造'!K$52</f>
        <v>5441</v>
      </c>
      <c r="K56" s="163"/>
      <c r="L56" s="163"/>
      <c r="M56" s="163">
        <f>'将来負担比率（分子）の構造'!L$52</f>
        <v>5219</v>
      </c>
      <c r="N56" s="163"/>
      <c r="O56" s="163"/>
      <c r="P56" s="163">
        <f>'将来負担比率（分子）の構造'!M$52</f>
        <v>4921</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3299</v>
      </c>
      <c r="E58" s="163"/>
      <c r="F58" s="163"/>
      <c r="G58" s="163">
        <f>'将来負担比率（分子）の構造'!J$50</f>
        <v>3306</v>
      </c>
      <c r="H58" s="163"/>
      <c r="I58" s="163"/>
      <c r="J58" s="163">
        <f>'将来負担比率（分子）の構造'!K$50</f>
        <v>3726</v>
      </c>
      <c r="K58" s="163"/>
      <c r="L58" s="163"/>
      <c r="M58" s="163">
        <f>'将来負担比率（分子）の構造'!L$50</f>
        <v>3876</v>
      </c>
      <c r="N58" s="163"/>
      <c r="O58" s="163"/>
      <c r="P58" s="163">
        <f>'将来負担比率（分子）の構造'!M$50</f>
        <v>3526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1066</v>
      </c>
      <c r="C62" s="163"/>
      <c r="D62" s="163"/>
      <c r="E62" s="163">
        <f>'将来負担比率（分子）の構造'!J$45</f>
        <v>989</v>
      </c>
      <c r="F62" s="163"/>
      <c r="G62" s="163"/>
      <c r="H62" s="163">
        <f>'将来負担比率（分子）の構造'!K$45</f>
        <v>1038</v>
      </c>
      <c r="I62" s="163"/>
      <c r="J62" s="163"/>
      <c r="K62" s="163">
        <f>'将来負担比率（分子）の構造'!L$45</f>
        <v>888</v>
      </c>
      <c r="L62" s="163"/>
      <c r="M62" s="163"/>
      <c r="N62" s="163">
        <f>'将来負担比率（分子）の構造'!M$45</f>
        <v>891</v>
      </c>
      <c r="O62" s="163"/>
      <c r="P62" s="163"/>
    </row>
    <row r="63" spans="1:16" x14ac:dyDescent="0.2">
      <c r="A63" s="163" t="s">
        <v>34</v>
      </c>
      <c r="B63" s="163">
        <f>'将来負担比率（分子）の構造'!I$44</f>
        <v>273</v>
      </c>
      <c r="C63" s="163"/>
      <c r="D63" s="163"/>
      <c r="E63" s="163">
        <f>'将来負担比率（分子）の構造'!J$44</f>
        <v>259</v>
      </c>
      <c r="F63" s="163"/>
      <c r="G63" s="163"/>
      <c r="H63" s="163">
        <f>'将来負担比率（分子）の構造'!K$44</f>
        <v>256</v>
      </c>
      <c r="I63" s="163"/>
      <c r="J63" s="163"/>
      <c r="K63" s="163">
        <f>'将来負担比率（分子）の構造'!L$44</f>
        <v>248</v>
      </c>
      <c r="L63" s="163"/>
      <c r="M63" s="163"/>
      <c r="N63" s="163">
        <f>'将来負担比率（分子）の構造'!M$44</f>
        <v>261</v>
      </c>
      <c r="O63" s="163"/>
      <c r="P63" s="163"/>
    </row>
    <row r="64" spans="1:16" x14ac:dyDescent="0.2">
      <c r="A64" s="163" t="s">
        <v>33</v>
      </c>
      <c r="B64" s="163">
        <f>'将来負担比率（分子）の構造'!I$43</f>
        <v>1167</v>
      </c>
      <c r="C64" s="163"/>
      <c r="D64" s="163"/>
      <c r="E64" s="163">
        <f>'将来負担比率（分子）の構造'!J$43</f>
        <v>1071</v>
      </c>
      <c r="F64" s="163"/>
      <c r="G64" s="163"/>
      <c r="H64" s="163">
        <f>'将来負担比率（分子）の構造'!K$43</f>
        <v>947</v>
      </c>
      <c r="I64" s="163"/>
      <c r="J64" s="163"/>
      <c r="K64" s="163">
        <f>'将来負担比率（分子）の構造'!L$43</f>
        <v>861</v>
      </c>
      <c r="L64" s="163"/>
      <c r="M64" s="163"/>
      <c r="N64" s="163">
        <f>'将来負担比率（分子）の構造'!M$43</f>
        <v>730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6515</v>
      </c>
      <c r="C66" s="163"/>
      <c r="D66" s="163"/>
      <c r="E66" s="163">
        <f>'将来負担比率（分子）の構造'!J$41</f>
        <v>6624</v>
      </c>
      <c r="F66" s="163"/>
      <c r="G66" s="163"/>
      <c r="H66" s="163">
        <f>'将来負担比率（分子）の構造'!K$41</f>
        <v>6317</v>
      </c>
      <c r="I66" s="163"/>
      <c r="J66" s="163"/>
      <c r="K66" s="163">
        <f>'将来負担比率（分子）の構造'!L$41</f>
        <v>6236</v>
      </c>
      <c r="L66" s="163"/>
      <c r="M66" s="163"/>
      <c r="N66" s="163">
        <f>'将来負担比率（分子）の構造'!M$41</f>
        <v>5839</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1676</v>
      </c>
      <c r="C72" s="167">
        <f>基金残高に係る経年分析!G55</f>
        <v>1776</v>
      </c>
      <c r="D72" s="167">
        <f>基金残高に係る経年分析!H55</f>
        <v>1599</v>
      </c>
    </row>
    <row r="73" spans="1:16" x14ac:dyDescent="0.2">
      <c r="A73" s="166" t="s">
        <v>74</v>
      </c>
      <c r="B73" s="167">
        <f>基金残高に係る経年分析!F56</f>
        <v>656</v>
      </c>
      <c r="C73" s="167">
        <f>基金残高に係る経年分析!G56</f>
        <v>656</v>
      </c>
      <c r="D73" s="167">
        <f>基金残高に係る経年分析!H56</f>
        <v>522</v>
      </c>
    </row>
    <row r="74" spans="1:16" x14ac:dyDescent="0.2">
      <c r="A74" s="166" t="s">
        <v>75</v>
      </c>
      <c r="B74" s="167">
        <f>基金残高に係る経年分析!F57</f>
        <v>3725</v>
      </c>
      <c r="C74" s="167">
        <f>基金残高に係る経年分析!G57</f>
        <v>3775</v>
      </c>
      <c r="D74" s="167">
        <f>基金残高に係る経年分析!H57</f>
        <v>3746</v>
      </c>
    </row>
  </sheetData>
  <sheetProtection algorithmName="SHA-512" hashValue="Sa6tq5W8Sr8410tYzZaf6e439zTqnECG7bGBal+Oxv7Qkawze30InP0PVV3duvQb8EjIQt7xaHti8q+vhNpeIg==" saltValue="IyV8rEGVxcUXMTBgDp5u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833541</v>
      </c>
      <c r="S5" s="677"/>
      <c r="T5" s="677"/>
      <c r="U5" s="677"/>
      <c r="V5" s="677"/>
      <c r="W5" s="677"/>
      <c r="X5" s="677"/>
      <c r="Y5" s="702"/>
      <c r="Z5" s="715">
        <v>12.4</v>
      </c>
      <c r="AA5" s="715"/>
      <c r="AB5" s="715"/>
      <c r="AC5" s="715"/>
      <c r="AD5" s="716">
        <v>833541</v>
      </c>
      <c r="AE5" s="716"/>
      <c r="AF5" s="716"/>
      <c r="AG5" s="716"/>
      <c r="AH5" s="716"/>
      <c r="AI5" s="716"/>
      <c r="AJ5" s="716"/>
      <c r="AK5" s="716"/>
      <c r="AL5" s="703">
        <v>22.3</v>
      </c>
      <c r="AM5" s="685"/>
      <c r="AN5" s="685"/>
      <c r="AO5" s="704"/>
      <c r="AP5" s="679" t="s">
        <v>216</v>
      </c>
      <c r="AQ5" s="680"/>
      <c r="AR5" s="680"/>
      <c r="AS5" s="680"/>
      <c r="AT5" s="680"/>
      <c r="AU5" s="680"/>
      <c r="AV5" s="680"/>
      <c r="AW5" s="680"/>
      <c r="AX5" s="680"/>
      <c r="AY5" s="680"/>
      <c r="AZ5" s="680"/>
      <c r="BA5" s="680"/>
      <c r="BB5" s="680"/>
      <c r="BC5" s="680"/>
      <c r="BD5" s="680"/>
      <c r="BE5" s="680"/>
      <c r="BF5" s="681"/>
      <c r="BG5" s="621">
        <v>830873</v>
      </c>
      <c r="BH5" s="622"/>
      <c r="BI5" s="622"/>
      <c r="BJ5" s="622"/>
      <c r="BK5" s="622"/>
      <c r="BL5" s="622"/>
      <c r="BM5" s="622"/>
      <c r="BN5" s="623"/>
      <c r="BO5" s="659">
        <v>99.7</v>
      </c>
      <c r="BP5" s="659"/>
      <c r="BQ5" s="659"/>
      <c r="BR5" s="659"/>
      <c r="BS5" s="660">
        <v>82032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232072</v>
      </c>
      <c r="S6" s="622"/>
      <c r="T6" s="622"/>
      <c r="U6" s="622"/>
      <c r="V6" s="622"/>
      <c r="W6" s="622"/>
      <c r="X6" s="622"/>
      <c r="Y6" s="623"/>
      <c r="Z6" s="659">
        <v>3.4</v>
      </c>
      <c r="AA6" s="659"/>
      <c r="AB6" s="659"/>
      <c r="AC6" s="659"/>
      <c r="AD6" s="660">
        <v>232072</v>
      </c>
      <c r="AE6" s="660"/>
      <c r="AF6" s="660"/>
      <c r="AG6" s="660"/>
      <c r="AH6" s="660"/>
      <c r="AI6" s="660"/>
      <c r="AJ6" s="660"/>
      <c r="AK6" s="660"/>
      <c r="AL6" s="624">
        <v>6.2</v>
      </c>
      <c r="AM6" s="625"/>
      <c r="AN6" s="625"/>
      <c r="AO6" s="661"/>
      <c r="AP6" s="618" t="s">
        <v>221</v>
      </c>
      <c r="AQ6" s="619"/>
      <c r="AR6" s="619"/>
      <c r="AS6" s="619"/>
      <c r="AT6" s="619"/>
      <c r="AU6" s="619"/>
      <c r="AV6" s="619"/>
      <c r="AW6" s="619"/>
      <c r="AX6" s="619"/>
      <c r="AY6" s="619"/>
      <c r="AZ6" s="619"/>
      <c r="BA6" s="619"/>
      <c r="BB6" s="619"/>
      <c r="BC6" s="619"/>
      <c r="BD6" s="619"/>
      <c r="BE6" s="619"/>
      <c r="BF6" s="620"/>
      <c r="BG6" s="621">
        <v>830873</v>
      </c>
      <c r="BH6" s="622"/>
      <c r="BI6" s="622"/>
      <c r="BJ6" s="622"/>
      <c r="BK6" s="622"/>
      <c r="BL6" s="622"/>
      <c r="BM6" s="622"/>
      <c r="BN6" s="623"/>
      <c r="BO6" s="659">
        <v>99.7</v>
      </c>
      <c r="BP6" s="659"/>
      <c r="BQ6" s="659"/>
      <c r="BR6" s="659"/>
      <c r="BS6" s="660">
        <v>82032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56127</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56127</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194</v>
      </c>
      <c r="S7" s="622"/>
      <c r="T7" s="622"/>
      <c r="U7" s="622"/>
      <c r="V7" s="622"/>
      <c r="W7" s="622"/>
      <c r="X7" s="622"/>
      <c r="Y7" s="623"/>
      <c r="Z7" s="659">
        <v>0</v>
      </c>
      <c r="AA7" s="659"/>
      <c r="AB7" s="659"/>
      <c r="AC7" s="659"/>
      <c r="AD7" s="660">
        <v>194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156311</v>
      </c>
      <c r="BH7" s="622"/>
      <c r="BI7" s="622"/>
      <c r="BJ7" s="622"/>
      <c r="BK7" s="622"/>
      <c r="BL7" s="622"/>
      <c r="BM7" s="622"/>
      <c r="BN7" s="623"/>
      <c r="BO7" s="659">
        <v>18.8</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1412389</v>
      </c>
      <c r="CS7" s="622"/>
      <c r="CT7" s="622"/>
      <c r="CU7" s="622"/>
      <c r="CV7" s="622"/>
      <c r="CW7" s="622"/>
      <c r="CX7" s="622"/>
      <c r="CY7" s="623"/>
      <c r="CZ7" s="659">
        <v>21.6</v>
      </c>
      <c r="DA7" s="659"/>
      <c r="DB7" s="659"/>
      <c r="DC7" s="659"/>
      <c r="DD7" s="627">
        <v>424393</v>
      </c>
      <c r="DE7" s="622"/>
      <c r="DF7" s="622"/>
      <c r="DG7" s="622"/>
      <c r="DH7" s="622"/>
      <c r="DI7" s="622"/>
      <c r="DJ7" s="622"/>
      <c r="DK7" s="622"/>
      <c r="DL7" s="622"/>
      <c r="DM7" s="622"/>
      <c r="DN7" s="622"/>
      <c r="DO7" s="622"/>
      <c r="DP7" s="623"/>
      <c r="DQ7" s="627">
        <v>1053963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5721</v>
      </c>
      <c r="S8" s="622"/>
      <c r="T8" s="622"/>
      <c r="U8" s="622"/>
      <c r="V8" s="622"/>
      <c r="W8" s="622"/>
      <c r="X8" s="622"/>
      <c r="Y8" s="623"/>
      <c r="Z8" s="659">
        <v>0.1</v>
      </c>
      <c r="AA8" s="659"/>
      <c r="AB8" s="659"/>
      <c r="AC8" s="659"/>
      <c r="AD8" s="660">
        <v>5721</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3841</v>
      </c>
      <c r="BH8" s="622"/>
      <c r="BI8" s="622"/>
      <c r="BJ8" s="622"/>
      <c r="BK8" s="622"/>
      <c r="BL8" s="622"/>
      <c r="BM8" s="622"/>
      <c r="BN8" s="623"/>
      <c r="BO8" s="659">
        <v>0.5</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893737</v>
      </c>
      <c r="CS8" s="622"/>
      <c r="CT8" s="622"/>
      <c r="CU8" s="622"/>
      <c r="CV8" s="622"/>
      <c r="CW8" s="622"/>
      <c r="CX8" s="622"/>
      <c r="CY8" s="623"/>
      <c r="CZ8" s="659">
        <v>13.7</v>
      </c>
      <c r="DA8" s="659"/>
      <c r="DB8" s="659"/>
      <c r="DC8" s="659"/>
      <c r="DD8" s="627">
        <v>19394</v>
      </c>
      <c r="DE8" s="622"/>
      <c r="DF8" s="622"/>
      <c r="DG8" s="622"/>
      <c r="DH8" s="622"/>
      <c r="DI8" s="622"/>
      <c r="DJ8" s="622"/>
      <c r="DK8" s="622"/>
      <c r="DL8" s="622"/>
      <c r="DM8" s="622"/>
      <c r="DN8" s="622"/>
      <c r="DO8" s="622"/>
      <c r="DP8" s="623"/>
      <c r="DQ8" s="627">
        <v>587769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7518</v>
      </c>
      <c r="S9" s="622"/>
      <c r="T9" s="622"/>
      <c r="U9" s="622"/>
      <c r="V9" s="622"/>
      <c r="W9" s="622"/>
      <c r="X9" s="622"/>
      <c r="Y9" s="623"/>
      <c r="Z9" s="659">
        <v>0.1</v>
      </c>
      <c r="AA9" s="659"/>
      <c r="AB9" s="659"/>
      <c r="AC9" s="659"/>
      <c r="AD9" s="660">
        <v>7518</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121021</v>
      </c>
      <c r="BH9" s="622"/>
      <c r="BI9" s="622"/>
      <c r="BJ9" s="622"/>
      <c r="BK9" s="622"/>
      <c r="BL9" s="622"/>
      <c r="BM9" s="622"/>
      <c r="BN9" s="623"/>
      <c r="BO9" s="659">
        <v>14.5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623457</v>
      </c>
      <c r="CS9" s="622"/>
      <c r="CT9" s="622"/>
      <c r="CU9" s="622"/>
      <c r="CV9" s="622"/>
      <c r="CW9" s="622"/>
      <c r="CX9" s="622"/>
      <c r="CY9" s="623"/>
      <c r="CZ9" s="659">
        <v>9.5</v>
      </c>
      <c r="DA9" s="659"/>
      <c r="DB9" s="659"/>
      <c r="DC9" s="659"/>
      <c r="DD9" s="627">
        <v>72601</v>
      </c>
      <c r="DE9" s="622"/>
      <c r="DF9" s="622"/>
      <c r="DG9" s="622"/>
      <c r="DH9" s="622"/>
      <c r="DI9" s="622"/>
      <c r="DJ9" s="622"/>
      <c r="DK9" s="622"/>
      <c r="DL9" s="622"/>
      <c r="DM9" s="622"/>
      <c r="DN9" s="622"/>
      <c r="DO9" s="622"/>
      <c r="DP9" s="623"/>
      <c r="DQ9" s="627">
        <v>550337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15728</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77227</v>
      </c>
      <c r="S11" s="622"/>
      <c r="T11" s="622"/>
      <c r="U11" s="622"/>
      <c r="V11" s="622"/>
      <c r="W11" s="622"/>
      <c r="X11" s="622"/>
      <c r="Y11" s="623"/>
      <c r="Z11" s="624">
        <v>1.1000000000000001</v>
      </c>
      <c r="AA11" s="625"/>
      <c r="AB11" s="625"/>
      <c r="AC11" s="626"/>
      <c r="AD11" s="627">
        <v>77227</v>
      </c>
      <c r="AE11" s="622"/>
      <c r="AF11" s="622"/>
      <c r="AG11" s="622"/>
      <c r="AH11" s="622"/>
      <c r="AI11" s="622"/>
      <c r="AJ11" s="622"/>
      <c r="AK11" s="623"/>
      <c r="AL11" s="624">
        <v>2.1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15721</v>
      </c>
      <c r="BH11" s="622"/>
      <c r="BI11" s="622"/>
      <c r="BJ11" s="622"/>
      <c r="BK11" s="622"/>
      <c r="BL11" s="622"/>
      <c r="BM11" s="622"/>
      <c r="BN11" s="623"/>
      <c r="BO11" s="659">
        <v>1.9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801188</v>
      </c>
      <c r="CS11" s="622"/>
      <c r="CT11" s="622"/>
      <c r="CU11" s="622"/>
      <c r="CV11" s="622"/>
      <c r="CW11" s="622"/>
      <c r="CX11" s="622"/>
      <c r="CY11" s="623"/>
      <c r="CZ11" s="659">
        <v>12.3</v>
      </c>
      <c r="DA11" s="659"/>
      <c r="DB11" s="659"/>
      <c r="DC11" s="659"/>
      <c r="DD11" s="627">
        <v>497923</v>
      </c>
      <c r="DE11" s="622"/>
      <c r="DF11" s="622"/>
      <c r="DG11" s="622"/>
      <c r="DH11" s="622"/>
      <c r="DI11" s="622"/>
      <c r="DJ11" s="622"/>
      <c r="DK11" s="622"/>
      <c r="DL11" s="622"/>
      <c r="DM11" s="622"/>
      <c r="DN11" s="622"/>
      <c r="DO11" s="622"/>
      <c r="DP11" s="623"/>
      <c r="DQ11" s="627">
        <v>238840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647143</v>
      </c>
      <c r="BH12" s="622"/>
      <c r="BI12" s="622"/>
      <c r="BJ12" s="622"/>
      <c r="BK12" s="622"/>
      <c r="BL12" s="622"/>
      <c r="BM12" s="622"/>
      <c r="BN12" s="623"/>
      <c r="BO12" s="659">
        <v>77.599999999999994</v>
      </c>
      <c r="BP12" s="659"/>
      <c r="BQ12" s="659"/>
      <c r="BR12" s="659"/>
      <c r="BS12" s="660">
        <v>82032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416649</v>
      </c>
      <c r="CS12" s="622"/>
      <c r="CT12" s="622"/>
      <c r="CU12" s="622"/>
      <c r="CV12" s="622"/>
      <c r="CW12" s="622"/>
      <c r="CX12" s="622"/>
      <c r="CY12" s="623"/>
      <c r="CZ12" s="659">
        <v>6.4</v>
      </c>
      <c r="DA12" s="659"/>
      <c r="DB12" s="659"/>
      <c r="DC12" s="659"/>
      <c r="DD12" s="627">
        <v>124086</v>
      </c>
      <c r="DE12" s="622"/>
      <c r="DF12" s="622"/>
      <c r="DG12" s="622"/>
      <c r="DH12" s="622"/>
      <c r="DI12" s="622"/>
      <c r="DJ12" s="622"/>
      <c r="DK12" s="622"/>
      <c r="DL12" s="622"/>
      <c r="DM12" s="622"/>
      <c r="DN12" s="622"/>
      <c r="DO12" s="622"/>
      <c r="DP12" s="623"/>
      <c r="DQ12" s="627">
        <v>240634</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644940</v>
      </c>
      <c r="BH13" s="622"/>
      <c r="BI13" s="622"/>
      <c r="BJ13" s="622"/>
      <c r="BK13" s="622"/>
      <c r="BL13" s="622"/>
      <c r="BM13" s="622"/>
      <c r="BN13" s="623"/>
      <c r="BO13" s="659">
        <v>77.400000000000006</v>
      </c>
      <c r="BP13" s="659"/>
      <c r="BQ13" s="659"/>
      <c r="BR13" s="659"/>
      <c r="BS13" s="660">
        <v>82032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602408</v>
      </c>
      <c r="CS13" s="622"/>
      <c r="CT13" s="622"/>
      <c r="CU13" s="622"/>
      <c r="CV13" s="622"/>
      <c r="CW13" s="622"/>
      <c r="CX13" s="622"/>
      <c r="CY13" s="623"/>
      <c r="CZ13" s="659">
        <v>9.1999999999999993</v>
      </c>
      <c r="DA13" s="659"/>
      <c r="DB13" s="659"/>
      <c r="DC13" s="659"/>
      <c r="DD13" s="627">
        <v>443032</v>
      </c>
      <c r="DE13" s="622"/>
      <c r="DF13" s="622"/>
      <c r="DG13" s="622"/>
      <c r="DH13" s="622"/>
      <c r="DI13" s="622"/>
      <c r="DJ13" s="622"/>
      <c r="DK13" s="622"/>
      <c r="DL13" s="622"/>
      <c r="DM13" s="622"/>
      <c r="DN13" s="622"/>
      <c r="DO13" s="622"/>
      <c r="DP13" s="623"/>
      <c r="DQ13" s="627">
        <v>251901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14553</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297592</v>
      </c>
      <c r="CS14" s="622"/>
      <c r="CT14" s="622"/>
      <c r="CU14" s="622"/>
      <c r="CV14" s="622"/>
      <c r="CW14" s="622"/>
      <c r="CX14" s="622"/>
      <c r="CY14" s="623"/>
      <c r="CZ14" s="659">
        <v>4.5999999999999996</v>
      </c>
      <c r="DA14" s="659"/>
      <c r="DB14" s="659"/>
      <c r="DC14" s="659"/>
      <c r="DD14" s="627">
        <v>8326</v>
      </c>
      <c r="DE14" s="622"/>
      <c r="DF14" s="622"/>
      <c r="DG14" s="622"/>
      <c r="DH14" s="622"/>
      <c r="DI14" s="622"/>
      <c r="DJ14" s="622"/>
      <c r="DK14" s="622"/>
      <c r="DL14" s="622"/>
      <c r="DM14" s="622"/>
      <c r="DN14" s="622"/>
      <c r="DO14" s="622"/>
      <c r="DP14" s="623"/>
      <c r="DQ14" s="627">
        <v>283476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8213</v>
      </c>
      <c r="S15" s="622"/>
      <c r="T15" s="622"/>
      <c r="U15" s="622"/>
      <c r="V15" s="622"/>
      <c r="W15" s="622"/>
      <c r="X15" s="622"/>
      <c r="Y15" s="623"/>
      <c r="Z15" s="659">
        <v>0.1</v>
      </c>
      <c r="AA15" s="659"/>
      <c r="AB15" s="659"/>
      <c r="AC15" s="659"/>
      <c r="AD15" s="660">
        <v>8213</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12866</v>
      </c>
      <c r="BH15" s="622"/>
      <c r="BI15" s="622"/>
      <c r="BJ15" s="622"/>
      <c r="BK15" s="622"/>
      <c r="BL15" s="622"/>
      <c r="BM15" s="622"/>
      <c r="BN15" s="623"/>
      <c r="BO15" s="659">
        <v>1.5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376644</v>
      </c>
      <c r="CS15" s="622"/>
      <c r="CT15" s="622"/>
      <c r="CU15" s="622"/>
      <c r="CV15" s="622"/>
      <c r="CW15" s="622"/>
      <c r="CX15" s="622"/>
      <c r="CY15" s="623"/>
      <c r="CZ15" s="659">
        <v>5.8</v>
      </c>
      <c r="DA15" s="659"/>
      <c r="DB15" s="659"/>
      <c r="DC15" s="659"/>
      <c r="DD15" s="627">
        <v>61077</v>
      </c>
      <c r="DE15" s="622"/>
      <c r="DF15" s="622"/>
      <c r="DG15" s="622"/>
      <c r="DH15" s="622"/>
      <c r="DI15" s="622"/>
      <c r="DJ15" s="622"/>
      <c r="DK15" s="622"/>
      <c r="DL15" s="622"/>
      <c r="DM15" s="622"/>
      <c r="DN15" s="622"/>
      <c r="DO15" s="622"/>
      <c r="DP15" s="623"/>
      <c r="DQ15" s="627">
        <v>355242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6428</v>
      </c>
      <c r="S16" s="622"/>
      <c r="T16" s="622"/>
      <c r="U16" s="622"/>
      <c r="V16" s="622"/>
      <c r="W16" s="622"/>
      <c r="X16" s="622"/>
      <c r="Y16" s="623"/>
      <c r="Z16" s="659">
        <v>0.1</v>
      </c>
      <c r="AA16" s="659"/>
      <c r="AB16" s="659"/>
      <c r="AC16" s="659"/>
      <c r="AD16" s="660">
        <v>6428</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285736</v>
      </c>
      <c r="CS16" s="622"/>
      <c r="CT16" s="622"/>
      <c r="CU16" s="622"/>
      <c r="CV16" s="622"/>
      <c r="CW16" s="622"/>
      <c r="CX16" s="622"/>
      <c r="CY16" s="623"/>
      <c r="CZ16" s="659">
        <v>4.4000000000000004</v>
      </c>
      <c r="DA16" s="659"/>
      <c r="DB16" s="659"/>
      <c r="DC16" s="659"/>
      <c r="DD16" s="627" t="s">
        <v>122</v>
      </c>
      <c r="DE16" s="622"/>
      <c r="DF16" s="622"/>
      <c r="DG16" s="622"/>
      <c r="DH16" s="622"/>
      <c r="DI16" s="622"/>
      <c r="DJ16" s="622"/>
      <c r="DK16" s="622"/>
      <c r="DL16" s="622"/>
      <c r="DM16" s="622"/>
      <c r="DN16" s="622"/>
      <c r="DO16" s="622"/>
      <c r="DP16" s="623"/>
      <c r="DQ16" s="627">
        <v>32368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11001</v>
      </c>
      <c r="S17" s="622"/>
      <c r="T17" s="622"/>
      <c r="U17" s="622"/>
      <c r="V17" s="622"/>
      <c r="W17" s="622"/>
      <c r="X17" s="622"/>
      <c r="Y17" s="623"/>
      <c r="Z17" s="659">
        <v>0.2</v>
      </c>
      <c r="AA17" s="659"/>
      <c r="AB17" s="659"/>
      <c r="AC17" s="659"/>
      <c r="AD17" s="660">
        <v>11001</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768951</v>
      </c>
      <c r="CS17" s="622"/>
      <c r="CT17" s="622"/>
      <c r="CU17" s="622"/>
      <c r="CV17" s="622"/>
      <c r="CW17" s="622"/>
      <c r="CX17" s="622"/>
      <c r="CY17" s="623"/>
      <c r="CZ17" s="659">
        <v>11.8</v>
      </c>
      <c r="DA17" s="659"/>
      <c r="DB17" s="659"/>
      <c r="DC17" s="659"/>
      <c r="DD17" s="627" t="s">
        <v>122</v>
      </c>
      <c r="DE17" s="622"/>
      <c r="DF17" s="622"/>
      <c r="DG17" s="622"/>
      <c r="DH17" s="622"/>
      <c r="DI17" s="622"/>
      <c r="DJ17" s="622"/>
      <c r="DK17" s="622"/>
      <c r="DL17" s="622"/>
      <c r="DM17" s="622"/>
      <c r="DN17" s="622"/>
      <c r="DO17" s="622"/>
      <c r="DP17" s="623"/>
      <c r="DQ17" s="627">
        <v>768951</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589</v>
      </c>
      <c r="S18" s="622"/>
      <c r="T18" s="622"/>
      <c r="U18" s="622"/>
      <c r="V18" s="622"/>
      <c r="W18" s="622"/>
      <c r="X18" s="622"/>
      <c r="Y18" s="623"/>
      <c r="Z18" s="659">
        <v>0</v>
      </c>
      <c r="AA18" s="659"/>
      <c r="AB18" s="659"/>
      <c r="AC18" s="659"/>
      <c r="AD18" s="660">
        <v>589</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10412</v>
      </c>
      <c r="S19" s="622"/>
      <c r="T19" s="622"/>
      <c r="U19" s="622"/>
      <c r="V19" s="622"/>
      <c r="W19" s="622"/>
      <c r="X19" s="622"/>
      <c r="Y19" s="623"/>
      <c r="Z19" s="659">
        <v>0.2</v>
      </c>
      <c r="AA19" s="659"/>
      <c r="AB19" s="659"/>
      <c r="AC19" s="659"/>
      <c r="AD19" s="660">
        <v>10412</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2668</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2668</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6534878</v>
      </c>
      <c r="CS20" s="622"/>
      <c r="CT20" s="622"/>
      <c r="CU20" s="622"/>
      <c r="CV20" s="622"/>
      <c r="CW20" s="622"/>
      <c r="CX20" s="622"/>
      <c r="CY20" s="623"/>
      <c r="CZ20" s="659">
        <v>100</v>
      </c>
      <c r="DA20" s="659"/>
      <c r="DB20" s="659"/>
      <c r="DC20" s="659"/>
      <c r="DD20" s="627">
        <v>1650832</v>
      </c>
      <c r="DE20" s="622"/>
      <c r="DF20" s="622"/>
      <c r="DG20" s="622"/>
      <c r="DH20" s="622"/>
      <c r="DI20" s="622"/>
      <c r="DJ20" s="622"/>
      <c r="DK20" s="622"/>
      <c r="DL20" s="622"/>
      <c r="DM20" s="622"/>
      <c r="DN20" s="622"/>
      <c r="DO20" s="622"/>
      <c r="DP20" s="623"/>
      <c r="DQ20" s="627">
        <v>4419608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2805159</v>
      </c>
      <c r="S21" s="622"/>
      <c r="T21" s="622"/>
      <c r="U21" s="622"/>
      <c r="V21" s="622"/>
      <c r="W21" s="622"/>
      <c r="X21" s="622"/>
      <c r="Y21" s="623"/>
      <c r="Z21" s="659">
        <v>41.7</v>
      </c>
      <c r="AA21" s="659"/>
      <c r="AB21" s="659"/>
      <c r="AC21" s="659"/>
      <c r="AD21" s="660">
        <v>2541493</v>
      </c>
      <c r="AE21" s="660"/>
      <c r="AF21" s="660"/>
      <c r="AG21" s="660"/>
      <c r="AH21" s="660"/>
      <c r="AI21" s="660"/>
      <c r="AJ21" s="660"/>
      <c r="AK21" s="660"/>
      <c r="AL21" s="624">
        <v>68.099999999999994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2668</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2541493</v>
      </c>
      <c r="S22" s="622"/>
      <c r="T22" s="622"/>
      <c r="U22" s="622"/>
      <c r="V22" s="622"/>
      <c r="W22" s="622"/>
      <c r="X22" s="622"/>
      <c r="Y22" s="623"/>
      <c r="Z22" s="659">
        <v>37.799999999999997</v>
      </c>
      <c r="AA22" s="659"/>
      <c r="AB22" s="659"/>
      <c r="AC22" s="659"/>
      <c r="AD22" s="660">
        <v>2541493</v>
      </c>
      <c r="AE22" s="660"/>
      <c r="AF22" s="660"/>
      <c r="AG22" s="660"/>
      <c r="AH22" s="660"/>
      <c r="AI22" s="660"/>
      <c r="AJ22" s="660"/>
      <c r="AK22" s="660"/>
      <c r="AL22" s="624">
        <v>68.099999999999994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263666</v>
      </c>
      <c r="S23" s="622"/>
      <c r="T23" s="622"/>
      <c r="U23" s="622"/>
      <c r="V23" s="622"/>
      <c r="W23" s="622"/>
      <c r="X23" s="622"/>
      <c r="Y23" s="623"/>
      <c r="Z23" s="659">
        <v>3.9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2128412</v>
      </c>
      <c r="CS24" s="677"/>
      <c r="CT24" s="677"/>
      <c r="CU24" s="677"/>
      <c r="CV24" s="677"/>
      <c r="CW24" s="677"/>
      <c r="CX24" s="677"/>
      <c r="CY24" s="702"/>
      <c r="CZ24" s="703">
        <v>32.6</v>
      </c>
      <c r="DA24" s="685"/>
      <c r="DB24" s="685"/>
      <c r="DC24" s="705"/>
      <c r="DD24" s="701">
        <v>1816451</v>
      </c>
      <c r="DE24" s="677"/>
      <c r="DF24" s="677"/>
      <c r="DG24" s="677"/>
      <c r="DH24" s="677"/>
      <c r="DI24" s="677"/>
      <c r="DJ24" s="677"/>
      <c r="DK24" s="702"/>
      <c r="DL24" s="701">
        <v>1775425</v>
      </c>
      <c r="DM24" s="677"/>
      <c r="DN24" s="677"/>
      <c r="DO24" s="677"/>
      <c r="DP24" s="677"/>
      <c r="DQ24" s="677"/>
      <c r="DR24" s="677"/>
      <c r="DS24" s="677"/>
      <c r="DT24" s="677"/>
      <c r="DU24" s="677"/>
      <c r="DV24" s="702"/>
      <c r="DW24" s="703">
        <v>47.5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3987074</v>
      </c>
      <c r="S25" s="622"/>
      <c r="T25" s="622"/>
      <c r="U25" s="622"/>
      <c r="V25" s="622"/>
      <c r="W25" s="622"/>
      <c r="X25" s="622"/>
      <c r="Y25" s="623"/>
      <c r="Z25" s="659">
        <v>59.3</v>
      </c>
      <c r="AA25" s="659"/>
      <c r="AB25" s="659"/>
      <c r="AC25" s="659"/>
      <c r="AD25" s="660">
        <v>3723408</v>
      </c>
      <c r="AE25" s="660"/>
      <c r="AF25" s="660"/>
      <c r="AG25" s="660"/>
      <c r="AH25" s="660"/>
      <c r="AI25" s="660"/>
      <c r="AJ25" s="660"/>
      <c r="AK25" s="660"/>
      <c r="AL25" s="624">
        <v>99.7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1037186</v>
      </c>
      <c r="CS25" s="634"/>
      <c r="CT25" s="634"/>
      <c r="CU25" s="634"/>
      <c r="CV25" s="634"/>
      <c r="CW25" s="634"/>
      <c r="CX25" s="634"/>
      <c r="CY25" s="635"/>
      <c r="CZ25" s="624">
        <v>15.9</v>
      </c>
      <c r="DA25" s="636"/>
      <c r="DB25" s="636"/>
      <c r="DC25" s="637"/>
      <c r="DD25" s="627">
        <v>939304</v>
      </c>
      <c r="DE25" s="634"/>
      <c r="DF25" s="634"/>
      <c r="DG25" s="634"/>
      <c r="DH25" s="634"/>
      <c r="DI25" s="634"/>
      <c r="DJ25" s="634"/>
      <c r="DK25" s="635"/>
      <c r="DL25" s="627">
        <v>924158</v>
      </c>
      <c r="DM25" s="634"/>
      <c r="DN25" s="634"/>
      <c r="DO25" s="634"/>
      <c r="DP25" s="634"/>
      <c r="DQ25" s="634"/>
      <c r="DR25" s="634"/>
      <c r="DS25" s="634"/>
      <c r="DT25" s="634"/>
      <c r="DU25" s="634"/>
      <c r="DV25" s="635"/>
      <c r="DW25" s="624">
        <v>24.7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625772</v>
      </c>
      <c r="CS26" s="622"/>
      <c r="CT26" s="622"/>
      <c r="CU26" s="622"/>
      <c r="CV26" s="622"/>
      <c r="CW26" s="622"/>
      <c r="CX26" s="622"/>
      <c r="CY26" s="623"/>
      <c r="CZ26" s="624">
        <v>9.6</v>
      </c>
      <c r="DA26" s="636"/>
      <c r="DB26" s="636"/>
      <c r="DC26" s="637"/>
      <c r="DD26" s="627">
        <v>537400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968</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833541</v>
      </c>
      <c r="BH27" s="622"/>
      <c r="BI27" s="622"/>
      <c r="BJ27" s="622"/>
      <c r="BK27" s="622"/>
      <c r="BL27" s="622"/>
      <c r="BM27" s="622"/>
      <c r="BN27" s="623"/>
      <c r="BO27" s="659">
        <v>100</v>
      </c>
      <c r="BP27" s="659"/>
      <c r="BQ27" s="659"/>
      <c r="BR27" s="659"/>
      <c r="BS27" s="660">
        <v>82032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322275</v>
      </c>
      <c r="CS27" s="634"/>
      <c r="CT27" s="634"/>
      <c r="CU27" s="634"/>
      <c r="CV27" s="634"/>
      <c r="CW27" s="634"/>
      <c r="CX27" s="634"/>
      <c r="CY27" s="635"/>
      <c r="CZ27" s="624">
        <v>4.9000000000000004</v>
      </c>
      <c r="DA27" s="636"/>
      <c r="DB27" s="636"/>
      <c r="DC27" s="637"/>
      <c r="DD27" s="627">
        <v>108196</v>
      </c>
      <c r="DE27" s="634"/>
      <c r="DF27" s="634"/>
      <c r="DG27" s="634"/>
      <c r="DH27" s="634"/>
      <c r="DI27" s="634"/>
      <c r="DJ27" s="634"/>
      <c r="DK27" s="635"/>
      <c r="DL27" s="627">
        <v>82316</v>
      </c>
      <c r="DM27" s="634"/>
      <c r="DN27" s="634"/>
      <c r="DO27" s="634"/>
      <c r="DP27" s="634"/>
      <c r="DQ27" s="634"/>
      <c r="DR27" s="634"/>
      <c r="DS27" s="634"/>
      <c r="DT27" s="634"/>
      <c r="DU27" s="634"/>
      <c r="DV27" s="635"/>
      <c r="DW27" s="624">
        <v>2.2000000000000002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89805</v>
      </c>
      <c r="S28" s="622"/>
      <c r="T28" s="622"/>
      <c r="U28" s="622"/>
      <c r="V28" s="622"/>
      <c r="W28" s="622"/>
      <c r="X28" s="622"/>
      <c r="Y28" s="623"/>
      <c r="Z28" s="659">
        <v>1.3</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768951</v>
      </c>
      <c r="CS28" s="622"/>
      <c r="CT28" s="622"/>
      <c r="CU28" s="622"/>
      <c r="CV28" s="622"/>
      <c r="CW28" s="622"/>
      <c r="CX28" s="622"/>
      <c r="CY28" s="623"/>
      <c r="CZ28" s="624">
        <v>11.8</v>
      </c>
      <c r="DA28" s="636"/>
      <c r="DB28" s="636"/>
      <c r="DC28" s="637"/>
      <c r="DD28" s="627">
        <v>768951</v>
      </c>
      <c r="DE28" s="622"/>
      <c r="DF28" s="622"/>
      <c r="DG28" s="622"/>
      <c r="DH28" s="622"/>
      <c r="DI28" s="622"/>
      <c r="DJ28" s="622"/>
      <c r="DK28" s="623"/>
      <c r="DL28" s="627">
        <v>768951</v>
      </c>
      <c r="DM28" s="622"/>
      <c r="DN28" s="622"/>
      <c r="DO28" s="622"/>
      <c r="DP28" s="622"/>
      <c r="DQ28" s="622"/>
      <c r="DR28" s="622"/>
      <c r="DS28" s="622"/>
      <c r="DT28" s="622"/>
      <c r="DU28" s="622"/>
      <c r="DV28" s="623"/>
      <c r="DW28" s="624">
        <v>20.6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22541</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768951</v>
      </c>
      <c r="CS29" s="634"/>
      <c r="CT29" s="634"/>
      <c r="CU29" s="634"/>
      <c r="CV29" s="634"/>
      <c r="CW29" s="634"/>
      <c r="CX29" s="634"/>
      <c r="CY29" s="635"/>
      <c r="CZ29" s="624">
        <v>11.8</v>
      </c>
      <c r="DA29" s="636"/>
      <c r="DB29" s="636"/>
      <c r="DC29" s="637"/>
      <c r="DD29" s="627">
        <v>768951</v>
      </c>
      <c r="DE29" s="634"/>
      <c r="DF29" s="634"/>
      <c r="DG29" s="634"/>
      <c r="DH29" s="634"/>
      <c r="DI29" s="634"/>
      <c r="DJ29" s="634"/>
      <c r="DK29" s="635"/>
      <c r="DL29" s="627">
        <v>768951</v>
      </c>
      <c r="DM29" s="634"/>
      <c r="DN29" s="634"/>
      <c r="DO29" s="634"/>
      <c r="DP29" s="634"/>
      <c r="DQ29" s="634"/>
      <c r="DR29" s="634"/>
      <c r="DS29" s="634"/>
      <c r="DT29" s="634"/>
      <c r="DU29" s="634"/>
      <c r="DV29" s="635"/>
      <c r="DW29" s="624">
        <v>20.6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699064</v>
      </c>
      <c r="S30" s="622"/>
      <c r="T30" s="622"/>
      <c r="U30" s="622"/>
      <c r="V30" s="622"/>
      <c r="W30" s="622"/>
      <c r="X30" s="622"/>
      <c r="Y30" s="623"/>
      <c r="Z30" s="659">
        <v>10.4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758101</v>
      </c>
      <c r="CS30" s="622"/>
      <c r="CT30" s="622"/>
      <c r="CU30" s="622"/>
      <c r="CV30" s="622"/>
      <c r="CW30" s="622"/>
      <c r="CX30" s="622"/>
      <c r="CY30" s="623"/>
      <c r="CZ30" s="624">
        <v>11.6</v>
      </c>
      <c r="DA30" s="636"/>
      <c r="DB30" s="636"/>
      <c r="DC30" s="637"/>
      <c r="DD30" s="627">
        <v>758101</v>
      </c>
      <c r="DE30" s="622"/>
      <c r="DF30" s="622"/>
      <c r="DG30" s="622"/>
      <c r="DH30" s="622"/>
      <c r="DI30" s="622"/>
      <c r="DJ30" s="622"/>
      <c r="DK30" s="623"/>
      <c r="DL30" s="627">
        <v>758101</v>
      </c>
      <c r="DM30" s="622"/>
      <c r="DN30" s="622"/>
      <c r="DO30" s="622"/>
      <c r="DP30" s="622"/>
      <c r="DQ30" s="622"/>
      <c r="DR30" s="622"/>
      <c r="DS30" s="622"/>
      <c r="DT30" s="622"/>
      <c r="DU30" s="622"/>
      <c r="DV30" s="623"/>
      <c r="DW30" s="624">
        <v>20.3</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99.7</v>
      </c>
      <c r="BH31" s="684"/>
      <c r="BI31" s="684"/>
      <c r="BJ31" s="684"/>
      <c r="BK31" s="684"/>
      <c r="BL31" s="684"/>
      <c r="BM31" s="685">
        <v>98.1</v>
      </c>
      <c r="BN31" s="684"/>
      <c r="BO31" s="684"/>
      <c r="BP31" s="684"/>
      <c r="BQ31" s="686"/>
      <c r="BR31" s="683">
        <v>99.3</v>
      </c>
      <c r="BS31" s="684"/>
      <c r="BT31" s="684"/>
      <c r="BU31" s="684"/>
      <c r="BV31" s="684"/>
      <c r="BW31" s="684"/>
      <c r="BX31" s="685">
        <v>95.2</v>
      </c>
      <c r="BY31" s="684"/>
      <c r="BZ31" s="684"/>
      <c r="CA31" s="684"/>
      <c r="CB31" s="686"/>
      <c r="CD31" s="642"/>
      <c r="CE31" s="643"/>
      <c r="CF31" s="618" t="s">
        <v>300</v>
      </c>
      <c r="CG31" s="619"/>
      <c r="CH31" s="619"/>
      <c r="CI31" s="619"/>
      <c r="CJ31" s="619"/>
      <c r="CK31" s="619"/>
      <c r="CL31" s="619"/>
      <c r="CM31" s="619"/>
      <c r="CN31" s="619"/>
      <c r="CO31" s="619"/>
      <c r="CP31" s="619"/>
      <c r="CQ31" s="620"/>
      <c r="CR31" s="621">
        <v>10850</v>
      </c>
      <c r="CS31" s="634"/>
      <c r="CT31" s="634"/>
      <c r="CU31" s="634"/>
      <c r="CV31" s="634"/>
      <c r="CW31" s="634"/>
      <c r="CX31" s="634"/>
      <c r="CY31" s="635"/>
      <c r="CZ31" s="624">
        <v>0.2</v>
      </c>
      <c r="DA31" s="636"/>
      <c r="DB31" s="636"/>
      <c r="DC31" s="637"/>
      <c r="DD31" s="627">
        <v>10850</v>
      </c>
      <c r="DE31" s="634"/>
      <c r="DF31" s="634"/>
      <c r="DG31" s="634"/>
      <c r="DH31" s="634"/>
      <c r="DI31" s="634"/>
      <c r="DJ31" s="634"/>
      <c r="DK31" s="635"/>
      <c r="DL31" s="627">
        <v>10850</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268813</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99.8</v>
      </c>
      <c r="BH32" s="634"/>
      <c r="BI32" s="634"/>
      <c r="BJ32" s="634"/>
      <c r="BK32" s="634"/>
      <c r="BL32" s="634"/>
      <c r="BM32" s="625">
        <v>99</v>
      </c>
      <c r="BN32" s="634"/>
      <c r="BO32" s="634"/>
      <c r="BP32" s="634"/>
      <c r="BQ32" s="657"/>
      <c r="BR32" s="692">
        <v>99.7</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278747</v>
      </c>
      <c r="S33" s="622"/>
      <c r="T33" s="622"/>
      <c r="U33" s="622"/>
      <c r="V33" s="622"/>
      <c r="W33" s="622"/>
      <c r="X33" s="622"/>
      <c r="Y33" s="623"/>
      <c r="Z33" s="659">
        <v>4.0999999999999996</v>
      </c>
      <c r="AA33" s="659"/>
      <c r="AB33" s="659"/>
      <c r="AC33" s="659"/>
      <c r="AD33" s="660">
        <v>38</v>
      </c>
      <c r="AE33" s="660"/>
      <c r="AF33" s="660"/>
      <c r="AG33" s="660"/>
      <c r="AH33" s="660"/>
      <c r="AI33" s="660"/>
      <c r="AJ33" s="660"/>
      <c r="AK33" s="660"/>
      <c r="AL33" s="624">
        <v>0</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99.6</v>
      </c>
      <c r="BH33" s="606"/>
      <c r="BI33" s="606"/>
      <c r="BJ33" s="606"/>
      <c r="BK33" s="606"/>
      <c r="BL33" s="606"/>
      <c r="BM33" s="652">
        <v>97.9</v>
      </c>
      <c r="BN33" s="606"/>
      <c r="BO33" s="606"/>
      <c r="BP33" s="606"/>
      <c r="BQ33" s="669"/>
      <c r="BR33" s="682">
        <v>99.1</v>
      </c>
      <c r="BS33" s="606"/>
      <c r="BT33" s="606"/>
      <c r="BU33" s="606"/>
      <c r="BV33" s="606"/>
      <c r="BW33" s="606"/>
      <c r="BX33" s="652">
        <v>94.2</v>
      </c>
      <c r="BY33" s="606"/>
      <c r="BZ33" s="606"/>
      <c r="CA33" s="606"/>
      <c r="CB33" s="669"/>
      <c r="CD33" s="618" t="s">
        <v>307</v>
      </c>
      <c r="CE33" s="619"/>
      <c r="CF33" s="619"/>
      <c r="CG33" s="619"/>
      <c r="CH33" s="619"/>
      <c r="CI33" s="619"/>
      <c r="CJ33" s="619"/>
      <c r="CK33" s="619"/>
      <c r="CL33" s="619"/>
      <c r="CM33" s="619"/>
      <c r="CN33" s="619"/>
      <c r="CO33" s="619"/>
      <c r="CP33" s="619"/>
      <c r="CQ33" s="620"/>
      <c r="CR33" s="621">
        <v>2469898</v>
      </c>
      <c r="CS33" s="634"/>
      <c r="CT33" s="634"/>
      <c r="CU33" s="634"/>
      <c r="CV33" s="634"/>
      <c r="CW33" s="634"/>
      <c r="CX33" s="634"/>
      <c r="CY33" s="635"/>
      <c r="CZ33" s="624">
        <v>37.799999999999997</v>
      </c>
      <c r="DA33" s="636"/>
      <c r="DB33" s="636"/>
      <c r="DC33" s="637"/>
      <c r="DD33" s="627">
        <v>1840306</v>
      </c>
      <c r="DE33" s="634"/>
      <c r="DF33" s="634"/>
      <c r="DG33" s="634"/>
      <c r="DH33" s="634"/>
      <c r="DI33" s="634"/>
      <c r="DJ33" s="634"/>
      <c r="DK33" s="635"/>
      <c r="DL33" s="627">
        <v>1488124</v>
      </c>
      <c r="DM33" s="634"/>
      <c r="DN33" s="634"/>
      <c r="DO33" s="634"/>
      <c r="DP33" s="634"/>
      <c r="DQ33" s="634"/>
      <c r="DR33" s="634"/>
      <c r="DS33" s="634"/>
      <c r="DT33" s="634"/>
      <c r="DU33" s="634"/>
      <c r="DV33" s="635"/>
      <c r="DW33" s="624">
        <v>39.799999999999997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11021</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1112149</v>
      </c>
      <c r="CS34" s="622"/>
      <c r="CT34" s="622"/>
      <c r="CU34" s="622"/>
      <c r="CV34" s="622"/>
      <c r="CW34" s="622"/>
      <c r="CX34" s="622"/>
      <c r="CY34" s="623"/>
      <c r="CZ34" s="624">
        <v>17</v>
      </c>
      <c r="DA34" s="636"/>
      <c r="DB34" s="636"/>
      <c r="DC34" s="637"/>
      <c r="DD34" s="627">
        <v>815683</v>
      </c>
      <c r="DE34" s="622"/>
      <c r="DF34" s="622"/>
      <c r="DG34" s="622"/>
      <c r="DH34" s="622"/>
      <c r="DI34" s="622"/>
      <c r="DJ34" s="622"/>
      <c r="DK34" s="623"/>
      <c r="DL34" s="627">
        <v>724574</v>
      </c>
      <c r="DM34" s="622"/>
      <c r="DN34" s="622"/>
      <c r="DO34" s="622"/>
      <c r="DP34" s="622"/>
      <c r="DQ34" s="622"/>
      <c r="DR34" s="622"/>
      <c r="DS34" s="622"/>
      <c r="DT34" s="622"/>
      <c r="DU34" s="622"/>
      <c r="DV34" s="623"/>
      <c r="DW34" s="624">
        <v>19.399999999999999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499094</v>
      </c>
      <c r="S35" s="622"/>
      <c r="T35" s="622"/>
      <c r="U35" s="622"/>
      <c r="V35" s="622"/>
      <c r="W35" s="622"/>
      <c r="X35" s="622"/>
      <c r="Y35" s="623"/>
      <c r="Z35" s="659">
        <v>7.4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85889</v>
      </c>
      <c r="CS35" s="634"/>
      <c r="CT35" s="634"/>
      <c r="CU35" s="634"/>
      <c r="CV35" s="634"/>
      <c r="CW35" s="634"/>
      <c r="CX35" s="634"/>
      <c r="CY35" s="635"/>
      <c r="CZ35" s="624">
        <v>1.3</v>
      </c>
      <c r="DA35" s="636"/>
      <c r="DB35" s="636"/>
      <c r="DC35" s="637"/>
      <c r="DD35" s="627">
        <v>25523</v>
      </c>
      <c r="DE35" s="634"/>
      <c r="DF35" s="634"/>
      <c r="DG35" s="634"/>
      <c r="DH35" s="634"/>
      <c r="DI35" s="634"/>
      <c r="DJ35" s="634"/>
      <c r="DK35" s="635"/>
      <c r="DL35" s="627">
        <v>25523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259449</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508043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8949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717727</v>
      </c>
      <c r="CS36" s="622"/>
      <c r="CT36" s="622"/>
      <c r="CU36" s="622"/>
      <c r="CV36" s="622"/>
      <c r="CW36" s="622"/>
      <c r="CX36" s="622"/>
      <c r="CY36" s="623"/>
      <c r="CZ36" s="624">
        <v>11</v>
      </c>
      <c r="DA36" s="636"/>
      <c r="DB36" s="636"/>
      <c r="DC36" s="637"/>
      <c r="DD36" s="627">
        <v>618926</v>
      </c>
      <c r="DE36" s="622"/>
      <c r="DF36" s="622"/>
      <c r="DG36" s="622"/>
      <c r="DH36" s="622"/>
      <c r="DI36" s="622"/>
      <c r="DJ36" s="622"/>
      <c r="DK36" s="623"/>
      <c r="DL36" s="627">
        <v>514868</v>
      </c>
      <c r="DM36" s="622"/>
      <c r="DN36" s="622"/>
      <c r="DO36" s="622"/>
      <c r="DP36" s="622"/>
      <c r="DQ36" s="622"/>
      <c r="DR36" s="622"/>
      <c r="DS36" s="622"/>
      <c r="DT36" s="622"/>
      <c r="DU36" s="622"/>
      <c r="DV36" s="623"/>
      <c r="DW36" s="624">
        <v>13.8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251344</v>
      </c>
      <c r="S37" s="622"/>
      <c r="T37" s="622"/>
      <c r="U37" s="622"/>
      <c r="V37" s="622"/>
      <c r="W37" s="622"/>
      <c r="X37" s="622"/>
      <c r="Y37" s="623"/>
      <c r="Z37" s="659">
        <v>3.7</v>
      </c>
      <c r="AA37" s="659"/>
      <c r="AB37" s="659"/>
      <c r="AC37" s="659"/>
      <c r="AD37" s="660">
        <v>11011</v>
      </c>
      <c r="AE37" s="660"/>
      <c r="AF37" s="660"/>
      <c r="AG37" s="660"/>
      <c r="AH37" s="660"/>
      <c r="AI37" s="660"/>
      <c r="AJ37" s="660"/>
      <c r="AK37" s="660"/>
      <c r="AL37" s="624">
        <v>0.3</v>
      </c>
      <c r="AM37" s="625"/>
      <c r="AN37" s="625"/>
      <c r="AO37" s="661"/>
      <c r="AQ37" s="654" t="s">
        <v>319</v>
      </c>
      <c r="AR37" s="655"/>
      <c r="AS37" s="655"/>
      <c r="AT37" s="655"/>
      <c r="AU37" s="655"/>
      <c r="AV37" s="655"/>
      <c r="AW37" s="655"/>
      <c r="AX37" s="655"/>
      <c r="AY37" s="656"/>
      <c r="AZ37" s="621">
        <v>208176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2514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204615</v>
      </c>
      <c r="CS37" s="634"/>
      <c r="CT37" s="634"/>
      <c r="CU37" s="634"/>
      <c r="CV37" s="634"/>
      <c r="CW37" s="634"/>
      <c r="CX37" s="634"/>
      <c r="CY37" s="635"/>
      <c r="CZ37" s="624">
        <v>3.1</v>
      </c>
      <c r="DA37" s="636"/>
      <c r="DB37" s="636"/>
      <c r="DC37" s="637"/>
      <c r="DD37" s="627">
        <v>204603</v>
      </c>
      <c r="DE37" s="634"/>
      <c r="DF37" s="634"/>
      <c r="DG37" s="634"/>
      <c r="DH37" s="634"/>
      <c r="DI37" s="634"/>
      <c r="DJ37" s="634"/>
      <c r="DK37" s="635"/>
      <c r="DL37" s="627">
        <v>193859</v>
      </c>
      <c r="DM37" s="634"/>
      <c r="DN37" s="634"/>
      <c r="DO37" s="634"/>
      <c r="DP37" s="634"/>
      <c r="DQ37" s="634"/>
      <c r="DR37" s="634"/>
      <c r="DS37" s="634"/>
      <c r="DT37" s="634"/>
      <c r="DU37" s="634"/>
      <c r="DV37" s="635"/>
      <c r="DW37" s="624">
        <v>5.2</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361293</v>
      </c>
      <c r="S38" s="622"/>
      <c r="T38" s="622"/>
      <c r="U38" s="622"/>
      <c r="V38" s="622"/>
      <c r="W38" s="622"/>
      <c r="X38" s="622"/>
      <c r="Y38" s="623"/>
      <c r="Z38" s="659">
        <v>5.4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26850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480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273017</v>
      </c>
      <c r="CS38" s="622"/>
      <c r="CT38" s="622"/>
      <c r="CU38" s="622"/>
      <c r="CV38" s="622"/>
      <c r="CW38" s="622"/>
      <c r="CX38" s="622"/>
      <c r="CY38" s="623"/>
      <c r="CZ38" s="624">
        <v>4.2</v>
      </c>
      <c r="DA38" s="636"/>
      <c r="DB38" s="636"/>
      <c r="DC38" s="637"/>
      <c r="DD38" s="627">
        <v>232729</v>
      </c>
      <c r="DE38" s="622"/>
      <c r="DF38" s="622"/>
      <c r="DG38" s="622"/>
      <c r="DH38" s="622"/>
      <c r="DI38" s="622"/>
      <c r="DJ38" s="622"/>
      <c r="DK38" s="623"/>
      <c r="DL38" s="627">
        <v>223159</v>
      </c>
      <c r="DM38" s="622"/>
      <c r="DN38" s="622"/>
      <c r="DO38" s="622"/>
      <c r="DP38" s="622"/>
      <c r="DQ38" s="622"/>
      <c r="DR38" s="622"/>
      <c r="DS38" s="622"/>
      <c r="DT38" s="622"/>
      <c r="DU38" s="622"/>
      <c r="DV38" s="623"/>
      <c r="DW38" s="624">
        <v>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687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153825</v>
      </c>
      <c r="CS39" s="634"/>
      <c r="CT39" s="634"/>
      <c r="CU39" s="634"/>
      <c r="CV39" s="634"/>
      <c r="CW39" s="634"/>
      <c r="CX39" s="634"/>
      <c r="CY39" s="635"/>
      <c r="CZ39" s="624">
        <v>2.4</v>
      </c>
      <c r="DA39" s="636"/>
      <c r="DB39" s="636"/>
      <c r="DC39" s="637"/>
      <c r="DD39" s="627">
        <v>71954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6893</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127291</v>
      </c>
      <c r="CS40" s="622"/>
      <c r="CT40" s="622"/>
      <c r="CU40" s="622"/>
      <c r="CV40" s="622"/>
      <c r="CW40" s="622"/>
      <c r="CX40" s="622"/>
      <c r="CY40" s="623"/>
      <c r="CZ40" s="624">
        <v>1.9</v>
      </c>
      <c r="DA40" s="636"/>
      <c r="DB40" s="636"/>
      <c r="DC40" s="637"/>
      <c r="DD40" s="627">
        <v>75491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6729213</v>
      </c>
      <c r="S41" s="646"/>
      <c r="T41" s="646"/>
      <c r="U41" s="646"/>
      <c r="V41" s="646"/>
      <c r="W41" s="646"/>
      <c r="X41" s="646"/>
      <c r="Y41" s="649"/>
      <c r="Z41" s="650">
        <v>100</v>
      </c>
      <c r="AA41" s="650"/>
      <c r="AB41" s="650"/>
      <c r="AC41" s="650"/>
      <c r="AD41" s="651">
        <v>3734457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88303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184714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1936568</v>
      </c>
      <c r="CS42" s="634"/>
      <c r="CT42" s="634"/>
      <c r="CU42" s="634"/>
      <c r="CV42" s="634"/>
      <c r="CW42" s="634"/>
      <c r="CX42" s="634"/>
      <c r="CY42" s="635"/>
      <c r="CZ42" s="624">
        <v>29.6</v>
      </c>
      <c r="DA42" s="636"/>
      <c r="DB42" s="636"/>
      <c r="DC42" s="637"/>
      <c r="DD42" s="627">
        <v>762851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19682</v>
      </c>
      <c r="CS43" s="634"/>
      <c r="CT43" s="634"/>
      <c r="CU43" s="634"/>
      <c r="CV43" s="634"/>
      <c r="CW43" s="634"/>
      <c r="CX43" s="634"/>
      <c r="CY43" s="635"/>
      <c r="CZ43" s="624">
        <v>0.3</v>
      </c>
      <c r="DA43" s="636"/>
      <c r="DB43" s="636"/>
      <c r="DC43" s="637"/>
      <c r="DD43" s="627">
        <v>19682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1650832</v>
      </c>
      <c r="CS44" s="622"/>
      <c r="CT44" s="622"/>
      <c r="CU44" s="622"/>
      <c r="CV44" s="622"/>
      <c r="CW44" s="622"/>
      <c r="CX44" s="622"/>
      <c r="CY44" s="623"/>
      <c r="CZ44" s="624">
        <v>25.3</v>
      </c>
      <c r="DA44" s="625"/>
      <c r="DB44" s="625"/>
      <c r="DC44" s="626"/>
      <c r="DD44" s="627">
        <v>730483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414402</v>
      </c>
      <c r="CS45" s="634"/>
      <c r="CT45" s="634"/>
      <c r="CU45" s="634"/>
      <c r="CV45" s="634"/>
      <c r="CW45" s="634"/>
      <c r="CX45" s="634"/>
      <c r="CY45" s="635"/>
      <c r="CZ45" s="624">
        <v>6.3</v>
      </c>
      <c r="DA45" s="636"/>
      <c r="DB45" s="636"/>
      <c r="DC45" s="637"/>
      <c r="DD45" s="627">
        <v>41226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1223440</v>
      </c>
      <c r="CS46" s="622"/>
      <c r="CT46" s="622"/>
      <c r="CU46" s="622"/>
      <c r="CV46" s="622"/>
      <c r="CW46" s="622"/>
      <c r="CX46" s="622"/>
      <c r="CY46" s="623"/>
      <c r="CZ46" s="624">
        <v>18.7</v>
      </c>
      <c r="DA46" s="625"/>
      <c r="DB46" s="625"/>
      <c r="DC46" s="626"/>
      <c r="DD46" s="627">
        <v>689257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285736</v>
      </c>
      <c r="CS47" s="634"/>
      <c r="CT47" s="634"/>
      <c r="CU47" s="634"/>
      <c r="CV47" s="634"/>
      <c r="CW47" s="634"/>
      <c r="CX47" s="634"/>
      <c r="CY47" s="635"/>
      <c r="CZ47" s="624">
        <v>4.4000000000000004</v>
      </c>
      <c r="DA47" s="636"/>
      <c r="DB47" s="636"/>
      <c r="DC47" s="637"/>
      <c r="DD47" s="627">
        <v>32368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6534878</v>
      </c>
      <c r="CS49" s="606"/>
      <c r="CT49" s="606"/>
      <c r="CU49" s="606"/>
      <c r="CV49" s="606"/>
      <c r="CW49" s="606"/>
      <c r="CX49" s="606"/>
      <c r="CY49" s="607"/>
      <c r="CZ49" s="608">
        <v>100</v>
      </c>
      <c r="DA49" s="609"/>
      <c r="DB49" s="609"/>
      <c r="DC49" s="610"/>
      <c r="DD49" s="611">
        <v>4419608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3kCeSHtzhaeMY++ponTXgwTkAUb0k2dG5CKrM7UJS1Vm6cX5DE/OF9BlALxjqH85x+Mqd+IuahUYBgnJIOPQhg==" saltValue="lcbvxCT2GAGh7tCOpg6x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6380</v>
      </c>
      <c r="R7" s="1103"/>
      <c r="S7" s="1103"/>
      <c r="T7" s="1103"/>
      <c r="U7" s="1103"/>
      <c r="V7" s="1103">
        <v>6185</v>
      </c>
      <c r="W7" s="1103"/>
      <c r="X7" s="1103"/>
      <c r="Y7" s="1103"/>
      <c r="Z7" s="1103"/>
      <c r="AA7" s="1103">
        <f>Q7-V7</f>
        <v>195</v>
      </c>
      <c r="AB7" s="1103"/>
      <c r="AC7" s="1103"/>
      <c r="AD7" s="1103"/>
      <c r="AE7" s="1104"/>
      <c r="AF7" s="1105">
        <v>101</v>
      </c>
      <c r="AG7" s="1106"/>
      <c r="AH7" s="1106"/>
      <c r="AI7" s="1106"/>
      <c r="AJ7" s="1107"/>
      <c r="AK7" s="1108">
        <v>443</v>
      </c>
      <c r="AL7" s="1109"/>
      <c r="AM7" s="1109"/>
      <c r="AN7" s="1109"/>
      <c r="AO7" s="1109"/>
      <c r="AP7" s="1109">
        <v>584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349</v>
      </c>
      <c r="R8" s="1039"/>
      <c r="S8" s="1039"/>
      <c r="T8" s="1039"/>
      <c r="U8" s="1039"/>
      <c r="V8" s="1039">
        <v>349</v>
      </c>
      <c r="W8" s="1039"/>
      <c r="X8" s="1039"/>
      <c r="Y8" s="1039"/>
      <c r="Z8" s="1039"/>
      <c r="AA8" s="1039" t="s">
        <v>552</v>
      </c>
      <c r="AB8" s="1039"/>
      <c r="AC8" s="1039"/>
      <c r="AD8" s="1039"/>
      <c r="AE8" s="1040"/>
      <c r="AF8" s="1035" t="s">
        <v>122</v>
      </c>
      <c r="AG8" s="1036"/>
      <c r="AH8" s="1036"/>
      <c r="AI8" s="1036"/>
      <c r="AJ8" s="1037"/>
      <c r="AK8" s="1080">
        <v>56</v>
      </c>
      <c r="AL8" s="1081"/>
      <c r="AM8" s="1081"/>
      <c r="AN8" s="1081"/>
      <c r="AO8" s="1081"/>
      <c r="AP8" s="1081" t="s">
        <v>552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101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401</v>
      </c>
      <c r="R28" s="1051"/>
      <c r="S28" s="1051"/>
      <c r="T28" s="1051"/>
      <c r="U28" s="1051"/>
      <c r="V28" s="1051">
        <v>400</v>
      </c>
      <c r="W28" s="1051"/>
      <c r="X28" s="1051"/>
      <c r="Y28" s="1051"/>
      <c r="Z28" s="1051"/>
      <c r="AA28" s="1051">
        <f>Q28-V28</f>
        <v>1</v>
      </c>
      <c r="AB28" s="1051"/>
      <c r="AC28" s="1051"/>
      <c r="AD28" s="1051"/>
      <c r="AE28" s="1052"/>
      <c r="AF28" s="1053">
        <v>1</v>
      </c>
      <c r="AG28" s="1051"/>
      <c r="AH28" s="1051"/>
      <c r="AI28" s="1051"/>
      <c r="AJ28" s="1054"/>
      <c r="AK28" s="1042">
        <v>35</v>
      </c>
      <c r="AL28" s="1043"/>
      <c r="AM28" s="1043"/>
      <c r="AN28" s="1043"/>
      <c r="AO28" s="1043"/>
      <c r="AP28" s="1043" t="s">
        <v>552</v>
      </c>
      <c r="AQ28" s="1043"/>
      <c r="AR28" s="1043"/>
      <c r="AS28" s="1043"/>
      <c r="AT28" s="1043"/>
      <c r="AU28" s="1043" t="s">
        <v>552</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69</v>
      </c>
      <c r="R29" s="1039"/>
      <c r="S29" s="1039"/>
      <c r="T29" s="1039"/>
      <c r="U29" s="1039"/>
      <c r="V29" s="1039">
        <v>69</v>
      </c>
      <c r="W29" s="1039"/>
      <c r="X29" s="1039"/>
      <c r="Y29" s="1039"/>
      <c r="Z29" s="1039"/>
      <c r="AA29" s="1039">
        <f t="shared" ref="AA29:AA33" si="0">Q29-V29</f>
        <v>0</v>
      </c>
      <c r="AB29" s="1039"/>
      <c r="AC29" s="1039"/>
      <c r="AD29" s="1039"/>
      <c r="AE29" s="1040"/>
      <c r="AF29" s="1035">
        <v>0</v>
      </c>
      <c r="AG29" s="1036"/>
      <c r="AH29" s="1036"/>
      <c r="AI29" s="1036"/>
      <c r="AJ29" s="1037"/>
      <c r="AK29" s="980">
        <v>25</v>
      </c>
      <c r="AL29" s="971"/>
      <c r="AM29" s="971"/>
      <c r="AN29" s="971"/>
      <c r="AO29" s="971"/>
      <c r="AP29" s="971" t="s">
        <v>552</v>
      </c>
      <c r="AQ29" s="971"/>
      <c r="AR29" s="971"/>
      <c r="AS29" s="971"/>
      <c r="AT29" s="971"/>
      <c r="AU29" s="971" t="s">
        <v>552</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155</v>
      </c>
      <c r="R30" s="1039"/>
      <c r="S30" s="1039"/>
      <c r="T30" s="1039"/>
      <c r="U30" s="1039"/>
      <c r="V30" s="1039">
        <v>155</v>
      </c>
      <c r="W30" s="1039"/>
      <c r="X30" s="1039"/>
      <c r="Y30" s="1039"/>
      <c r="Z30" s="1039"/>
      <c r="AA30" s="1039" t="s">
        <v>552</v>
      </c>
      <c r="AB30" s="1039"/>
      <c r="AC30" s="1039"/>
      <c r="AD30" s="1039"/>
      <c r="AE30" s="1040"/>
      <c r="AF30" s="1035" t="s">
        <v>122</v>
      </c>
      <c r="AG30" s="1036"/>
      <c r="AH30" s="1036"/>
      <c r="AI30" s="1036"/>
      <c r="AJ30" s="1037"/>
      <c r="AK30" s="980">
        <v>58</v>
      </c>
      <c r="AL30" s="971"/>
      <c r="AM30" s="971"/>
      <c r="AN30" s="971"/>
      <c r="AO30" s="971"/>
      <c r="AP30" s="971" t="s">
        <v>552</v>
      </c>
      <c r="AQ30" s="971"/>
      <c r="AR30" s="971"/>
      <c r="AS30" s="971"/>
      <c r="AT30" s="971"/>
      <c r="AU30" s="971" t="s">
        <v>552</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701</v>
      </c>
      <c r="R31" s="1039"/>
      <c r="S31" s="1039"/>
      <c r="T31" s="1039"/>
      <c r="U31" s="1039"/>
      <c r="V31" s="1039">
        <v>639</v>
      </c>
      <c r="W31" s="1039"/>
      <c r="X31" s="1039"/>
      <c r="Y31" s="1039"/>
      <c r="Z31" s="1039"/>
      <c r="AA31" s="1039">
        <f t="shared" si="0"/>
        <v>62</v>
      </c>
      <c r="AB31" s="1039"/>
      <c r="AC31" s="1039"/>
      <c r="AD31" s="1039"/>
      <c r="AE31" s="1040"/>
      <c r="AF31" s="1035">
        <v>62</v>
      </c>
      <c r="AG31" s="1036"/>
      <c r="AH31" s="1036"/>
      <c r="AI31" s="1036"/>
      <c r="AJ31" s="1037"/>
      <c r="AK31" s="980">
        <v>92</v>
      </c>
      <c r="AL31" s="971"/>
      <c r="AM31" s="971"/>
      <c r="AN31" s="971"/>
      <c r="AO31" s="971"/>
      <c r="AP31" s="971" t="s">
        <v>552</v>
      </c>
      <c r="AQ31" s="971"/>
      <c r="AR31" s="971"/>
      <c r="AS31" s="971"/>
      <c r="AT31" s="971"/>
      <c r="AU31" s="971" t="s">
        <v>552</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246</v>
      </c>
      <c r="R32" s="1039"/>
      <c r="S32" s="1039"/>
      <c r="T32" s="1039"/>
      <c r="U32" s="1039"/>
      <c r="V32" s="1039">
        <v>226</v>
      </c>
      <c r="W32" s="1039"/>
      <c r="X32" s="1039"/>
      <c r="Y32" s="1039"/>
      <c r="Z32" s="1039"/>
      <c r="AA32" s="1039">
        <f t="shared" si="0"/>
        <v>20</v>
      </c>
      <c r="AB32" s="1039"/>
      <c r="AC32" s="1039"/>
      <c r="AD32" s="1039"/>
      <c r="AE32" s="1040"/>
      <c r="AF32" s="1035">
        <v>17</v>
      </c>
      <c r="AG32" s="1036"/>
      <c r="AH32" s="1036"/>
      <c r="AI32" s="1036"/>
      <c r="AJ32" s="1037"/>
      <c r="AK32" s="980" t="s">
        <v>552</v>
      </c>
      <c r="AL32" s="971"/>
      <c r="AM32" s="971"/>
      <c r="AN32" s="971"/>
      <c r="AO32" s="971"/>
      <c r="AP32" s="971">
        <v>989</v>
      </c>
      <c r="AQ32" s="971"/>
      <c r="AR32" s="971"/>
      <c r="AS32" s="971"/>
      <c r="AT32" s="971"/>
      <c r="AU32" s="971">
        <v>730</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29</v>
      </c>
      <c r="R33" s="1039"/>
      <c r="S33" s="1039"/>
      <c r="T33" s="1039"/>
      <c r="U33" s="1039"/>
      <c r="V33" s="1039">
        <v>29</v>
      </c>
      <c r="W33" s="1039"/>
      <c r="X33" s="1039"/>
      <c r="Y33" s="1039"/>
      <c r="Z33" s="1039"/>
      <c r="AA33" s="1039">
        <f t="shared" si="0"/>
        <v>0</v>
      </c>
      <c r="AB33" s="1039"/>
      <c r="AC33" s="1039"/>
      <c r="AD33" s="1039"/>
      <c r="AE33" s="1040"/>
      <c r="AF33" s="1035">
        <v>0</v>
      </c>
      <c r="AG33" s="1036"/>
      <c r="AH33" s="1036"/>
      <c r="AI33" s="1036"/>
      <c r="AJ33" s="1037"/>
      <c r="AK33" s="980" t="s">
        <v>552</v>
      </c>
      <c r="AL33" s="971"/>
      <c r="AM33" s="971"/>
      <c r="AN33" s="971"/>
      <c r="AO33" s="971"/>
      <c r="AP33" s="971" t="s">
        <v>552</v>
      </c>
      <c r="AQ33" s="971"/>
      <c r="AR33" s="971"/>
      <c r="AS33" s="971"/>
      <c r="AT33" s="971"/>
      <c r="AU33" s="971" t="s">
        <v>552</v>
      </c>
      <c r="AV33" s="971"/>
      <c r="AW33" s="971"/>
      <c r="AX33" s="971"/>
      <c r="AY33" s="971"/>
      <c r="AZ33" s="1041"/>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11</v>
      </c>
      <c r="R34" s="1039"/>
      <c r="S34" s="1039"/>
      <c r="T34" s="1039"/>
      <c r="U34" s="1039"/>
      <c r="V34" s="1039">
        <v>11</v>
      </c>
      <c r="W34" s="1039"/>
      <c r="X34" s="1039"/>
      <c r="Y34" s="1039"/>
      <c r="Z34" s="1039"/>
      <c r="AA34" s="1039" t="s">
        <v>552</v>
      </c>
      <c r="AB34" s="1039"/>
      <c r="AC34" s="1039"/>
      <c r="AD34" s="1039"/>
      <c r="AE34" s="1040"/>
      <c r="AF34" s="1035" t="s">
        <v>122</v>
      </c>
      <c r="AG34" s="1036"/>
      <c r="AH34" s="1036"/>
      <c r="AI34" s="1036"/>
      <c r="AJ34" s="1037"/>
      <c r="AK34" s="980">
        <v>2</v>
      </c>
      <c r="AL34" s="971"/>
      <c r="AM34" s="971"/>
      <c r="AN34" s="971"/>
      <c r="AO34" s="971"/>
      <c r="AP34" s="971" t="s">
        <v>552</v>
      </c>
      <c r="AQ34" s="971"/>
      <c r="AR34" s="971"/>
      <c r="AS34" s="971"/>
      <c r="AT34" s="971"/>
      <c r="AU34" s="971" t="s">
        <v>552</v>
      </c>
      <c r="AV34" s="971"/>
      <c r="AW34" s="971"/>
      <c r="AX34" s="971"/>
      <c r="AY34" s="971"/>
      <c r="AZ34" s="1041"/>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80</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401</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4475</v>
      </c>
      <c r="R68" s="982"/>
      <c r="S68" s="982"/>
      <c r="T68" s="982"/>
      <c r="U68" s="982"/>
      <c r="V68" s="982">
        <v>4456</v>
      </c>
      <c r="W68" s="982"/>
      <c r="X68" s="982"/>
      <c r="Y68" s="982"/>
      <c r="Z68" s="982"/>
      <c r="AA68" s="982">
        <f>Q68-V68</f>
        <v>19</v>
      </c>
      <c r="AB68" s="982"/>
      <c r="AC68" s="982"/>
      <c r="AD68" s="982"/>
      <c r="AE68" s="982"/>
      <c r="AF68" s="982">
        <v>19</v>
      </c>
      <c r="AG68" s="982"/>
      <c r="AH68" s="982"/>
      <c r="AI68" s="982"/>
      <c r="AJ68" s="982"/>
      <c r="AK68" s="982">
        <v>50</v>
      </c>
      <c r="AL68" s="982"/>
      <c r="AM68" s="982"/>
      <c r="AN68" s="982"/>
      <c r="AO68" s="982"/>
      <c r="AP68" s="982"/>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276</v>
      </c>
      <c r="R69" s="971"/>
      <c r="S69" s="971"/>
      <c r="T69" s="971"/>
      <c r="U69" s="971"/>
      <c r="V69" s="971">
        <v>223</v>
      </c>
      <c r="W69" s="971"/>
      <c r="X69" s="971"/>
      <c r="Y69" s="971"/>
      <c r="Z69" s="971"/>
      <c r="AA69" s="971">
        <f>Q69-V69</f>
        <v>53</v>
      </c>
      <c r="AB69" s="971"/>
      <c r="AC69" s="971"/>
      <c r="AD69" s="971"/>
      <c r="AE69" s="971"/>
      <c r="AF69" s="971">
        <v>53</v>
      </c>
      <c r="AG69" s="971"/>
      <c r="AH69" s="971"/>
      <c r="AI69" s="971"/>
      <c r="AJ69" s="971"/>
      <c r="AK69" s="971">
        <v>127</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187</v>
      </c>
      <c r="R70" s="971"/>
      <c r="S70" s="971"/>
      <c r="T70" s="971"/>
      <c r="U70" s="971"/>
      <c r="V70" s="971">
        <v>176</v>
      </c>
      <c r="W70" s="971"/>
      <c r="X70" s="971"/>
      <c r="Y70" s="971"/>
      <c r="Z70" s="971"/>
      <c r="AA70" s="971">
        <f>Q70-V70</f>
        <v>11</v>
      </c>
      <c r="AB70" s="971"/>
      <c r="AC70" s="971"/>
      <c r="AD70" s="971"/>
      <c r="AE70" s="971"/>
      <c r="AF70" s="971">
        <v>11</v>
      </c>
      <c r="AG70" s="971"/>
      <c r="AH70" s="971"/>
      <c r="AI70" s="971"/>
      <c r="AJ70" s="971"/>
      <c r="AK70" s="971">
        <v>87</v>
      </c>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15213</v>
      </c>
      <c r="R71" s="971"/>
      <c r="S71" s="971"/>
      <c r="T71" s="971"/>
      <c r="U71" s="971"/>
      <c r="V71" s="971">
        <v>15014</v>
      </c>
      <c r="W71" s="971"/>
      <c r="X71" s="971"/>
      <c r="Y71" s="971"/>
      <c r="Z71" s="971"/>
      <c r="AA71" s="971">
        <f>Q71-V71</f>
        <v>199</v>
      </c>
      <c r="AB71" s="971"/>
      <c r="AC71" s="971"/>
      <c r="AD71" s="971"/>
      <c r="AE71" s="971"/>
      <c r="AF71" s="971">
        <v>198</v>
      </c>
      <c r="AG71" s="971"/>
      <c r="AH71" s="971"/>
      <c r="AI71" s="971"/>
      <c r="AJ71" s="971"/>
      <c r="AK71" s="971">
        <v>470</v>
      </c>
      <c r="AL71" s="971"/>
      <c r="AM71" s="971"/>
      <c r="AN71" s="971"/>
      <c r="AO71" s="971"/>
      <c r="AP71" s="971">
        <v>4568</v>
      </c>
      <c r="AQ71" s="971"/>
      <c r="AR71" s="971"/>
      <c r="AS71" s="971"/>
      <c r="AT71" s="971"/>
      <c r="AU71" s="971">
        <v>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11124</v>
      </c>
      <c r="R72" s="971"/>
      <c r="S72" s="971"/>
      <c r="T72" s="971"/>
      <c r="U72" s="971"/>
      <c r="V72" s="971">
        <v>11108</v>
      </c>
      <c r="W72" s="971"/>
      <c r="X72" s="971"/>
      <c r="Y72" s="971"/>
      <c r="Z72" s="971"/>
      <c r="AA72" s="971">
        <f>Q72-V72</f>
        <v>16</v>
      </c>
      <c r="AB72" s="971"/>
      <c r="AC72" s="971"/>
      <c r="AD72" s="971"/>
      <c r="AE72" s="971"/>
      <c r="AF72" s="971">
        <v>2736</v>
      </c>
      <c r="AG72" s="971"/>
      <c r="AH72" s="971"/>
      <c r="AI72" s="971"/>
      <c r="AJ72" s="971"/>
      <c r="AK72" s="971">
        <v>816</v>
      </c>
      <c r="AL72" s="971"/>
      <c r="AM72" s="971"/>
      <c r="AN72" s="971"/>
      <c r="AO72" s="971"/>
      <c r="AP72" s="971">
        <v>4295</v>
      </c>
      <c r="AQ72" s="971"/>
      <c r="AR72" s="971"/>
      <c r="AS72" s="971"/>
      <c r="AT72" s="971"/>
      <c r="AU72" s="971">
        <v>199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743705</v>
      </c>
      <c r="AB110" s="889"/>
      <c r="AC110" s="889"/>
      <c r="AD110" s="889"/>
      <c r="AE110" s="890"/>
      <c r="AF110" s="891">
        <v>772307</v>
      </c>
      <c r="AG110" s="889"/>
      <c r="AH110" s="889"/>
      <c r="AI110" s="889"/>
      <c r="AJ110" s="890"/>
      <c r="AK110" s="891">
        <v>768951</v>
      </c>
      <c r="AL110" s="889"/>
      <c r="AM110" s="889"/>
      <c r="AN110" s="889"/>
      <c r="AO110" s="890"/>
      <c r="AP110" s="892">
        <v>25.5</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6317138</v>
      </c>
      <c r="BR110" s="842"/>
      <c r="BS110" s="842"/>
      <c r="BT110" s="842"/>
      <c r="BU110" s="842"/>
      <c r="BV110" s="842">
        <v>6235504</v>
      </c>
      <c r="BW110" s="842"/>
      <c r="BX110" s="842"/>
      <c r="BY110" s="842"/>
      <c r="BZ110" s="842"/>
      <c r="CA110" s="842">
        <v>5838696</v>
      </c>
      <c r="CB110" s="842"/>
      <c r="CC110" s="842"/>
      <c r="CD110" s="842"/>
      <c r="CE110" s="842"/>
      <c r="CF110" s="866">
        <v>193.9</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946941</v>
      </c>
      <c r="BR112" s="817"/>
      <c r="BS112" s="817"/>
      <c r="BT112" s="817"/>
      <c r="BU112" s="817"/>
      <c r="BV112" s="817">
        <v>861067</v>
      </c>
      <c r="BW112" s="817"/>
      <c r="BX112" s="817"/>
      <c r="BY112" s="817"/>
      <c r="BZ112" s="817"/>
      <c r="CA112" s="817">
        <v>730005</v>
      </c>
      <c r="CB112" s="817"/>
      <c r="CC112" s="817"/>
      <c r="CD112" s="817"/>
      <c r="CE112" s="817"/>
      <c r="CF112" s="875">
        <v>24.2</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154927</v>
      </c>
      <c r="AB113" s="919"/>
      <c r="AC113" s="919"/>
      <c r="AD113" s="919"/>
      <c r="AE113" s="920"/>
      <c r="AF113" s="921">
        <v>151780</v>
      </c>
      <c r="AG113" s="919"/>
      <c r="AH113" s="919"/>
      <c r="AI113" s="919"/>
      <c r="AJ113" s="920"/>
      <c r="AK113" s="921">
        <v>104732</v>
      </c>
      <c r="AL113" s="919"/>
      <c r="AM113" s="919"/>
      <c r="AN113" s="919"/>
      <c r="AO113" s="920"/>
      <c r="AP113" s="922">
        <v>3.5</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256484</v>
      </c>
      <c r="BR113" s="817"/>
      <c r="BS113" s="817"/>
      <c r="BT113" s="817"/>
      <c r="BU113" s="817"/>
      <c r="BV113" s="817">
        <v>248333</v>
      </c>
      <c r="BW113" s="817"/>
      <c r="BX113" s="817"/>
      <c r="BY113" s="817"/>
      <c r="BZ113" s="817"/>
      <c r="CA113" s="817">
        <v>260875</v>
      </c>
      <c r="CB113" s="817"/>
      <c r="CC113" s="817"/>
      <c r="CD113" s="817"/>
      <c r="CE113" s="817"/>
      <c r="CF113" s="875">
        <v>8.6999999999999993</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9623</v>
      </c>
      <c r="AB114" s="780"/>
      <c r="AC114" s="780"/>
      <c r="AD114" s="780"/>
      <c r="AE114" s="781"/>
      <c r="AF114" s="782">
        <v>10903</v>
      </c>
      <c r="AG114" s="780"/>
      <c r="AH114" s="780"/>
      <c r="AI114" s="780"/>
      <c r="AJ114" s="781"/>
      <c r="AK114" s="782">
        <v>16372</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1038461</v>
      </c>
      <c r="BR114" s="817"/>
      <c r="BS114" s="817"/>
      <c r="BT114" s="817"/>
      <c r="BU114" s="817"/>
      <c r="BV114" s="817">
        <v>887894</v>
      </c>
      <c r="BW114" s="817"/>
      <c r="BX114" s="817"/>
      <c r="BY114" s="817"/>
      <c r="BZ114" s="817"/>
      <c r="CA114" s="817">
        <v>890976</v>
      </c>
      <c r="CB114" s="817"/>
      <c r="CC114" s="817"/>
      <c r="CD114" s="817"/>
      <c r="CE114" s="817"/>
      <c r="CF114" s="875">
        <v>29.6</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908255</v>
      </c>
      <c r="AB117" s="903"/>
      <c r="AC117" s="903"/>
      <c r="AD117" s="903"/>
      <c r="AE117" s="904"/>
      <c r="AF117" s="905">
        <v>934990</v>
      </c>
      <c r="AG117" s="903"/>
      <c r="AH117" s="903"/>
      <c r="AI117" s="903"/>
      <c r="AJ117" s="904"/>
      <c r="AK117" s="905">
        <v>890055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8559024</v>
      </c>
      <c r="BR119" s="845"/>
      <c r="BS119" s="845"/>
      <c r="BT119" s="845"/>
      <c r="BU119" s="845"/>
      <c r="BV119" s="845">
        <v>8232798</v>
      </c>
      <c r="BW119" s="845"/>
      <c r="BX119" s="845"/>
      <c r="BY119" s="845"/>
      <c r="BZ119" s="845"/>
      <c r="CA119" s="845">
        <v>7720552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3726036</v>
      </c>
      <c r="BR120" s="842"/>
      <c r="BS120" s="842"/>
      <c r="BT120" s="842"/>
      <c r="BU120" s="842"/>
      <c r="BV120" s="842">
        <v>3876088</v>
      </c>
      <c r="BW120" s="842"/>
      <c r="BX120" s="842"/>
      <c r="BY120" s="842"/>
      <c r="BZ120" s="842"/>
      <c r="CA120" s="842">
        <v>3525609</v>
      </c>
      <c r="CB120" s="842"/>
      <c r="CC120" s="842"/>
      <c r="CD120" s="842"/>
      <c r="CE120" s="842"/>
      <c r="CF120" s="866">
        <v>117.1</v>
      </c>
      <c r="CG120" s="867"/>
      <c r="CH120" s="867"/>
      <c r="CI120" s="867"/>
      <c r="CJ120" s="867"/>
      <c r="CK120" s="868" t="s">
        <v>448</v>
      </c>
      <c r="CL120" s="852"/>
      <c r="CM120" s="852"/>
      <c r="CN120" s="852"/>
      <c r="CO120" s="853"/>
      <c r="CP120" s="872" t="s">
        <v>449</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730005</v>
      </c>
      <c r="DR120" s="842"/>
      <c r="DS120" s="842"/>
      <c r="DT120" s="842"/>
      <c r="DU120" s="842"/>
      <c r="DV120" s="843">
        <v>24.2</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5441002</v>
      </c>
      <c r="BR122" s="845"/>
      <c r="BS122" s="845"/>
      <c r="BT122" s="845"/>
      <c r="BU122" s="845"/>
      <c r="BV122" s="845">
        <v>5219424</v>
      </c>
      <c r="BW122" s="845"/>
      <c r="BX122" s="845"/>
      <c r="BY122" s="845"/>
      <c r="BZ122" s="845"/>
      <c r="CA122" s="845">
        <v>4921142</v>
      </c>
      <c r="CB122" s="845"/>
      <c r="CC122" s="845"/>
      <c r="CD122" s="845"/>
      <c r="CE122" s="845"/>
      <c r="CF122" s="846">
        <v>163.5</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9167038</v>
      </c>
      <c r="BR123" s="833"/>
      <c r="BS123" s="833"/>
      <c r="BT123" s="833"/>
      <c r="BU123" s="833"/>
      <c r="BV123" s="833">
        <v>9095512</v>
      </c>
      <c r="BW123" s="833"/>
      <c r="BX123" s="833"/>
      <c r="BY123" s="833"/>
      <c r="BZ123" s="833"/>
      <c r="CA123" s="833">
        <v>8446751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v>946941</v>
      </c>
      <c r="DH124" s="764"/>
      <c r="DI124" s="764"/>
      <c r="DJ124" s="764"/>
      <c r="DK124" s="765"/>
      <c r="DL124" s="766">
        <v>861067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3562581</v>
      </c>
      <c r="AB129" s="780"/>
      <c r="AC129" s="780"/>
      <c r="AD129" s="780"/>
      <c r="AE129" s="781"/>
      <c r="AF129" s="782">
        <v>3563890</v>
      </c>
      <c r="AG129" s="780"/>
      <c r="AH129" s="780"/>
      <c r="AI129" s="780"/>
      <c r="AJ129" s="781"/>
      <c r="AK129" s="782">
        <v>3596103</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663581</v>
      </c>
      <c r="AB130" s="780"/>
      <c r="AC130" s="780"/>
      <c r="AD130" s="780"/>
      <c r="AE130" s="781"/>
      <c r="AF130" s="782">
        <v>657721</v>
      </c>
      <c r="AG130" s="780"/>
      <c r="AH130" s="780"/>
      <c r="AI130" s="780"/>
      <c r="AJ130" s="781"/>
      <c r="AK130" s="782">
        <v>585449</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9.3000000000000007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2899000</v>
      </c>
      <c r="AB131" s="764"/>
      <c r="AC131" s="764"/>
      <c r="AD131" s="764"/>
      <c r="AE131" s="765"/>
      <c r="AF131" s="766">
        <v>2906169</v>
      </c>
      <c r="AG131" s="764"/>
      <c r="AH131" s="764"/>
      <c r="AI131" s="764"/>
      <c r="AJ131" s="765"/>
      <c r="AK131" s="766">
        <v>3010654</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8.439944809</v>
      </c>
      <c r="AB132" s="745"/>
      <c r="AC132" s="745"/>
      <c r="AD132" s="745"/>
      <c r="AE132" s="746"/>
      <c r="AF132" s="747">
        <v>9.5407046179999995</v>
      </c>
      <c r="AG132" s="745"/>
      <c r="AH132" s="745"/>
      <c r="AI132" s="745"/>
      <c r="AJ132" s="746"/>
      <c r="AK132" s="747">
        <v>10.11760235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7.9</v>
      </c>
      <c r="AB133" s="724"/>
      <c r="AC133" s="724"/>
      <c r="AD133" s="724"/>
      <c r="AE133" s="725"/>
      <c r="AF133" s="723">
        <v>8.5</v>
      </c>
      <c r="AG133" s="724"/>
      <c r="AH133" s="724"/>
      <c r="AI133" s="724"/>
      <c r="AJ133" s="725"/>
      <c r="AK133" s="723">
        <v>9.3000000000000007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XuwlWqpuvljs4558HRYkCmTIqV7XaoGWnIwjB8d6qtrahYO1JJgbFypLv4wv2uoiY6y3eQdVDXXkkvCXcNMhw==" saltValue="4esm6+80dHTZuORRmvAQ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479</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L7icrOr1KyGdAHi2JH/4fsTDFGYcUh85+Wjr5koqEQbHrdG5vU5N7YQthie+T3F3MxlCbtDXfrEbW8ua8ZJuAw==" saltValue="lo1vyWCH6IoG34yfvNQXI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AYwmSK8eEy7WccpBrxVOJlxbwdaXzCWTZp4IGJN0odwOyI22T3EHcxyRZEy2ud15coxwmdQ2OsyALgiKBAcfw==" saltValue="0+eOYtrO4MGn9Y9wVhPSO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1037186</v>
      </c>
      <c r="AP9" s="269">
        <v>376201</v>
      </c>
      <c r="AQ9" s="270">
        <v>289558</v>
      </c>
      <c r="AR9" s="271">
        <v>29.9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161128</v>
      </c>
      <c r="AP10" s="272">
        <v>58443</v>
      </c>
      <c r="AQ10" s="273">
        <v>31838</v>
      </c>
      <c r="AR10" s="274">
        <v>83.6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t="s">
        <v>490</v>
      </c>
      <c r="AP11" s="272" t="s">
        <v>490</v>
      </c>
      <c r="AQ11" s="273">
        <v>5309</v>
      </c>
      <c r="AR11" s="274" t="s">
        <v>490</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491</v>
      </c>
      <c r="AL12" s="1131"/>
      <c r="AM12" s="1131"/>
      <c r="AN12" s="1132"/>
      <c r="AO12" s="272" t="s">
        <v>490</v>
      </c>
      <c r="AP12" s="272" t="s">
        <v>490</v>
      </c>
      <c r="AQ12" s="273" t="s">
        <v>490</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20775</v>
      </c>
      <c r="AP13" s="272">
        <v>7535</v>
      </c>
      <c r="AQ13" s="273">
        <v>8195</v>
      </c>
      <c r="AR13" s="274">
        <v>-8.1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19682</v>
      </c>
      <c r="AP14" s="272">
        <v>7139</v>
      </c>
      <c r="AQ14" s="273">
        <v>5752</v>
      </c>
      <c r="AR14" s="274">
        <v>24.1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-90290</v>
      </c>
      <c r="AP15" s="272">
        <v>-32749</v>
      </c>
      <c r="AQ15" s="273">
        <v>-17150</v>
      </c>
      <c r="AR15" s="274">
        <v>91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1148481</v>
      </c>
      <c r="AP16" s="272">
        <v>416569</v>
      </c>
      <c r="AQ16" s="273">
        <v>323504</v>
      </c>
      <c r="AR16" s="274">
        <v>28.8</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35.549999999999997</v>
      </c>
      <c r="AP21" s="286">
        <v>26.26</v>
      </c>
      <c r="AQ21" s="287">
        <v>9.2899999999999991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93.1</v>
      </c>
      <c r="AP22" s="291">
        <v>94.5</v>
      </c>
      <c r="AQ22" s="292">
        <v>-1.4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768951</v>
      </c>
      <c r="AP32" s="300">
        <v>278909</v>
      </c>
      <c r="AQ32" s="301">
        <v>167749</v>
      </c>
      <c r="AR32" s="302">
        <v>66.3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490</v>
      </c>
      <c r="AP33" s="300" t="s">
        <v>490</v>
      </c>
      <c r="AQ33" s="301" t="s">
        <v>490</v>
      </c>
      <c r="AR33" s="302" t="s">
        <v>490</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490</v>
      </c>
      <c r="AP34" s="300" t="s">
        <v>490</v>
      </c>
      <c r="AQ34" s="301" t="s">
        <v>490</v>
      </c>
      <c r="AR34" s="302" t="s">
        <v>490</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104732</v>
      </c>
      <c r="AP35" s="300">
        <v>37988</v>
      </c>
      <c r="AQ35" s="301">
        <v>32778</v>
      </c>
      <c r="AR35" s="302">
        <v>15.9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16372</v>
      </c>
      <c r="AP36" s="300">
        <v>5938</v>
      </c>
      <c r="AQ36" s="301">
        <v>4535</v>
      </c>
      <c r="AR36" s="302">
        <v>30.9</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490</v>
      </c>
      <c r="AP37" s="300" t="s">
        <v>490</v>
      </c>
      <c r="AQ37" s="301">
        <v>1146</v>
      </c>
      <c r="AR37" s="302" t="s">
        <v>490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490</v>
      </c>
      <c r="AP38" s="303" t="s">
        <v>490</v>
      </c>
      <c r="AQ38" s="304">
        <v>37</v>
      </c>
      <c r="AR38" s="292" t="s">
        <v>490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t="s">
        <v>490</v>
      </c>
      <c r="AP39" s="300" t="s">
        <v>490</v>
      </c>
      <c r="AQ39" s="301">
        <v>-7395</v>
      </c>
      <c r="AR39" s="302" t="s">
        <v>490</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-585449</v>
      </c>
      <c r="AP40" s="300">
        <v>-212350</v>
      </c>
      <c r="AQ40" s="301">
        <v>-144519</v>
      </c>
      <c r="AR40" s="302">
        <v>46.9</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304606</v>
      </c>
      <c r="AP41" s="300">
        <v>110485</v>
      </c>
      <c r="AQ41" s="301">
        <v>54333</v>
      </c>
      <c r="AR41" s="302">
        <v>103.3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1777926</v>
      </c>
      <c r="AN51" s="322">
        <v>563526</v>
      </c>
      <c r="AO51" s="323">
        <v>20.5</v>
      </c>
      <c r="AP51" s="324">
        <v>332350</v>
      </c>
      <c r="AQ51" s="325">
        <v>4.9000000000000004</v>
      </c>
      <c r="AR51" s="326">
        <v>15.6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1048980</v>
      </c>
      <c r="AN52" s="330">
        <v>332482</v>
      </c>
      <c r="AO52" s="331">
        <v>1.8</v>
      </c>
      <c r="AP52" s="332">
        <v>200453</v>
      </c>
      <c r="AQ52" s="333">
        <v>0.7</v>
      </c>
      <c r="AR52" s="334">
        <v>1.1000000000000001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1755441</v>
      </c>
      <c r="AN53" s="322">
        <v>575554</v>
      </c>
      <c r="AO53" s="323">
        <v>2.1</v>
      </c>
      <c r="AP53" s="324">
        <v>362690</v>
      </c>
      <c r="AQ53" s="325">
        <v>9.1</v>
      </c>
      <c r="AR53" s="326">
        <v>-7</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1227649</v>
      </c>
      <c r="AN54" s="330">
        <v>402508</v>
      </c>
      <c r="AO54" s="331">
        <v>21.1</v>
      </c>
      <c r="AP54" s="332">
        <v>172580</v>
      </c>
      <c r="AQ54" s="333">
        <v>-13.9</v>
      </c>
      <c r="AR54" s="334">
        <v>35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1370232</v>
      </c>
      <c r="AN55" s="322">
        <v>462916</v>
      </c>
      <c r="AO55" s="323">
        <v>-19.600000000000001</v>
      </c>
      <c r="AP55" s="324">
        <v>296093</v>
      </c>
      <c r="AQ55" s="325">
        <v>-18.399999999999999</v>
      </c>
      <c r="AR55" s="326">
        <v>-1.2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875952</v>
      </c>
      <c r="AN56" s="330">
        <v>295930</v>
      </c>
      <c r="AO56" s="331">
        <v>-26.5</v>
      </c>
      <c r="AP56" s="332">
        <v>140545</v>
      </c>
      <c r="AQ56" s="333">
        <v>-18.600000000000001</v>
      </c>
      <c r="AR56" s="334">
        <v>-7.9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1385512</v>
      </c>
      <c r="AN57" s="322">
        <v>486145</v>
      </c>
      <c r="AO57" s="323">
        <v>5</v>
      </c>
      <c r="AP57" s="324">
        <v>308655</v>
      </c>
      <c r="AQ57" s="325">
        <v>4.2</v>
      </c>
      <c r="AR57" s="326">
        <v>0.8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1127625</v>
      </c>
      <c r="AN58" s="330">
        <v>395658</v>
      </c>
      <c r="AO58" s="331">
        <v>33.700000000000003</v>
      </c>
      <c r="AP58" s="332">
        <v>169887</v>
      </c>
      <c r="AQ58" s="333">
        <v>20.9</v>
      </c>
      <c r="AR58" s="334">
        <v>12.8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1650832</v>
      </c>
      <c r="AN59" s="322">
        <v>598778</v>
      </c>
      <c r="AO59" s="323">
        <v>23.2</v>
      </c>
      <c r="AP59" s="324">
        <v>325476</v>
      </c>
      <c r="AQ59" s="325">
        <v>5.4</v>
      </c>
      <c r="AR59" s="326">
        <v>17.8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1223440</v>
      </c>
      <c r="AN60" s="330">
        <v>443758</v>
      </c>
      <c r="AO60" s="331">
        <v>12.2</v>
      </c>
      <c r="AP60" s="332">
        <v>190204</v>
      </c>
      <c r="AQ60" s="333">
        <v>12</v>
      </c>
      <c r="AR60" s="334">
        <v>0.2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1587989</v>
      </c>
      <c r="AN61" s="337">
        <v>537384</v>
      </c>
      <c r="AO61" s="338">
        <v>6.2</v>
      </c>
      <c r="AP61" s="339">
        <v>325053</v>
      </c>
      <c r="AQ61" s="340">
        <v>1</v>
      </c>
      <c r="AR61" s="326">
        <v>5.2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1100729</v>
      </c>
      <c r="AN62" s="330">
        <v>374067</v>
      </c>
      <c r="AO62" s="331">
        <v>8.5</v>
      </c>
      <c r="AP62" s="332">
        <v>174734</v>
      </c>
      <c r="AQ62" s="333">
        <v>0.2</v>
      </c>
      <c r="AR62" s="334">
        <v>8.3000000000000007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L5COKTudopplaqVKi8V3Dx7YU81/rgVHkhoQWOk568H2lQm0C+VTlnlZdz9bu0yDOkfyFLrzudtj7PXMirINZw==" saltValue="iUParMkX5QkUHQRIU/Co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0yI7mpaygy+a06AVQS+WWYP9uNKnueYEd+Sgx7cRElVBVkl+CxkSUG3B4jiAzQKV7fooJIepvAhY1gbYJXdqoQ==" saltValue="ad66XWgit0T8tUgNonjb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qVou3M7g9VRYarDXP0PoJXL2/2/wR7nQf74sL1fudKUuA4h/5NtCFocV/miSWT5a4S1KFQy/yR2zpaQkfVQeXw==" saltValue="snenbi9H5IStggMc/aPs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40.64</v>
      </c>
      <c r="G47" s="12">
        <v>37.979999999999997</v>
      </c>
      <c r="H47" s="12">
        <v>47.05</v>
      </c>
      <c r="I47" s="12">
        <v>49.84</v>
      </c>
      <c r="J47" s="13">
        <v>44.47</v>
      </c>
    </row>
    <row r="48" spans="2:10" ht="57.75" customHeight="1" x14ac:dyDescent="0.2">
      <c r="B48" s="14"/>
      <c r="C48" s="1141" t="s">
        <v>4</v>
      </c>
      <c r="D48" s="1141"/>
      <c r="E48" s="1142"/>
      <c r="F48" s="15">
        <v>1.95</v>
      </c>
      <c r="G48" s="16">
        <v>11.51</v>
      </c>
      <c r="H48" s="16">
        <v>8.73</v>
      </c>
      <c r="I48" s="16">
        <v>1.19</v>
      </c>
      <c r="J48" s="17">
        <v>2.81</v>
      </c>
    </row>
    <row r="49" spans="2:10" ht="57.75" customHeight="1" thickBot="1" x14ac:dyDescent="0.25">
      <c r="B49" s="18"/>
      <c r="C49" s="1143" t="s">
        <v>5</v>
      </c>
      <c r="D49" s="1143"/>
      <c r="E49" s="1144"/>
      <c r="F49" s="19" t="s">
        <v>534</v>
      </c>
      <c r="G49" s="20">
        <v>9.69</v>
      </c>
      <c r="H49" s="20">
        <v>5.46</v>
      </c>
      <c r="I49" s="20" t="s">
        <v>535</v>
      </c>
      <c r="J49" s="21" t="s">
        <v>536</v>
      </c>
    </row>
    <row r="50" spans="2:10" ht="13.2" x14ac:dyDescent="0.2"/>
  </sheetData>
  <sheetProtection algorithmName="SHA-512" hashValue="ebzhArzrLaWtJGJzDwzXi9nfxsnpc9A2FFdN9CwZM7LAI3wwWtt5JTwi48tXvC0d0Cm7QkM/qa4RUVP77aT1kA==" saltValue="jTLQylmdNaMGCWg2LAmj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2026-03-12T08:22:17Z</cp:lastPrinted>
  <dcterms:created xsi:type="dcterms:W3CDTF">2026-02-26T10:02:03Z</dcterms:created>
  <dcterms:modified xsi:type="dcterms:W3CDTF">2026-03-18T06:52:56Z</dcterms:modified>
  <cp:category/>
</cp:coreProperties>
</file>