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8F6DB01C-A9FA-44EC-8D27-F44CFFC7794B}"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36" i="10"/>
  <c r="BW35" i="10"/>
  <c r="BE35" i="10"/>
  <c r="AM35" i="10"/>
  <c r="BW34" i="10"/>
  <c r="CO34" i="10" s="1"/>
  <c r="CO35" i="10" s="1"/>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<sst xmlns="http://schemas.openxmlformats.org/spreadsheetml/2006/main" count="1133" uniqueCount="561">
  <si>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</si>
  <si>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</si>
  <si>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</si>
  <si>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</si>
  <si>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</si>
  <si>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</si>
  <si>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</si>
  <si>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</si>
  <si>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</si>
  <si>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</si>
  <si>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</si>
  <si>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</si>
  <si>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</si>
  <si>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</si>
  <si>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</si>
  <si>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</si>
  <si>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</si>
  <si>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</si>
  <si>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</si>
  <si>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</si>
  <si>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</si>
  <si>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</si>
  <si>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</si>
  <si>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</si>
  <si>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</si>
  <si>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</si>
  <si>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</si>
  <si>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</si>
  <si>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</si>
  <si>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</si>
  <si>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</si>
  <si>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</si>
  <si>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</si>
  <si>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</si>
  <si>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</si>
  <si>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</si>
  <si>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</si>
  <si>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</si>
  <si>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</si>
  <si>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</si>
  <si>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</si>
  <si>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</si>
  <si>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</si>
  <si>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</si>
  <si>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</si>
  <si>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</si>
  <si>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</si>
  <si>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</si>
  <si>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</si>
  <si>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</si>
  <si>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</si>
  <si>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</si>
  <si>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</si>
  <si>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</si>
  <si>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</si>
  <si>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</si>
  <si>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</si>
  <si>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</si>
  <si>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</si>
  <si>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</si>
  <si>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</si>
  <si>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</si>
  <si>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</si>
  <si>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</si>
  <si>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</si>
  <si>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</si>
  <si>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</si>
  <si>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</si>
  <si>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</si>
  <si>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</si>
  <si>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</si>
  <si>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</si>
  <si>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</si>
  <si>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</si>
  <si>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</si>
  <si>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</si>
  <si>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</si>
  <si>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</si>
  <si>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</si>
  <si>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</si>
  <si>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</si>
  <si>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</si>
  <si>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</si>
  <si>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</si>
  <si>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</si>
  <si>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</si>
  <si>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</si>
  <si>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</si>
  <si>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</si>
  <si>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</si>
  <si>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</si>
  <si>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</si>
  <si>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</si>
  <si>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</si>
  <si>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</si>
  <si>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</si>
  <si>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</si>
  <si>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</si>
  <si>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</si>
  <si>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</si>
  <si>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</si>
  <si>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</si>
  <si>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</si>
  <si>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</si>
  <si>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</si>
  <si>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</si>
  <si>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</si>
  <si>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</si>
  <si>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</si>
  <si>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</si>
  <si>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</si>
  <si>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</si>
  <si>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</si>
  <si>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</si>
  <si>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</si>
  <si>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</si>
  <si>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</si>
  <si>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</si>
  <si>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</si>
  <si>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</si>
  <si>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</si>
  <si>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</si>
  <si>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</si>
  <si>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</si>
  <si>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</si>
  <si>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</si>
  <si>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</si>
  <si>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</si>
  <si>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</si>
  <si>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</si>
  <si>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</si>
  <si>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</si>
  <si>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</si>
  <si>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</si>
  <si>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</si>
  <si>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</si>
  <si>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</si>
  <si>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</si>
  <si>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</si>
  <si>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</si>
  <si>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</si>
  <si>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-3.6</t>
    <phoneticPr fontId="5"/>
  </si>
  <si>
    <t>基準財政需要額</t>
    <phoneticPr fontId="25"/>
  </si>
  <si>
    <t>うち日本人(％)</t>
    <phoneticPr fontId="5"/>
  </si>
  <si>
    <t>-4.6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</si>
  <si>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</si>
  <si>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</si>
  <si>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</si>
  <si>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</si>
  <si>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</si>
  <si>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</si>
  <si>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</si>
  <si>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</si>
  <si>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</si>
  <si>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</si>
  <si>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</si>
  <si>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</si>
  <si>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</si>
  <si>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</si>
  <si>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</si>
  <si>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</si>
  <si>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</si>
  <si>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</si>
  <si>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</si>
  <si>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</si>
  <si>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</si>
  <si>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</si>
  <si>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</si>
  <si>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</si>
  <si>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</si>
  <si>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</si>
  <si>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</si>
  <si>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</si>
  <si>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</si>
  <si>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</si>
  <si>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</si>
  <si>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</si>
  <si>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</si>
  <si>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</si>
  <si>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</si>
  <si>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</si>
  <si>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</si>
  <si>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</si>
  <si>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</si>
  <si>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</si>
  <si>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</si>
  <si>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</si>
  <si>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</si>
  <si>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</si>
  <si>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</si>
  <si>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</si>
  <si>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</si>
  <si>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</si>
  <si>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</si>
  <si>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</si>
  <si>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</si>
  <si>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</si>
  <si>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</si>
  <si>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</si>
  <si>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</si>
  <si>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</si>
  <si>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</si>
  <si>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</si>
  <si>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奈良県野迫川村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</si>
  <si>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</si>
  <si>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</si>
  <si>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</si>
  <si>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</si>
  <si>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</si>
  <si>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</si>
  <si>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</si>
  <si>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</si>
  <si>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</si>
  <si>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</si>
  <si>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</si>
  <si>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</si>
  <si>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</si>
  <si>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</si>
  <si>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</si>
  <si>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</si>
  <si>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</si>
  <si>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</si>
  <si>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</si>
  <si>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</si>
  <si>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</si>
  <si>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</si>
  <si>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</si>
  <si>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</si>
  <si>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</si>
  <si>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</si>
  <si>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</si>
  <si>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</si>
  <si>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</si>
  <si>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</si>
  <si>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</si>
  <si>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</si>
  <si>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</si>
  <si>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</si>
  <si>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</si>
  <si>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</si>
  <si>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</si>
  <si>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</si>
  <si>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</si>
  <si>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</si>
  <si>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</si>
  <si>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</si>
  <si>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</si>
  <si>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</si>
  <si>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</si>
  <si>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</si>
  <si>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</si>
  <si>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</si>
  <si>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</si>
  <si>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</si>
  <si>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</si>
  <si>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</si>
  <si>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</si>
  <si>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</si>
  <si>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</si>
  <si>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</si>
  <si>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</si>
  <si>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</si>
  <si>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</si>
  <si>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</si>
  <si>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</si>
  <si>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</si>
  <si>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</si>
  <si>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</si>
  <si>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</si>
  <si>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</si>
  <si>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</si>
  <si>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</si>
  <si>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</si>
  <si>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</si>
  <si>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</si>
  <si>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</si>
  <si>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</si>
  <si>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</si>
  <si>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</si>
  <si>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</si>
  <si>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</si>
  <si>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</si>
  <si>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</si>
  <si>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</si>
  <si>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</si>
  <si>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</si>
  <si>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</si>
  <si>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</si>
  <si>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</si>
  <si>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</si>
  <si>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</si>
  <si>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</si>
  <si>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</si>
  <si>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</si>
  <si>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</si>
  <si>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</si>
  <si>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</si>
  <si>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</si>
  <si>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</si>
  <si>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</si>
  <si>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</si>
  <si>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</si>
  <si>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</si>
  <si>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</si>
  <si>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</si>
  <si>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</si>
  <si>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</si>
  <si>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</si>
  <si>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</si>
  <si>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</si>
  <si>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</si>
  <si>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</si>
  <si>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</si>
  <si>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</si>
  <si>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</si>
  <si>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</si>
  <si>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</si>
  <si>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</si>
  <si>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</si>
  <si>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</si>
  <si>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</si>
  <si>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</si>
  <si>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</si>
  <si>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</si>
  <si>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</si>
  <si>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</si>
  <si>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</si>
  <si>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</si>
  <si>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</si>
  <si>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</si>
  <si>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</si>
  <si>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</si>
  <si>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</si>
  <si>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</si>
  <si>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</si>
  <si>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</si>
  <si>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</si>
  <si>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</si>
  <si>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</si>
  <si>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</si>
  <si>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</si>
  <si>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</si>
  <si>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</si>
  <si>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</si>
  <si>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</si>
  <si>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</si>
  <si>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</si>
  <si>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</si>
  <si>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</si>
  <si>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</si>
  <si>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</si>
  <si>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</si>
  <si>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</si>
  <si>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</si>
  <si>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奈良県野迫川村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</si>
  <si>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</si>
  <si>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</si>
  <si>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</si>
  <si>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</si>
  <si>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</si>
  <si>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</si>
  <si>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</si>
  <si>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</si>
  <si>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</si>
  <si>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</si>
  <si>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</si>
  <si>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</si>
  <si>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</si>
  <si>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</si>
  <si>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</si>
  <si>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</si>
  <si>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</si>
  <si>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</si>
  <si>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</si>
  <si>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</si>
  <si>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</si>
  <si>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</si>
  <si>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</si>
  <si>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</si>
  <si>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</si>
  <si>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</si>
  <si>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</si>
  <si>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</si>
  <si>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</si>
  <si>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</si>
  <si>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</si>
  <si>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</si>
  <si>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</si>
  <si>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</si>
  <si>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</si>
  <si>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</si>
  <si>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</si>
  <si>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</si>
  <si>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</si>
  <si>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法適用企業</t>
    <phoneticPr fontId="5"/>
  </si>
  <si>
    <t>温泉事業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</si>
  <si>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</si>
  <si>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</si>
  <si>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</si>
  <si>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</si>
  <si>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</si>
  <si>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</si>
  <si>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</si>
  <si>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</si>
  <si>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</si>
  <si>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</si>
  <si>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</si>
  <si>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</si>
  <si>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</si>
  <si>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</si>
  <si>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</si>
  <si>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</si>
  <si>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</si>
  <si>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</si>
  <si>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</si>
  <si>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</si>
  <si>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</si>
  <si>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</si>
  <si>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</si>
  <si>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</si>
  <si>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</si>
  <si>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</si>
  <si>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</si>
  <si>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</si>
  <si>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</si>
  <si>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</si>
  <si>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</si>
  <si>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</si>
  <si>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</si>
  <si>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</si>
  <si>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</si>
  <si>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</si>
  <si>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</si>
  <si>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</si>
  <si>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</si>
  <si>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</si>
  <si>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</si>
  <si>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</si>
  <si>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</si>
  <si>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</si>
  <si>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</si>
  <si>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</si>
  <si>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</si>
  <si>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</si>
  <si>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</si>
  <si>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</si>
  <si>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</si>
  <si>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</si>
  <si>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</si>
  <si>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</si>
  <si>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国民健康保険事業特別会計(直診勘定)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</si>
  <si>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</si>
  <si>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</si>
  <si>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</si>
  <si>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</si>
  <si>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</si>
  <si>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</si>
  <si>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</si>
  <si>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</si>
  <si>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</si>
  <si>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</si>
  <si>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</si>
  <si>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</si>
  <si>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</si>
  <si>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</si>
  <si>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</si>
  <si>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</si>
  <si>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</si>
  <si>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</si>
  <si>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</si>
  <si>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</si>
  <si>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</si>
  <si>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</si>
  <si>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</si>
  <si>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</si>
  <si>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</si>
  <si>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</si>
  <si>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</si>
  <si>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</si>
  <si>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</si>
  <si>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</si>
  <si>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</si>
  <si>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</si>
  <si>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</si>
  <si>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</si>
  <si>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</si>
  <si>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</si>
  <si>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</si>
  <si>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</si>
  <si>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</si>
  <si>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</si>
  <si>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</si>
  <si>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</si>
  <si>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</si>
  <si>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</si>
  <si>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</si>
  <si>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</si>
  <si>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</si>
  <si>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</si>
  <si>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</si>
  <si>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</si>
  <si>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</si>
  <si>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</si>
  <si>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</si>
  <si>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</si>
  <si>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</si>
  <si>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</si>
  <si>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</si>
  <si>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</si>
  <si>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</si>
  <si>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</si>
  <si>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</si>
  <si>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</si>
  <si>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</si>
  <si>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</si>
  <si>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</si>
  <si>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</si>
  <si>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</si>
  <si>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</si>
  <si>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</si>
  <si>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</si>
  <si>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</si>
  <si>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</si>
  <si>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</si>
  <si>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</si>
  <si>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</si>
  <si>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</si>
  <si>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</si>
  <si>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</si>
  <si>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</si>
  <si>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</si>
  <si>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</si>
  <si>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</si>
  <si>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10.84</t>
  </si>
  <si>
    <t>一般会計</t>
  </si>
  <si>
    <t>簡易水道事業</t>
  </si>
  <si>
    <t>国民健康保険事業（事業勘定）</t>
  </si>
  <si>
    <t>国民健康保険事業（直診勘定）</t>
  </si>
  <si>
    <t>代替バス</t>
  </si>
  <si>
    <t>温泉事業</t>
  </si>
  <si>
    <t>介護保険事業</t>
  </si>
  <si>
    <t>後期高齢者医療事業</t>
  </si>
  <si>
    <t>その他会計（赤字）</t>
  </si>
  <si>
    <t>その他会計（黒字）</t>
  </si>
  <si>
    <t>R02</t>
    <phoneticPr fontId="5"/>
  </si>
  <si>
    <t>R03</t>
    <phoneticPr fontId="5"/>
  </si>
  <si>
    <t>R04</t>
    <phoneticPr fontId="5"/>
  </si>
  <si>
    <t>R05</t>
    <phoneticPr fontId="5"/>
  </si>
  <si>
    <t>R06</t>
    <phoneticPr fontId="5"/>
  </si>
  <si>
    <t>-</t>
    <phoneticPr fontId="2"/>
  </si>
  <si>
    <t>一般社団法人のせ川くれよん</t>
    <rPh sb="0" eb="6">
      <t>イッパンシャダンホウジン</t>
    </rPh>
    <rPh sb="8" eb="9">
      <t>カワ</t>
    </rPh>
    <phoneticPr fontId="2"/>
  </si>
  <si>
    <t>株式会社のせ川びれっぢ</t>
    <rPh sb="0" eb="4">
      <t>カブシキガイシャ</t>
    </rPh>
    <rPh sb="6" eb="7">
      <t>ガワ</t>
    </rPh>
    <phoneticPr fontId="2"/>
  </si>
  <si>
    <t>地域福祉基金</t>
    <rPh sb="0" eb="6">
      <t>チイキフクシキキン</t>
    </rPh>
    <phoneticPr fontId="5"/>
  </si>
  <si>
    <t>森林環境保全基金</t>
    <rPh sb="0" eb="8">
      <t>シンリンカンキョウホゼンキキン</t>
    </rPh>
    <phoneticPr fontId="5"/>
  </si>
  <si>
    <t>ふるさとのせ川愛基金</t>
    <rPh sb="6" eb="7">
      <t>カワ</t>
    </rPh>
    <rPh sb="7" eb="8">
      <t>アイ</t>
    </rPh>
    <rPh sb="8" eb="10">
      <t>キキン</t>
    </rPh>
    <phoneticPr fontId="5"/>
  </si>
  <si>
    <t>地域振興基金</t>
    <rPh sb="0" eb="6">
      <t>チイキシンコウキキン</t>
    </rPh>
    <phoneticPr fontId="5"/>
  </si>
  <si>
    <t>奈良県市町村総合事務組合</t>
    <rPh sb="0" eb="3">
      <t>ナラケン</t>
    </rPh>
    <rPh sb="3" eb="6">
      <t>シチョウソン</t>
    </rPh>
    <rPh sb="6" eb="12">
      <t>ソウゴウジムクミアイ</t>
    </rPh>
    <phoneticPr fontId="2"/>
  </si>
  <si>
    <t>奈良広域水質検査センター組合</t>
    <rPh sb="0" eb="2">
      <t>ナラ</t>
    </rPh>
    <rPh sb="2" eb="6">
      <t>コウイキスイシツ</t>
    </rPh>
    <rPh sb="6" eb="8">
      <t>ケンサ</t>
    </rPh>
    <rPh sb="12" eb="14">
      <t>クミアイ</t>
    </rPh>
    <phoneticPr fontId="2"/>
  </si>
  <si>
    <t>奈良県後期高齢者医療広域連合</t>
    <rPh sb="0" eb="3">
      <t>ナラケン</t>
    </rPh>
    <rPh sb="3" eb="8">
      <t>コウキコウレイシャ</t>
    </rPh>
    <rPh sb="8" eb="14">
      <t>イリョウコウイキレンゴウ</t>
    </rPh>
    <phoneticPr fontId="2"/>
  </si>
  <si>
    <t>奈良県広域消防組合</t>
    <rPh sb="0" eb="3">
      <t>ナラケン</t>
    </rPh>
    <rPh sb="3" eb="9">
      <t>コウイキショウボウクミアイ</t>
    </rPh>
    <phoneticPr fontId="2"/>
  </si>
  <si>
    <t>南和広域医療企業団</t>
    <rPh sb="0" eb="2">
      <t>ナンワ</t>
    </rPh>
    <rPh sb="2" eb="9">
      <t>コウイキイリョウキギョウダン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</si>
</sst>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332350</c:v>
                </c:pt>
                <c:pt idx="1">
                  <c:v>362690</c:v>
                </c:pt>
                <c:pt idx="2">
                  <c:v>296093</c:v>
                </c:pt>
                <c:pt idx="3">
                  <c:v>308655</c:v>
                </c:pt>
                <c:pt idx="4">
                  <c:v>325476</c:v>
                </c:pt>
              </c:numCache>
            </c:numRef>
          </c:val>
          <c:smooth val="0"/>
          <c:extLst>
            <c:ext xmlns:c16="http://schemas.microsoft.com/office/drawing/2014/chart" uri="{C3380CC4-5D6E-409C-BE32-E72D297353CC}">
              <c16:uniqueId val="{00000000-D371-4566-8E01-CC2A2EB8A9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506806</c:v>
                </c:pt>
                <c:pt idx="1">
                  <c:v>772450</c:v>
                </c:pt>
                <c:pt idx="2">
                  <c:v>584949</c:v>
                </c:pt>
                <c:pt idx="3">
                  <c:v>713668</c:v>
                </c:pt>
                <c:pt idx="4">
                  <c:v>845295</c:v>
                </c:pt>
              </c:numCache>
            </c:numRef>
          </c:val>
          <c:smooth val="0"/>
          <c:extLst>
            <c:ext xmlns:c16="http://schemas.microsoft.com/office/drawing/2014/chart" uri="{C3380CC4-5D6E-409C-BE32-E72D297353CC}">
              <c16:uniqueId val="{00000001-D371-4566-8E01-CC2A2EB8A99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3.5</c:v>
                </c:pt>
                <c:pt idx="1">
                  <c:v>11.24</c:v>
                </c:pt>
                <c:pt idx="2">
                  <c:v>21.86</c:v>
                </c:pt>
                <c:pt idx="3">
                  <c:v>16.940000000000001</c:v>
                </c:pt>
                <c:pt idx="4">
                  <c:v>17.96</c:v>
                </c:pt>
              </c:numCache>
            </c:numRef>
          </c:val>
          <c:extLst>
            <c:ext xmlns:c16="http://schemas.microsoft.com/office/drawing/2014/chart" uri="{C3380CC4-5D6E-409C-BE32-E72D297353CC}">
              <c16:uniqueId val="{00000000-C869-4710-B94F-8038488AA76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78.63</c:v>
                </c:pt>
                <c:pt idx="1">
                  <c:v>69.62</c:v>
                </c:pt>
                <c:pt idx="2">
                  <c:v>68.69</c:v>
                </c:pt>
                <c:pt idx="3">
                  <c:v>82.41</c:v>
                </c:pt>
                <c:pt idx="4">
                  <c:v>82.05</c:v>
                </c:pt>
              </c:numCache>
            </c:numRef>
          </c:val>
          <c:extLst>
            <c:ext xmlns:c16="http://schemas.microsoft.com/office/drawing/2014/chart" uri="{C3380CC4-5D6E-409C-BE32-E72D297353CC}">
              <c16:uniqueId val="{00000001-C869-4710-B94F-8038488AA76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-10.84</c:v>
                </c:pt>
                <c:pt idx="1">
                  <c:v>8.15</c:v>
                </c:pt>
                <c:pt idx="2">
                  <c:v>10.77</c:v>
                </c:pt>
                <c:pt idx="3">
                  <c:v>7.69</c:v>
                </c:pt>
                <c:pt idx="4">
                  <c:v>1.1499999999999999</c:v>
                </c:pt>
              </c:numCache>
            </c:numRef>
          </c:val>
          <c:smooth val="0"/>
          <c:extLst>
            <c:ext xmlns:c16="http://schemas.microsoft.com/office/drawing/2014/chart" uri="{C3380CC4-5D6E-409C-BE32-E72D297353CC}">
              <c16:uniqueId val="{00000002-C869-4710-B94F-8038488AA76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12-420A-8DC6-5755ED87789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12-420A-8DC6-5755ED87789E}"/>
            </c:ext>
          </c:extLst>
        </c:ser>
        <c:ser>
          <c:idx val="2"/>
          <c:order val="2"/>
          <c:tx>
            <c:strRef>
              <c:f>データシート!$A$29</c:f>
              <c:strCache>
                <c:ptCount val="1"/>
                <c:pt idx="0">
                  <c:v>後期高齢者医療事業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0.06</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6D12-420A-8DC6-5755ED87789E}"/>
            </c:ext>
          </c:extLst>
        </c:ser>
        <c:ser>
          <c:idx val="3"/>
          <c:order val="3"/>
          <c:tx>
            <c:strRef>
              <c:f>データシート!$A$30</c:f>
              <c:strCache>
                <c:ptCount val="1"/>
                <c:pt idx="0">
                  <c:v>介護保険事業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0.41</c:v>
                </c:pt>
                <c:pt idx="2">
                  <c:v>#N/A</c:v>
                </c:pt>
                <c:pt idx="3">
                  <c:v>0.72</c:v>
                </c:pt>
                <c:pt idx="4">
                  <c:v>#N/A</c:v>
                </c:pt>
                <c:pt idx="5">
                  <c:v>1.19</c:v>
                </c:pt>
                <c:pt idx="6">
                  <c:v>#N/A</c:v>
                </c:pt>
                <c:pt idx="7">
                  <c:v>1.01</c:v>
                </c:pt>
                <c:pt idx="8">
                  <c:v>#N/A</c:v>
                </c:pt>
                <c:pt idx="9">
                  <c:v>0</c:v>
                </c:pt>
              </c:numCache>
            </c:numRef>
          </c:val>
          <c:extLst>
            <c:ext xmlns:c16="http://schemas.microsoft.com/office/drawing/2014/chart" uri="{C3380CC4-5D6E-409C-BE32-E72D297353CC}">
              <c16:uniqueId val="{00000003-6D12-420A-8DC6-5755ED87789E}"/>
            </c:ext>
          </c:extLst>
        </c:ser>
        <c:ser>
          <c:idx val="4"/>
          <c:order val="4"/>
          <c:tx>
            <c:strRef>
              <c:f>データシート!$A$31</c:f>
              <c:strCache>
                <c:ptCount val="1"/>
                <c:pt idx="0">
                  <c:v>温泉事業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6D12-420A-8DC6-5755ED87789E}"/>
            </c:ext>
          </c:extLst>
        </c:ser>
        <c:ser>
          <c:idx val="5"/>
          <c:order val="5"/>
          <c:tx>
            <c:strRef>
              <c:f>データシート!$A$32</c:f>
              <c:strCache>
                <c:ptCount val="1"/>
                <c:pt idx="0">
                  <c:v>代替バス</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0.01</c:v>
                </c:pt>
                <c:pt idx="8">
                  <c:v>#N/A</c:v>
                </c:pt>
                <c:pt idx="9">
                  <c:v>0.14000000000000001</c:v>
                </c:pt>
              </c:numCache>
            </c:numRef>
          </c:val>
          <c:extLst>
            <c:ext xmlns:c16="http://schemas.microsoft.com/office/drawing/2014/chart" uri="{C3380CC4-5D6E-409C-BE32-E72D297353CC}">
              <c16:uniqueId val="{00000005-6D12-420A-8DC6-5755ED87789E}"/>
            </c:ext>
          </c:extLst>
        </c:ser>
        <c:ser>
          <c:idx val="6"/>
          <c:order val="6"/>
          <c:tx>
            <c:strRef>
              <c:f>データシート!$A$33</c:f>
              <c:strCache>
                <c:ptCount val="1"/>
                <c:pt idx="0">
                  <c:v>国民健康保険事業（直診勘定）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0.24</c:v>
                </c:pt>
                <c:pt idx="4">
                  <c:v>#N/A</c:v>
                </c:pt>
                <c:pt idx="5">
                  <c:v>0.02</c:v>
                </c:pt>
                <c:pt idx="6">
                  <c:v>#N/A</c:v>
                </c:pt>
                <c:pt idx="7">
                  <c:v>0.02</c:v>
                </c:pt>
                <c:pt idx="8">
                  <c:v>#N/A</c:v>
                </c:pt>
                <c:pt idx="9">
                  <c:v>0.14000000000000001</c:v>
                </c:pt>
              </c:numCache>
            </c:numRef>
          </c:val>
          <c:extLst>
            <c:ext xmlns:c16="http://schemas.microsoft.com/office/drawing/2014/chart" uri="{C3380CC4-5D6E-409C-BE32-E72D297353CC}">
              <c16:uniqueId val="{00000006-6D12-420A-8DC6-5755ED87789E}"/>
            </c:ext>
          </c:extLst>
        </c:ser>
        <c:ser>
          <c:idx val="7"/>
          <c:order val="7"/>
          <c:tx>
            <c:strRef>
              <c:f>データシート!$A$34</c:f>
              <c:strCache>
                <c:ptCount val="1"/>
                <c:pt idx="0">
                  <c:v>国民健康保険事業（事業勘定）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0.33</c:v>
                </c:pt>
                <c:pt idx="2">
                  <c:v>#N/A</c:v>
                </c:pt>
                <c:pt idx="3">
                  <c:v>0.28999999999999998</c:v>
                </c:pt>
                <c:pt idx="4">
                  <c:v>#N/A</c:v>
                </c:pt>
                <c:pt idx="5">
                  <c:v>1.5</c:v>
                </c:pt>
                <c:pt idx="6">
                  <c:v>#N/A</c:v>
                </c:pt>
                <c:pt idx="7">
                  <c:v>0.34</c:v>
                </c:pt>
                <c:pt idx="8">
                  <c:v>#N/A</c:v>
                </c:pt>
                <c:pt idx="9">
                  <c:v>0.46</c:v>
                </c:pt>
              </c:numCache>
            </c:numRef>
          </c:val>
          <c:extLst>
            <c:ext xmlns:c16="http://schemas.microsoft.com/office/drawing/2014/chart" uri="{C3380CC4-5D6E-409C-BE32-E72D297353CC}">
              <c16:uniqueId val="{00000007-6D12-420A-8DC6-5755ED87789E}"/>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0.01</c:v>
                </c:pt>
                <c:pt idx="2">
                  <c:v>#N/A</c:v>
                </c:pt>
                <c:pt idx="3">
                  <c:v>0.02</c:v>
                </c:pt>
                <c:pt idx="4">
                  <c:v>#N/A</c:v>
                </c:pt>
                <c:pt idx="5">
                  <c:v>0.82</c:v>
                </c:pt>
                <c:pt idx="6">
                  <c:v>#N/A</c:v>
                </c:pt>
                <c:pt idx="7">
                  <c:v>0.6</c:v>
                </c:pt>
                <c:pt idx="8">
                  <c:v>#N/A</c:v>
                </c:pt>
                <c:pt idx="9">
                  <c:v>0.5</c:v>
                </c:pt>
              </c:numCache>
            </c:numRef>
          </c:val>
          <c:extLst>
            <c:ext xmlns:c16="http://schemas.microsoft.com/office/drawing/2014/chart" uri="{C3380CC4-5D6E-409C-BE32-E72D297353CC}">
              <c16:uniqueId val="{00000008-6D12-420A-8DC6-5755ED87789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3.48</c:v>
                </c:pt>
                <c:pt idx="2">
                  <c:v>#N/A</c:v>
                </c:pt>
                <c:pt idx="3">
                  <c:v>11.23</c:v>
                </c:pt>
                <c:pt idx="4">
                  <c:v>#N/A</c:v>
                </c:pt>
                <c:pt idx="5">
                  <c:v>21.86</c:v>
                </c:pt>
                <c:pt idx="6">
                  <c:v>#N/A</c:v>
                </c:pt>
                <c:pt idx="7">
                  <c:v>18.87</c:v>
                </c:pt>
                <c:pt idx="8">
                  <c:v>#N/A</c:v>
                </c:pt>
                <c:pt idx="9">
                  <c:v>17.82</c:v>
                </c:pt>
              </c:numCache>
            </c:numRef>
          </c:val>
          <c:extLst>
            <c:ext xmlns:c16="http://schemas.microsoft.com/office/drawing/2014/chart" uri="{C3380CC4-5D6E-409C-BE32-E72D297353CC}">
              <c16:uniqueId val="{00000009-6D12-420A-8DC6-5755ED87789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227</c:v>
                </c:pt>
                <c:pt idx="5">
                  <c:v>214</c:v>
                </c:pt>
                <c:pt idx="8">
                  <c:v>209</c:v>
                </c:pt>
                <c:pt idx="11">
                  <c:v>190</c:v>
                </c:pt>
                <c:pt idx="14">
                  <c:v>177</c:v>
                </c:pt>
              </c:numCache>
            </c:numRef>
          </c:val>
          <c:extLst>
            <c:ext xmlns:c16="http://schemas.microsoft.com/office/drawing/2014/chart" uri="{C3380CC4-5D6E-409C-BE32-E72D297353CC}">
              <c16:uniqueId val="{00000000-858C-45C2-B219-CF06FD23D47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58C-45C2-B219-CF06FD23D47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58C-45C2-B219-CF06FD23D47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13</c:v>
                </c:pt>
                <c:pt idx="3">
                  <c:v>9</c:v>
                </c:pt>
                <c:pt idx="6">
                  <c:v>4</c:v>
                </c:pt>
                <c:pt idx="9">
                  <c:v>5</c:v>
                </c:pt>
                <c:pt idx="12">
                  <c:v>7</c:v>
                </c:pt>
              </c:numCache>
            </c:numRef>
          </c:val>
          <c:extLst>
            <c:ext xmlns:c16="http://schemas.microsoft.com/office/drawing/2014/chart" uri="{C3380CC4-5D6E-409C-BE32-E72D297353CC}">
              <c16:uniqueId val="{00000003-858C-45C2-B219-CF06FD23D47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10</c:v>
                </c:pt>
                <c:pt idx="3">
                  <c:v>10</c:v>
                </c:pt>
                <c:pt idx="6">
                  <c:v>12</c:v>
                </c:pt>
                <c:pt idx="9">
                  <c:v>17</c:v>
                </c:pt>
                <c:pt idx="12">
                  <c:v>18</c:v>
                </c:pt>
              </c:numCache>
            </c:numRef>
          </c:val>
          <c:extLst>
            <c:ext xmlns:c16="http://schemas.microsoft.com/office/drawing/2014/chart" uri="{C3380CC4-5D6E-409C-BE32-E72D297353CC}">
              <c16:uniqueId val="{00000004-858C-45C2-B219-CF06FD23D47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58C-45C2-B219-CF06FD23D47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58C-45C2-B219-CF06FD23D47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277</c:v>
                </c:pt>
                <c:pt idx="3">
                  <c:v>270</c:v>
                </c:pt>
                <c:pt idx="6">
                  <c:v>269</c:v>
                </c:pt>
                <c:pt idx="9">
                  <c:v>243</c:v>
                </c:pt>
                <c:pt idx="12">
                  <c:v>225</c:v>
                </c:pt>
              </c:numCache>
            </c:numRef>
          </c:val>
          <c:extLst>
            <c:ext xmlns:c16="http://schemas.microsoft.com/office/drawing/2014/chart" uri="{C3380CC4-5D6E-409C-BE32-E72D297353CC}">
              <c16:uniqueId val="{00000007-858C-45C2-B219-CF06FD23D47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73</c:v>
                </c:pt>
                <c:pt idx="2">
                  <c:v>#N/A</c:v>
                </c:pt>
                <c:pt idx="3">
                  <c:v>#N/A</c:v>
                </c:pt>
                <c:pt idx="4">
                  <c:v>75</c:v>
                </c:pt>
                <c:pt idx="5">
                  <c:v>#N/A</c:v>
                </c:pt>
                <c:pt idx="6">
                  <c:v>#N/A</c:v>
                </c:pt>
                <c:pt idx="7">
                  <c:v>76</c:v>
                </c:pt>
                <c:pt idx="8">
                  <c:v>#N/A</c:v>
                </c:pt>
                <c:pt idx="9">
                  <c:v>#N/A</c:v>
                </c:pt>
                <c:pt idx="10">
                  <c:v>75</c:v>
                </c:pt>
                <c:pt idx="11">
                  <c:v>#N/A</c:v>
                </c:pt>
                <c:pt idx="12">
                  <c:v>#N/A</c:v>
                </c:pt>
                <c:pt idx="13">
                  <c:v>73</c:v>
                </c:pt>
                <c:pt idx="14">
                  <c:v>#N/A</c:v>
                </c:pt>
              </c:numCache>
            </c:numRef>
          </c:val>
          <c:smooth val="0"/>
          <c:extLst>
            <c:ext xmlns:c16="http://schemas.microsoft.com/office/drawing/2014/chart" uri="{C3380CC4-5D6E-409C-BE32-E72D297353CC}">
              <c16:uniqueId val="{00000008-858C-45C2-B219-CF06FD23D47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1681</c:v>
                </c:pt>
                <c:pt idx="5">
                  <c:v>1600</c:v>
                </c:pt>
                <c:pt idx="8">
                  <c:v>1490</c:v>
                </c:pt>
                <c:pt idx="11">
                  <c:v>1423</c:v>
                </c:pt>
                <c:pt idx="14">
                  <c:v>1345</c:v>
                </c:pt>
              </c:numCache>
            </c:numRef>
          </c:val>
          <c:extLst>
            <c:ext xmlns:c16="http://schemas.microsoft.com/office/drawing/2014/chart" uri="{C3380CC4-5D6E-409C-BE32-E72D297353CC}">
              <c16:uniqueId val="{00000000-427C-4B50-A594-B0D738AFE7A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c:v>
                </c:pt>
                <c:pt idx="5">
                  <c:v>0</c:v>
                </c:pt>
                <c:pt idx="8">
                  <c:v>0</c:v>
                </c:pt>
                <c:pt idx="11">
                  <c:v>0</c:v>
                </c:pt>
                <c:pt idx="14">
                  <c:v>0</c:v>
                </c:pt>
              </c:numCache>
            </c:numRef>
          </c:val>
          <c:extLst>
            <c:ext xmlns:c16="http://schemas.microsoft.com/office/drawing/2014/chart" uri="{C3380CC4-5D6E-409C-BE32-E72D297353CC}">
              <c16:uniqueId val="{00000001-427C-4B50-A594-B0D738AFE7A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797</c:v>
                </c:pt>
                <c:pt idx="5">
                  <c:v>797</c:v>
                </c:pt>
                <c:pt idx="8">
                  <c:v>804</c:v>
                </c:pt>
                <c:pt idx="11">
                  <c:v>921</c:v>
                </c:pt>
                <c:pt idx="14">
                  <c:v>925</c:v>
                </c:pt>
              </c:numCache>
            </c:numRef>
          </c:val>
          <c:extLst>
            <c:ext xmlns:c16="http://schemas.microsoft.com/office/drawing/2014/chart" uri="{C3380CC4-5D6E-409C-BE32-E72D297353CC}">
              <c16:uniqueId val="{00000002-427C-4B50-A594-B0D738AFE7A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7C-4B50-A594-B0D738AFE7A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7C-4B50-A594-B0D738AFE7A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7C-4B50-A594-B0D738AFE7A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214</c:v>
                </c:pt>
                <c:pt idx="3">
                  <c:v>188</c:v>
                </c:pt>
                <c:pt idx="6">
                  <c:v>195</c:v>
                </c:pt>
                <c:pt idx="9">
                  <c:v>187</c:v>
                </c:pt>
                <c:pt idx="12">
                  <c:v>182</c:v>
                </c:pt>
              </c:numCache>
            </c:numRef>
          </c:val>
          <c:extLst>
            <c:ext xmlns:c16="http://schemas.microsoft.com/office/drawing/2014/chart" uri="{C3380CC4-5D6E-409C-BE32-E72D297353CC}">
              <c16:uniqueId val="{00000006-427C-4B50-A594-B0D738AFE7A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136</c:v>
                </c:pt>
                <c:pt idx="3">
                  <c:v>121</c:v>
                </c:pt>
                <c:pt idx="6">
                  <c:v>115</c:v>
                </c:pt>
                <c:pt idx="9">
                  <c:v>107</c:v>
                </c:pt>
                <c:pt idx="12">
                  <c:v>112</c:v>
                </c:pt>
              </c:numCache>
            </c:numRef>
          </c:val>
          <c:extLst>
            <c:ext xmlns:c16="http://schemas.microsoft.com/office/drawing/2014/chart" uri="{C3380CC4-5D6E-409C-BE32-E72D297353CC}">
              <c16:uniqueId val="{00000007-427C-4B50-A594-B0D738AFE7A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182</c:v>
                </c:pt>
                <c:pt idx="3">
                  <c:v>184</c:v>
                </c:pt>
                <c:pt idx="6">
                  <c:v>183</c:v>
                </c:pt>
                <c:pt idx="9">
                  <c:v>188</c:v>
                </c:pt>
                <c:pt idx="12">
                  <c:v>171</c:v>
                </c:pt>
              </c:numCache>
            </c:numRef>
          </c:val>
          <c:extLst>
            <c:ext xmlns:c16="http://schemas.microsoft.com/office/drawing/2014/chart" uri="{C3380CC4-5D6E-409C-BE32-E72D297353CC}">
              <c16:uniqueId val="{00000008-427C-4B50-A594-B0D738AFE7A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7C-4B50-A594-B0D738AFE7A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2047</c:v>
                </c:pt>
                <c:pt idx="3">
                  <c:v>1946</c:v>
                </c:pt>
                <c:pt idx="6">
                  <c:v>1793</c:v>
                </c:pt>
                <c:pt idx="9">
                  <c:v>1707</c:v>
                </c:pt>
                <c:pt idx="12">
                  <c:v>1617</c:v>
                </c:pt>
              </c:numCache>
            </c:numRef>
          </c:val>
          <c:extLst>
            <c:ext xmlns:c16="http://schemas.microsoft.com/office/drawing/2014/chart" uri="{C3380CC4-5D6E-409C-BE32-E72D297353CC}">
              <c16:uniqueId val="{0000000A-427C-4B50-A594-B0D738AFE7A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98</c:v>
                </c:pt>
                <c:pt idx="2">
                  <c:v>#N/A</c:v>
                </c:pt>
                <c:pt idx="3">
                  <c:v>#N/A</c:v>
                </c:pt>
                <c:pt idx="4">
                  <c:v>42</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7C-4B50-A594-B0D738AFE7A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632</c:v>
                </c:pt>
                <c:pt idx="1">
                  <c:v>749</c:v>
                </c:pt>
                <c:pt idx="2">
                  <c:v>749</c:v>
                </c:pt>
              </c:numCache>
            </c:numRef>
          </c:val>
          <c:extLst>
            <c:ext xmlns:c16="http://schemas.microsoft.com/office/drawing/2014/chart" uri="{C3380CC4-5D6E-409C-BE32-E72D297353CC}">
              <c16:uniqueId val="{00000000-8AE8-4A7C-A96A-AF07CBEB01E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172</c:v>
                </c:pt>
                <c:pt idx="1">
                  <c:v>172</c:v>
                </c:pt>
                <c:pt idx="2">
                  <c:v>176</c:v>
                </c:pt>
              </c:numCache>
            </c:numRef>
          </c:val>
          <c:extLst>
            <c:ext xmlns:c16="http://schemas.microsoft.com/office/drawing/2014/chart" uri="{C3380CC4-5D6E-409C-BE32-E72D297353CC}">
              <c16:uniqueId val="{00000001-8AE8-4A7C-A96A-AF07CBEB01E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129</c:v>
                </c:pt>
                <c:pt idx="1">
                  <c:v>140</c:v>
                </c:pt>
                <c:pt idx="2">
                  <c:v>165</c:v>
                </c:pt>
              </c:numCache>
            </c:numRef>
          </c:val>
          <c:extLst>
            <c:ext xmlns:c16="http://schemas.microsoft.com/office/drawing/2014/chart" uri="{C3380CC4-5D6E-409C-BE32-E72D297353CC}">
              <c16:uniqueId val="{00000002-8AE8-4A7C-A96A-AF07CBEB01E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前年度と比較して、元利償還金は</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百万円減少している。これは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年度に借入れを行った過疎対策事業債や、平成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年度に借入れを行った辺地対策事業債の償還が終了したこと等による。そのため、令和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年度の実質公債費比率の分子を引き下げる結果となった。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引き続き地方交付税参入率の高い村債を活用するとともに、新規事業の精査や補助金等の活用を積極的に行うなど、新規村債発行額の抑制を図っていく。</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一般会計等に係る地方債の現在高は、償還額に比べ借入額が小さくなっていることから引き続き減少傾向にあり、令和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年度においても前年度と比較して</a:t>
          </a:r>
          <a:r>
            <a:rPr kumimoji="1" lang="en-US" altLang="ja-JP" sz="1400">
              <a:latin typeface="ＭＳ ゴシック" pitchFamily="49" charset="-128"/>
              <a:ea typeface="ＭＳ ゴシック" pitchFamily="49" charset="-128"/>
            </a:rPr>
            <a:t>90</a:t>
          </a:r>
          <a:r>
            <a:rPr kumimoji="1" lang="ja-JP" altLang="en-US" sz="1400">
              <a:latin typeface="ＭＳ ゴシック" pitchFamily="49" charset="-128"/>
              <a:ea typeface="ＭＳ ゴシック" pitchFamily="49" charset="-128"/>
            </a:rPr>
            <a:t>百万円減となっている。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今後もこの状態を維持できるよう過疎対策事業債等の地方交付税措置率の高い村債の活用や新規事業の精査等を行い村債の新規発行額の抑制等に努める。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・財政調整基金に関して、令和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117,006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年度は利息分の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千円のみの積立となっており、増額幅が小さくなっている。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・森林環境保全基金に関しては、令和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千円積立を行っているため、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・減債基金に関して、臨時財政対策債償還基金費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3,782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少子高齢化や過疎化により国勢調査人口の減少が見込まれ、普通交付税が減少していくことが予想されるため、一般会計の歳入総額が減少傾向となることを見越して、歳出の見直しを行いふるさとのせ川愛基金や森林環境保全基金等、特定目的基金の活用についても検討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・森林環境保全基金：森林整備及びその促進に関する事業を行う。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・ふるさとのせ川愛基金：豊かな自然と歴史に育まれた野迫川村への共感やふるさとへの思いを持つ人からの寄附金を財源として、歴史文化遺産の保存や地域づくり、人づくり等村の活性化事業を行う。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・森林環境保全基金：令和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24,063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千円積立を行っているため、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・ふるさとのせ川愛基金：令和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千円の積立を行っているため、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・地域福祉基金及び地域振興基金に関しては利息分の積立を行ったのみとなっている。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事業内容を精査しながら、各事業の財源として、基金の活用を視野に入れていく。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年度について、利息分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を積み立てたのみとなっているため、令和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年度の増額幅に対して小さくなっている。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的に発生が予想されている南海トラフ地震等の災害時の支出やコロナウイルスのような感染症流行による経済不況等による税収の減に耐えるため、平時には基金の取崩し額を抑制ひいては積立ができるよう歳出事業の見直しを行っていく。また普通交付税が減少していくことが予想されるため、一般会計の歳入総額が減少傾向となることを見越して、歳出の見直しを行い取崩し額を最小限に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臨時財政対策債償還基金費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3,688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千円を含む</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3,782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千円を積み立てているため、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償還期限を繰り上げて村債の償還を行うことの検討を可能とするため、今後も適宜積み立てを考えていく。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311
154.90
1,778,209
1,596,177
164,019
913,107
1,617,191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人口は年々減少傾向</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で、また高齢化率においては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％以上を推移しており、中心となる産業がないこと等で財政基盤が弱く類似団体平均を大きく下回っている。基準財政需要額は昨年度と比べ</a:t>
          </a:r>
          <a:r>
            <a:rPr kumimoji="1" lang="en-US" altLang="ja-JP" sz="1300">
              <a:latin typeface="ＭＳ Ｐゴシック" panose="020B0600070205080204" pitchFamily="50" charset="-128"/>
              <a:ea typeface="ＭＳ Ｐゴシック" panose="020B0600070205080204" pitchFamily="50" charset="-128"/>
            </a:rPr>
            <a:t>14,304</a:t>
          </a:r>
          <a:r>
            <a:rPr kumimoji="1" lang="ja-JP" altLang="en-US" sz="1300">
              <a:latin typeface="ＭＳ Ｐゴシック" panose="020B0600070205080204" pitchFamily="50" charset="-128"/>
              <a:ea typeface="ＭＳ Ｐゴシック" panose="020B0600070205080204" pitchFamily="50" charset="-128"/>
            </a:rPr>
            <a:t>千円増、基準財政収入額は昨年度と比べ</a:t>
          </a:r>
          <a:r>
            <a:rPr kumimoji="1" lang="en-US" altLang="ja-JP" sz="1300">
              <a:latin typeface="ＭＳ Ｐゴシック" panose="020B0600070205080204" pitchFamily="50" charset="-128"/>
              <a:ea typeface="ＭＳ Ｐゴシック" panose="020B0600070205080204" pitchFamily="50" charset="-128"/>
            </a:rPr>
            <a:t>17,039</a:t>
          </a:r>
          <a:r>
            <a:rPr kumimoji="1" lang="ja-JP" altLang="en-US" sz="1300">
              <a:latin typeface="ＭＳ Ｐゴシック" panose="020B0600070205080204" pitchFamily="50" charset="-128"/>
              <a:ea typeface="ＭＳ Ｐゴシック" panose="020B0600070205080204" pitchFamily="50" charset="-128"/>
            </a:rPr>
            <a:t>千円増となっていることから、財政力指数は昨年度に比べ</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ポイント増となっている。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39624</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83424"/>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49276</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1447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165879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9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160274</xdr:rowOff>
    </xdr:from>
    <xdr:to>
      <xdr:col>23</xdr:col>
      <xdr:colOff>184150</xdr:colOff>
      <xdr:row>44</xdr:row>
      <xdr:rowOff>90424</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56151</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28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169926</xdr:rowOff>
    </xdr:from>
    <xdr:to>
      <xdr:col>7</xdr:col>
      <xdr:colOff>31750</xdr:colOff>
      <xdr:row>44</xdr:row>
      <xdr:rowOff>100076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84853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28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ポイント増加したものの類似団体を下回る結果となっている。歳入は</a:t>
          </a:r>
          <a:r>
            <a:rPr kumimoji="1" lang="en-US" altLang="ja-JP" sz="1300">
              <a:latin typeface="ＭＳ Ｐゴシック" panose="020B0600070205080204" pitchFamily="50" charset="-128"/>
              <a:ea typeface="ＭＳ Ｐゴシック" panose="020B0600070205080204" pitchFamily="50" charset="-128"/>
            </a:rPr>
            <a:t>73,372</a:t>
          </a:r>
          <a:r>
            <a:rPr kumimoji="1" lang="ja-JP" altLang="en-US" sz="1300">
              <a:latin typeface="ＭＳ Ｐゴシック" panose="020B0600070205080204" pitchFamily="50" charset="-128"/>
              <a:ea typeface="ＭＳ Ｐゴシック" panose="020B0600070205080204" pitchFamily="50" charset="-128"/>
            </a:rPr>
            <a:t>千円増、歳出は</a:t>
          </a:r>
          <a:r>
            <a:rPr kumimoji="1" lang="en-US" altLang="ja-JP" sz="1300">
              <a:latin typeface="ＭＳ Ｐゴシック" panose="020B0600070205080204" pitchFamily="50" charset="-128"/>
              <a:ea typeface="ＭＳ Ｐゴシック" panose="020B0600070205080204" pitchFamily="50" charset="-128"/>
            </a:rPr>
            <a:t>62,956</a:t>
          </a:r>
          <a:r>
            <a:rPr kumimoji="1" lang="ja-JP" altLang="en-US" sz="1300">
              <a:latin typeface="ＭＳ Ｐゴシック" panose="020B0600070205080204" pitchFamily="50" charset="-128"/>
              <a:ea typeface="ＭＳ Ｐゴシック" panose="020B0600070205080204" pitchFamily="50" charset="-128"/>
            </a:rPr>
            <a:t>千円増となっている。歳入の主な増額理由は都道府県支出金が前年度比</a:t>
          </a:r>
          <a:r>
            <a:rPr kumimoji="1" lang="en-US" altLang="ja-JP" sz="1300">
              <a:latin typeface="ＭＳ Ｐゴシック" panose="020B0600070205080204" pitchFamily="50" charset="-128"/>
              <a:ea typeface="ＭＳ Ｐゴシック" panose="020B0600070205080204" pitchFamily="50" charset="-128"/>
            </a:rPr>
            <a:t>82,886</a:t>
          </a:r>
          <a:r>
            <a:rPr kumimoji="1" lang="ja-JP" altLang="en-US" sz="1300">
              <a:latin typeface="ＭＳ Ｐゴシック" panose="020B0600070205080204" pitchFamily="50" charset="-128"/>
              <a:ea typeface="ＭＳ Ｐゴシック" panose="020B0600070205080204" pitchFamily="50" charset="-128"/>
            </a:rPr>
            <a:t>千円増えたことで、歳出の主な増額理由は村道及び林道における雪寒対策事業費を含む維持補修費が</a:t>
          </a:r>
          <a:r>
            <a:rPr kumimoji="1" lang="en-US" altLang="ja-JP" sz="1300">
              <a:latin typeface="ＭＳ Ｐゴシック" panose="020B0600070205080204" pitchFamily="50" charset="-128"/>
              <a:ea typeface="ＭＳ Ｐゴシック" panose="020B0600070205080204" pitchFamily="50" charset="-128"/>
            </a:rPr>
            <a:t>83,132</a:t>
          </a:r>
          <a:r>
            <a:rPr kumimoji="1" lang="ja-JP" altLang="en-US" sz="1300">
              <a:latin typeface="ＭＳ Ｐゴシック" panose="020B0600070205080204" pitchFamily="50" charset="-128"/>
              <a:ea typeface="ＭＳ Ｐゴシック" panose="020B0600070205080204" pitchFamily="50" charset="-128"/>
            </a:rPr>
            <a:t>千円増えたことによる。令和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年度以降</a:t>
          </a:r>
          <a:r>
            <a:rPr kumimoji="1" lang="en-US" altLang="ja-JP" sz="1300">
              <a:latin typeface="ＭＳ Ｐゴシック" panose="020B0600070205080204" pitchFamily="50" charset="-128"/>
              <a:ea typeface="ＭＳ Ｐゴシック" panose="020B0600070205080204" pitchFamily="50" charset="-128"/>
            </a:rPr>
            <a:t>84</a:t>
          </a:r>
          <a:r>
            <a:rPr kumimoji="1" lang="ja-JP" altLang="en-US" sz="1300">
              <a:latin typeface="ＭＳ Ｐゴシック" panose="020B0600070205080204" pitchFamily="50" charset="-128"/>
              <a:ea typeface="ＭＳ Ｐゴシック" panose="020B0600070205080204" pitchFamily="50" charset="-128"/>
            </a:rPr>
            <a:t>％前後を推移しているが、今後もこの傾向は続くと考えられる。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70062</xdr:rowOff>
    </xdr:from>
    <xdr:to>
      <xdr:col>23</xdr:col>
      <xdr:colOff>133350</xdr:colOff>
      <xdr:row>63</xdr:row>
      <xdr:rowOff>88159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71412"/>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70062</xdr:rowOff>
    </xdr:from>
    <xdr:to>
      <xdr:col>19</xdr:col>
      <xdr:colOff>133350</xdr:colOff>
      <xdr:row>63</xdr:row>
      <xdr:rowOff>90170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7141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90170</xdr:rowOff>
    </xdr:from>
    <xdr:to>
      <xdr:col>15</xdr:col>
      <xdr:colOff>82550</xdr:colOff>
      <xdr:row>63</xdr:row>
      <xdr:rowOff>164571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0891520"/>
          <a:ext cx="889000" cy="7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164571</xdr:rowOff>
    </xdr:from>
    <xdr:to>
      <xdr:col>11</xdr:col>
      <xdr:colOff>31750</xdr:colOff>
      <xdr:row>65</xdr:row>
      <xdr:rowOff>8679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5921"/>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37359</xdr:rowOff>
    </xdr:from>
    <xdr:to>
      <xdr:col>23</xdr:col>
      <xdr:colOff>184150</xdr:colOff>
      <xdr:row>63</xdr:row>
      <xdr:rowOff>138959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3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53886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83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19262</xdr:rowOff>
    </xdr:from>
    <xdr:to>
      <xdr:col>19</xdr:col>
      <xdr:colOff>184150</xdr:colOff>
      <xdr:row>63</xdr:row>
      <xdr:rowOff>120862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131039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39370</xdr:rowOff>
    </xdr:from>
    <xdr:to>
      <xdr:col>15</xdr:col>
      <xdr:colOff>133350</xdr:colOff>
      <xdr:row>63</xdr:row>
      <xdr:rowOff>140970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113771</xdr:rowOff>
    </xdr:from>
    <xdr:to>
      <xdr:col>11</xdr:col>
      <xdr:colOff>82550</xdr:colOff>
      <xdr:row>64</xdr:row>
      <xdr:rowOff>43921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28698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10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44256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18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[2,220,602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人当たり人件費・物件費等の決算額は、前年度比</a:t>
          </a:r>
          <a:r>
            <a:rPr kumimoji="1" lang="en-US" altLang="ja-JP" sz="1300">
              <a:latin typeface="ＭＳ Ｐゴシック" panose="020B0600070205080204" pitchFamily="50" charset="-128"/>
              <a:ea typeface="ＭＳ Ｐゴシック" panose="020B0600070205080204" pitchFamily="50" charset="-128"/>
            </a:rPr>
            <a:t>437,560</a:t>
          </a:r>
          <a:r>
            <a:rPr kumimoji="1" lang="ja-JP" altLang="en-US" sz="1300">
              <a:latin typeface="ＭＳ Ｐゴシック" panose="020B0600070205080204" pitchFamily="50" charset="-128"/>
              <a:ea typeface="ＭＳ Ｐゴシック" panose="020B0600070205080204" pitchFamily="50" charset="-128"/>
            </a:rPr>
            <a:t>円増加している。例年類似団体平均と比べ大きく上回る額となっているのは、人口が過疎化・高齢化の影響により減少傾向とあること、人件費や物価高騰の影響が考えられる。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今後も同じ状態が続くと予想されることから、より一層業務の効率化や見直し等を図り、人件費・物件費等の抑制に努めていく必要がある。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115946</xdr:rowOff>
    </xdr:from>
    <xdr:to>
      <xdr:col>23</xdr:col>
      <xdr:colOff>133350</xdr:colOff>
      <xdr:row>85</xdr:row>
      <xdr:rowOff>120469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17746"/>
          <a:ext cx="838200" cy="17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111399</xdr:rowOff>
    </xdr:from>
    <xdr:to>
      <xdr:col>19</xdr:col>
      <xdr:colOff>133350</xdr:colOff>
      <xdr:row>84</xdr:row>
      <xdr:rowOff>115946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513199"/>
          <a:ext cx="889000" cy="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83722</xdr:rowOff>
    </xdr:from>
    <xdr:to>
      <xdr:col>15</xdr:col>
      <xdr:colOff>82550</xdr:colOff>
      <xdr:row>84</xdr:row>
      <xdr:rowOff>111399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485522"/>
          <a:ext cx="889000" cy="2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83722</xdr:rowOff>
    </xdr:from>
    <xdr:to>
      <xdr:col>11</xdr:col>
      <xdr:colOff>31750</xdr:colOff>
      <xdr:row>85</xdr:row>
      <xdr:rowOff>2676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485522"/>
          <a:ext cx="889000" cy="9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69692</xdr:rowOff>
    </xdr:from>
    <xdr:to>
      <xdr:col>7</xdr:col>
      <xdr:colOff>31750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10019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2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69669</xdr:rowOff>
    </xdr:from>
    <xdr:to>
      <xdr:col>23</xdr:col>
      <xdr:colOff>184150</xdr:colOff>
      <xdr:row>85</xdr:row>
      <xdr:rowOff>171269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4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41746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1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65146</xdr:rowOff>
    </xdr:from>
    <xdr:to>
      <xdr:col>19</xdr:col>
      <xdr:colOff>184150</xdr:colOff>
      <xdr:row>84</xdr:row>
      <xdr:rowOff>166746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66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151523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533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60599</xdr:rowOff>
    </xdr:from>
    <xdr:to>
      <xdr:col>15</xdr:col>
      <xdr:colOff>133350</xdr:colOff>
      <xdr:row>84</xdr:row>
      <xdr:rowOff>162199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146976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48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32922</xdr:rowOff>
    </xdr:from>
    <xdr:to>
      <xdr:col>11</xdr:col>
      <xdr:colOff>82550</xdr:colOff>
      <xdr:row>84</xdr:row>
      <xdr:rowOff>134522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3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119299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2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123326</xdr:rowOff>
    </xdr:from>
    <xdr:to>
      <xdr:col>7</xdr:col>
      <xdr:colOff>31750</xdr:colOff>
      <xdr:row>85</xdr:row>
      <xdr:rowOff>53476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2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38253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継続的に類似団体平均を下回っており、令和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年度は類似団体と比べて</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人口減少が進んでいく中で、業務内容の優先度の見直しや効率化を考え、業務に支障が出ないようにしながら職員の待遇について検討していく必要がある。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37782</xdr:rowOff>
    </xdr:from>
    <xdr:to>
      <xdr:col>81</xdr:col>
      <xdr:colOff>44450</xdr:colOff>
      <xdr:row>85</xdr:row>
      <xdr:rowOff>164464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611032"/>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164464</xdr:rowOff>
    </xdr:from>
    <xdr:to>
      <xdr:col>77</xdr:col>
      <xdr:colOff>44450</xdr:colOff>
      <xdr:row>86</xdr:row>
      <xdr:rowOff>65405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737714"/>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131145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875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65405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72565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167340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9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73977</xdr:rowOff>
    </xdr:from>
    <xdr:to>
      <xdr:col>68</xdr:col>
      <xdr:colOff>152400</xdr:colOff>
      <xdr:row>85</xdr:row>
      <xdr:rowOff>152400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47227"/>
          <a:ext cx="8890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32702</xdr:rowOff>
    </xdr:from>
    <xdr:to>
      <xdr:col>64</xdr:col>
      <xdr:colOff>152400</xdr:colOff>
      <xdr:row>86</xdr:row>
      <xdr:rowOff>134302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119079</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158432</xdr:rowOff>
    </xdr:from>
    <xdr:to>
      <xdr:col>81</xdr:col>
      <xdr:colOff>95250</xdr:colOff>
      <xdr:row>85</xdr:row>
      <xdr:rowOff>88582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3509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40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113664</xdr:rowOff>
    </xdr:from>
    <xdr:to>
      <xdr:col>77</xdr:col>
      <xdr:colOff>95250</xdr:colOff>
      <xdr:row>86</xdr:row>
      <xdr:rowOff>43814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68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53991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455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14605</xdr:rowOff>
    </xdr:from>
    <xdr:to>
      <xdr:col>73</xdr:col>
      <xdr:colOff>44450</xdr:colOff>
      <xdr:row>86</xdr:row>
      <xdr:rowOff>116205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126382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52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101600</xdr:rowOff>
    </xdr:from>
    <xdr:to>
      <xdr:col>68</xdr:col>
      <xdr:colOff>203200</xdr:colOff>
      <xdr:row>86</xdr:row>
      <xdr:rowOff>31750</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23177</xdr:rowOff>
    </xdr:from>
    <xdr:to>
      <xdr:col>64</xdr:col>
      <xdr:colOff>152400</xdr:colOff>
      <xdr:row>85</xdr:row>
      <xdr:rowOff>124777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134954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365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人口減少が進んでいるため、依然として類似団体平均値を大きく上回っている。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実職員数はほぼ横ばいで推移しているものの、今後も人口減少が予想されるため、業務内容の優先度の見直しや効率化を考え、業務に支障が出ないようにしながら適切な職員数を維持する必要がある。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26283</xdr:rowOff>
    </xdr:from>
    <xdr:to>
      <xdr:col>81</xdr:col>
      <xdr:colOff>44450</xdr:colOff>
      <xdr:row>63</xdr:row>
      <xdr:rowOff>59720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827633"/>
          <a:ext cx="838200" cy="3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26283</xdr:rowOff>
    </xdr:from>
    <xdr:to>
      <xdr:col>77</xdr:col>
      <xdr:colOff>44450</xdr:colOff>
      <xdr:row>63</xdr:row>
      <xdr:rowOff>55239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827633"/>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164295</xdr:rowOff>
    </xdr:from>
    <xdr:to>
      <xdr:col>72</xdr:col>
      <xdr:colOff>203200</xdr:colOff>
      <xdr:row>63</xdr:row>
      <xdr:rowOff>55239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794195"/>
          <a:ext cx="889000" cy="6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144876</xdr:rowOff>
    </xdr:from>
    <xdr:to>
      <xdr:col>68</xdr:col>
      <xdr:colOff>152400</xdr:colOff>
      <xdr:row>62</xdr:row>
      <xdr:rowOff>164295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774776"/>
          <a:ext cx="889000" cy="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49071</xdr:rowOff>
    </xdr:from>
    <xdr:to>
      <xdr:col>64</xdr:col>
      <xdr:colOff>152400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160848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33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8920</xdr:rowOff>
    </xdr:from>
    <xdr:to>
      <xdr:col>81</xdr:col>
      <xdr:colOff>95250</xdr:colOff>
      <xdr:row>63</xdr:row>
      <xdr:rowOff>110520</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81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152447</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78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146933</xdr:rowOff>
    </xdr:from>
    <xdr:to>
      <xdr:col>77</xdr:col>
      <xdr:colOff>95250</xdr:colOff>
      <xdr:row>63</xdr:row>
      <xdr:rowOff>77083</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776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61860</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863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4439</xdr:rowOff>
    </xdr:from>
    <xdr:to>
      <xdr:col>73</xdr:col>
      <xdr:colOff>44450</xdr:colOff>
      <xdr:row>63</xdr:row>
      <xdr:rowOff>106039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8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90816</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89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113495</xdr:rowOff>
    </xdr:from>
    <xdr:to>
      <xdr:col>68</xdr:col>
      <xdr:colOff>203200</xdr:colOff>
      <xdr:row>63</xdr:row>
      <xdr:rowOff>43645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7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28422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82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94076</xdr:rowOff>
    </xdr:from>
    <xdr:to>
      <xdr:col>64</xdr:col>
      <xdr:colOff>152400</xdr:colOff>
      <xdr:row>63</xdr:row>
      <xdr:rowOff>24226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7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9003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81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ポイント減少した。要因としては地方債の償還が進んでいること等が考えられる。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今後も引き続き地方交付税参入率の高い村債を活用するとともに、補助金の活用を積極的に行い新規起債発行額を抑制する、新規事業の精査を行うなど、実質公債費比率が軽減していくよう努める。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30904</xdr:rowOff>
    </xdr:from>
    <xdr:to>
      <xdr:col>81</xdr:col>
      <xdr:colOff>44450</xdr:colOff>
      <xdr:row>43</xdr:row>
      <xdr:rowOff>55033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4032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111337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5290800" y="74273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111337</xdr:rowOff>
    </xdr:from>
    <xdr:to>
      <xdr:col>72</xdr:col>
      <xdr:colOff>203200</xdr:colOff>
      <xdr:row>44</xdr:row>
      <xdr:rowOff>60537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748368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36406</xdr:rowOff>
    </xdr:from>
    <xdr:to>
      <xdr:col>68</xdr:col>
      <xdr:colOff>152400</xdr:colOff>
      <xdr:row>44</xdr:row>
      <xdr:rowOff>60537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5802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151554</xdr:rowOff>
    </xdr:from>
    <xdr:to>
      <xdr:col>81</xdr:col>
      <xdr:colOff>95250</xdr:colOff>
      <xdr:row>43</xdr:row>
      <xdr:rowOff>81704</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35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123631</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32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60537</xdr:rowOff>
    </xdr:from>
    <xdr:to>
      <xdr:col>73</xdr:col>
      <xdr:colOff>44450</xdr:colOff>
      <xdr:row>43</xdr:row>
      <xdr:rowOff>162137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146914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157056</xdr:rowOff>
    </xdr:from>
    <xdr:to>
      <xdr:col>64</xdr:col>
      <xdr:colOff>152400</xdr:colOff>
      <xdr:row>44</xdr:row>
      <xdr:rowOff>87206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71983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年度から将来負担率は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％を維持できている。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この要因としては、起債の償還が進んでいること、退職手当引当金額の減少が考えられる。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18627</xdr:rowOff>
    </xdr:from>
    <xdr:to>
      <xdr:col>68</xdr:col>
      <xdr:colOff>152400</xdr:colOff>
      <xdr:row>14</xdr:row>
      <xdr:rowOff>103886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3512800" y="2418927"/>
          <a:ext cx="889000" cy="8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139277</xdr:rowOff>
    </xdr:from>
    <xdr:to>
      <xdr:col>68</xdr:col>
      <xdr:colOff>203200</xdr:colOff>
      <xdr:row>14</xdr:row>
      <xdr:rowOff>69427</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54204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5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53086</xdr:rowOff>
    </xdr:from>
    <xdr:to>
      <xdr:col>64</xdr:col>
      <xdr:colOff>152400</xdr:colOff>
      <xdr:row>14</xdr:row>
      <xdr:rowOff>154686</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4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139463</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53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311
154.90
1,778,209
1,596,177
164,019
913,107
1,617,191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ポイント上昇している。職員の経験年数の増加や給与改定等による増加が今後も見込まれるため、継続的に人件費の適正化を図る必要がある。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96520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68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96520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30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36</xdr:row>
      <xdr:rowOff>127000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306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113047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91440</xdr:rowOff>
    </xdr:from>
    <xdr:to>
      <xdr:col>6</xdr:col>
      <xdr:colOff>171450</xdr:colOff>
      <xdr:row>37</xdr:row>
      <xdr:rowOff>21590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31767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45720</xdr:rowOff>
    </xdr:from>
    <xdr:to>
      <xdr:col>20</xdr:col>
      <xdr:colOff>38100</xdr:colOff>
      <xdr:row>36</xdr:row>
      <xdr:rowOff>147320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157497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8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ポイント下回り、類似団体と比較しても</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しかし、デジタル化に伴うシステム経費の支出増が見込まれるため、新規導入の際には費用対効果を精査し、導入済みシステムについては適宜見直しを行いながら、経常経費の抑制に努める。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145288</xdr:rowOff>
    </xdr:from>
    <xdr:to>
      <xdr:col>82</xdr:col>
      <xdr:colOff>107950</xdr:colOff>
      <xdr:row>17</xdr:row>
      <xdr:rowOff>37846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88848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14986</xdr:rowOff>
    </xdr:from>
    <xdr:to>
      <xdr:col>78</xdr:col>
      <xdr:colOff>69850</xdr:colOff>
      <xdr:row>17</xdr:row>
      <xdr:rowOff>37846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296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9296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37846</xdr:rowOff>
    </xdr:from>
    <xdr:to>
      <xdr:col>69</xdr:col>
      <xdr:colOff>92075</xdr:colOff>
      <xdr:row>17</xdr:row>
      <xdr:rowOff>69850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9524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43959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131064</xdr:rowOff>
    </xdr:from>
    <xdr:to>
      <xdr:col>65</xdr:col>
      <xdr:colOff>53975</xdr:colOff>
      <xdr:row>17</xdr:row>
      <xdr:rowOff>61214</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71391</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94488</xdr:rowOff>
    </xdr:from>
    <xdr:to>
      <xdr:col>82</xdr:col>
      <xdr:colOff>158750</xdr:colOff>
      <xdr:row>17</xdr:row>
      <xdr:rowOff>24638</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111015</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8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158496</xdr:rowOff>
    </xdr:from>
    <xdr:to>
      <xdr:col>78</xdr:col>
      <xdr:colOff>120650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乳幼児や子どもの数が少ないため、類似団体平均を大きく下回っている。今後も人数の変化はほぼないと考えられるため、同水準で推移していくと見込んでいる。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86178</xdr:rowOff>
    </xdr:from>
    <xdr:to>
      <xdr:col>24</xdr:col>
      <xdr:colOff>25400</xdr:colOff>
      <xdr:row>53</xdr:row>
      <xdr:rowOff>102507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730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86178</xdr:rowOff>
    </xdr:from>
    <xdr:to>
      <xdr:col>19</xdr:col>
      <xdr:colOff>187325</xdr:colOff>
      <xdr:row>53</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730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89099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18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56700"/>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56442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53522</xdr:rowOff>
    </xdr:from>
    <xdr:to>
      <xdr:col>11</xdr:col>
      <xdr:colOff>9525</xdr:colOff>
      <xdr:row>53</xdr:row>
      <xdr:rowOff>69850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4037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51707</xdr:rowOff>
    </xdr:from>
    <xdr:to>
      <xdr:col>24</xdr:col>
      <xdr:colOff>76200</xdr:colOff>
      <xdr:row>53</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68234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898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35378</xdr:rowOff>
    </xdr:from>
    <xdr:to>
      <xdr:col>20</xdr:col>
      <xdr:colOff>38100</xdr:colOff>
      <xdr:row>53</xdr:row>
      <xdr:rowOff>136978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147155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89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2722</xdr:rowOff>
    </xdr:from>
    <xdr:to>
      <xdr:col>6</xdr:col>
      <xdr:colOff>171450</xdr:colOff>
      <xdr:row>53</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114499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85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ポイント上昇し、類似団体平均も</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本項目に含まれている雪寒対策費等はかなりの割合を占めているが、その年の気候状況によって大きく変動する費用である。令和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年度は降積雪が多かったため増加することとなった。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住民の生活に直結する費用ではあるため、一律的な抑制は難しいが、余分な支出が発生しないよう事業監督を行っていく。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58</xdr:row>
      <xdr:rowOff>72136</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769348"/>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131572</xdr:rowOff>
    </xdr:from>
    <xdr:to>
      <xdr:col>78</xdr:col>
      <xdr:colOff>69850</xdr:colOff>
      <xdr:row>56</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732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126001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10070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67564</xdr:rowOff>
    </xdr:from>
    <xdr:to>
      <xdr:col>73</xdr:col>
      <xdr:colOff>180975</xdr:colOff>
      <xdr:row>56</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66876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67564</xdr:rowOff>
    </xdr:from>
    <xdr:to>
      <xdr:col>69</xdr:col>
      <xdr:colOff>92075</xdr:colOff>
      <xdr:row>56</xdr:row>
      <xdr:rowOff>67564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96687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85344</xdr:rowOff>
    </xdr:from>
    <xdr:to>
      <xdr:col>65</xdr:col>
      <xdr:colOff>53975</xdr:colOff>
      <xdr:row>59</xdr:row>
      <xdr:rowOff>15494</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9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271</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11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21336</xdr:rowOff>
    </xdr:from>
    <xdr:to>
      <xdr:col>82</xdr:col>
      <xdr:colOff>158750</xdr:colOff>
      <xdr:row>58</xdr:row>
      <xdr:rowOff>122936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164863</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3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80772</xdr:rowOff>
    </xdr:from>
    <xdr:to>
      <xdr:col>74</xdr:col>
      <xdr:colOff>31750</xdr:colOff>
      <xdr:row>57</xdr:row>
      <xdr:rowOff>10922</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21099</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45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16764</xdr:rowOff>
    </xdr:from>
    <xdr:to>
      <xdr:col>69</xdr:col>
      <xdr:colOff>142875</xdr:colOff>
      <xdr:row>56</xdr:row>
      <xdr:rowOff>118364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128541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61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類似団体平均と比べると</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ポイント下回っているものの、前年度と比べ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数値としてはほぼ横ばいで推移しているが、今後も補助金の見直しを行い、経常経費の抑制に努める。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14375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35</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53848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16204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163576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260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67056</xdr:rowOff>
    </xdr:from>
    <xdr:to>
      <xdr:col>65</xdr:col>
      <xdr:colOff>53975</xdr:colOff>
      <xdr:row>36</xdr:row>
      <xdr:rowOff>168656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7383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3048</xdr:rowOff>
    </xdr:from>
    <xdr:to>
      <xdr:col>69</xdr:col>
      <xdr:colOff>142875</xdr:colOff>
      <xdr:row>36</xdr:row>
      <xdr:rowOff>104648</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114825</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年度に借入れを行った過疎対策事業債や、平成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年度に借入れを行った辺地対策事業債の償還が終了したこと等が要因として考えられる。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今後も起債償還を進めていくとともに、新規事業の精査等を行い、村債の新規発行を抑制していく。</a:t>
          </a: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73661</xdr:rowOff>
    </xdr:from>
    <xdr:to>
      <xdr:col>24</xdr:col>
      <xdr:colOff>25400</xdr:colOff>
      <xdr:row>78</xdr:row>
      <xdr:rowOff>149861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34467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149861</xdr:rowOff>
    </xdr:from>
    <xdr:to>
      <xdr:col>19</xdr:col>
      <xdr:colOff>187325</xdr:colOff>
      <xdr:row>79</xdr:row>
      <xdr:rowOff>66039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522961"/>
          <a:ext cx="88900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66039</xdr:rowOff>
    </xdr:from>
    <xdr:to>
      <xdr:col>15</xdr:col>
      <xdr:colOff>98425</xdr:colOff>
      <xdr:row>79</xdr:row>
      <xdr:rowOff>77470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36105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77470</xdr:rowOff>
    </xdr:from>
    <xdr:to>
      <xdr:col>11</xdr:col>
      <xdr:colOff>9525</xdr:colOff>
      <xdr:row>80</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62202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99061</xdr:rowOff>
    </xdr:from>
    <xdr:to>
      <xdr:col>20</xdr:col>
      <xdr:colOff>38100</xdr:colOff>
      <xdr:row>79</xdr:row>
      <xdr:rowOff>29211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13988</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5585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15239</xdr:rowOff>
    </xdr:from>
    <xdr:to>
      <xdr:col>15</xdr:col>
      <xdr:colOff>149225</xdr:colOff>
      <xdr:row>79</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101616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26670</xdr:rowOff>
    </xdr:from>
    <xdr:to>
      <xdr:col>11</xdr:col>
      <xdr:colOff>60325</xdr:colOff>
      <xdr:row>79</xdr:row>
      <xdr:rowOff>128270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65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167639</xdr:rowOff>
    </xdr:from>
    <xdr:to>
      <xdr:col>6</xdr:col>
      <xdr:colOff>171450</xdr:colOff>
      <xdr:row>80</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82566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79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前年度と比較して</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ポイント上昇しており、人件費や上述の雪寒対策費を含む維持補修費の増加が要因と考えられる。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96520</xdr:rowOff>
    </xdr:from>
    <xdr:to>
      <xdr:col>82</xdr:col>
      <xdr:colOff>107950</xdr:colOff>
      <xdr:row>75</xdr:row>
      <xdr:rowOff>35560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278382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46990</xdr:rowOff>
    </xdr:from>
    <xdr:to>
      <xdr:col>78</xdr:col>
      <xdr:colOff>69850</xdr:colOff>
      <xdr:row>74</xdr:row>
      <xdr:rowOff>96520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73429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46990</xdr:rowOff>
    </xdr:from>
    <xdr:to>
      <xdr:col>73</xdr:col>
      <xdr:colOff>180975</xdr:colOff>
      <xdr:row>75</xdr:row>
      <xdr:rowOff>5080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73429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5080</xdr:rowOff>
    </xdr:from>
    <xdr:to>
      <xdr:col>69</xdr:col>
      <xdr:colOff>92075</xdr:colOff>
      <xdr:row>76</xdr:row>
      <xdr:rowOff>46989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63830"/>
          <a:ext cx="889000" cy="213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57150</xdr:rowOff>
    </xdr:from>
    <xdr:to>
      <xdr:col>65</xdr:col>
      <xdr:colOff>53975</xdr:colOff>
      <xdr:row>76</xdr:row>
      <xdr:rowOff>158750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143527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156210</xdr:rowOff>
    </xdr:from>
    <xdr:to>
      <xdr:col>82</xdr:col>
      <xdr:colOff>158750</xdr:colOff>
      <xdr:row>75</xdr:row>
      <xdr:rowOff>86360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1287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68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45720</xdr:rowOff>
    </xdr:from>
    <xdr:to>
      <xdr:col>78</xdr:col>
      <xdr:colOff>120650</xdr:colOff>
      <xdr:row>74</xdr:row>
      <xdr:rowOff>147320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157497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501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167640</xdr:rowOff>
    </xdr:from>
    <xdr:to>
      <xdr:col>74</xdr:col>
      <xdr:colOff>31750</xdr:colOff>
      <xdr:row>74</xdr:row>
      <xdr:rowOff>97790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6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107967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452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125730</xdr:rowOff>
    </xdr:from>
    <xdr:to>
      <xdr:col>69</xdr:col>
      <xdr:colOff>142875</xdr:colOff>
      <xdr:row>75</xdr:row>
      <xdr:rowOff>55880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66057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107967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124432</xdr:rowOff>
    </xdr:from>
    <xdr:to>
      <xdr:col>29</xdr:col>
      <xdr:colOff>127000</xdr:colOff>
      <xdr:row>12</xdr:row>
      <xdr:rowOff>146191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058007"/>
          <a:ext cx="647700" cy="193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146191</xdr:rowOff>
    </xdr:from>
    <xdr:to>
      <xdr:col>26</xdr:col>
      <xdr:colOff>50800</xdr:colOff>
      <xdr:row>13</xdr:row>
      <xdr:rowOff>29055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251216"/>
          <a:ext cx="698500" cy="54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29055</xdr:rowOff>
    </xdr:from>
    <xdr:to>
      <xdr:col>22</xdr:col>
      <xdr:colOff>114300</xdr:colOff>
      <xdr:row>13</xdr:row>
      <xdr:rowOff>31382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305530"/>
          <a:ext cx="698500" cy="2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152917</xdr:rowOff>
    </xdr:from>
    <xdr:to>
      <xdr:col>18</xdr:col>
      <xdr:colOff>177800</xdr:colOff>
      <xdr:row>13</xdr:row>
      <xdr:rowOff>31382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2908300" y="2257942"/>
          <a:ext cx="698500" cy="49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37114</xdr:rowOff>
    </xdr:from>
    <xdr:to>
      <xdr:col>15</xdr:col>
      <xdr:colOff>101600</xdr:colOff>
      <xdr:row>18</xdr:row>
      <xdr:rowOff>138714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0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123491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73632</xdr:rowOff>
    </xdr:from>
    <xdr:to>
      <xdr:col>29</xdr:col>
      <xdr:colOff>177800</xdr:colOff>
      <xdr:row>12</xdr:row>
      <xdr:rowOff>3782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0072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20309</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195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95391</xdr:rowOff>
    </xdr:from>
    <xdr:to>
      <xdr:col>26</xdr:col>
      <xdr:colOff>101600</xdr:colOff>
      <xdr:row>13</xdr:row>
      <xdr:rowOff>25541</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200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35718</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1969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149705</xdr:rowOff>
    </xdr:from>
    <xdr:to>
      <xdr:col>22</xdr:col>
      <xdr:colOff>165100</xdr:colOff>
      <xdr:row>13</xdr:row>
      <xdr:rowOff>79855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254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90032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02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152032</xdr:rowOff>
    </xdr:from>
    <xdr:to>
      <xdr:col>19</xdr:col>
      <xdr:colOff>38100</xdr:colOff>
      <xdr:row>13</xdr:row>
      <xdr:rowOff>82182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2570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92359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02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102117</xdr:rowOff>
    </xdr:from>
    <xdr:to>
      <xdr:col>15</xdr:col>
      <xdr:colOff>101600</xdr:colOff>
      <xdr:row>13</xdr:row>
      <xdr:rowOff>32267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207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42444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1976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23905</xdr:rowOff>
    </xdr:from>
    <xdr:to>
      <xdr:col>29</xdr:col>
      <xdr:colOff>127000</xdr:colOff>
      <xdr:row>34</xdr:row>
      <xdr:rowOff>70932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6291355"/>
          <a:ext cx="647700" cy="47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54553</xdr:rowOff>
    </xdr:from>
    <xdr:to>
      <xdr:col>26</xdr:col>
      <xdr:colOff>50800</xdr:colOff>
      <xdr:row>34</xdr:row>
      <xdr:rowOff>70932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322003"/>
          <a:ext cx="698500" cy="16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54553</xdr:rowOff>
    </xdr:from>
    <xdr:to>
      <xdr:col>22</xdr:col>
      <xdr:colOff>114300</xdr:colOff>
      <xdr:row>34</xdr:row>
      <xdr:rowOff>76438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322003"/>
          <a:ext cx="698500" cy="2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76438</xdr:rowOff>
    </xdr:from>
    <xdr:to>
      <xdr:col>18</xdr:col>
      <xdr:colOff>177800</xdr:colOff>
      <xdr:row>34</xdr:row>
      <xdr:rowOff>119285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343888"/>
          <a:ext cx="698500" cy="42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329478</xdr:rowOff>
    </xdr:from>
    <xdr:to>
      <xdr:col>15</xdr:col>
      <xdr:colOff>101600</xdr:colOff>
      <xdr:row>36</xdr:row>
      <xdr:rowOff>88178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398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72955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702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316005</xdr:rowOff>
    </xdr:from>
    <xdr:to>
      <xdr:col>29</xdr:col>
      <xdr:colOff>177800</xdr:colOff>
      <xdr:row>34</xdr:row>
      <xdr:rowOff>74705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2405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229558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154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20132</xdr:rowOff>
    </xdr:from>
    <xdr:to>
      <xdr:col>26</xdr:col>
      <xdr:colOff>101600</xdr:colOff>
      <xdr:row>34</xdr:row>
      <xdr:rowOff>121732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2875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131909</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056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3753</xdr:rowOff>
    </xdr:from>
    <xdr:to>
      <xdr:col>22</xdr:col>
      <xdr:colOff>165100</xdr:colOff>
      <xdr:row>34</xdr:row>
      <xdr:rowOff>105353</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271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115530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040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25638</xdr:rowOff>
    </xdr:from>
    <xdr:to>
      <xdr:col>19</xdr:col>
      <xdr:colOff>38100</xdr:colOff>
      <xdr:row>34</xdr:row>
      <xdr:rowOff>127238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293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137415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061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68485</xdr:rowOff>
    </xdr:from>
    <xdr:to>
      <xdr:col>15</xdr:col>
      <xdr:colOff>101600</xdr:colOff>
      <xdr:row>34</xdr:row>
      <xdr:rowOff>170085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3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180262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104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311
154.90
1,778,209
1,596,177
164,019
913,107
1,617,191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135460</xdr:rowOff>
    </xdr:from>
    <xdr:to>
      <xdr:col>24</xdr:col>
      <xdr:colOff>63500</xdr:colOff>
      <xdr:row>32</xdr:row>
      <xdr:rowOff>126437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5450410"/>
          <a:ext cx="838200" cy="1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126437</xdr:rowOff>
    </xdr:from>
    <xdr:to>
      <xdr:col>19</xdr:col>
      <xdr:colOff>177800</xdr:colOff>
      <xdr:row>33</xdr:row>
      <xdr:rowOff>9831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612837"/>
          <a:ext cx="889000" cy="5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159841</xdr:rowOff>
    </xdr:from>
    <xdr:to>
      <xdr:col>15</xdr:col>
      <xdr:colOff>50800</xdr:colOff>
      <xdr:row>33</xdr:row>
      <xdr:rowOff>9831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5646241"/>
          <a:ext cx="889000" cy="2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159841</xdr:rowOff>
    </xdr:from>
    <xdr:to>
      <xdr:col>10</xdr:col>
      <xdr:colOff>114300</xdr:colOff>
      <xdr:row>33</xdr:row>
      <xdr:rowOff>1606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5646241"/>
          <a:ext cx="8890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31769</xdr:rowOff>
    </xdr:from>
    <xdr:to>
      <xdr:col>6</xdr:col>
      <xdr:colOff>38100</xdr:colOff>
      <xdr:row>37</xdr:row>
      <xdr:rowOff>133369</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7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124496</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6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84660</xdr:rowOff>
    </xdr:from>
    <xdr:to>
      <xdr:col>24</xdr:col>
      <xdr:colOff>114300</xdr:colOff>
      <xdr:row>32</xdr:row>
      <xdr:rowOff>14810</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39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107537</xdr:rowOff>
    </xdr:from>
    <xdr:ext cx="690189"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2510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75637</xdr:rowOff>
    </xdr:from>
    <xdr:to>
      <xdr:col>20</xdr:col>
      <xdr:colOff>38100</xdr:colOff>
      <xdr:row>33</xdr:row>
      <xdr:rowOff>5787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56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22314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33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130481</xdr:rowOff>
    </xdr:from>
    <xdr:to>
      <xdr:col>15</xdr:col>
      <xdr:colOff>101600</xdr:colOff>
      <xdr:row>33</xdr:row>
      <xdr:rowOff>60631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61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77158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39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109041</xdr:rowOff>
    </xdr:from>
    <xdr:to>
      <xdr:col>10</xdr:col>
      <xdr:colOff>165100</xdr:colOff>
      <xdr:row>33</xdr:row>
      <xdr:rowOff>39191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559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55718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37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122256</xdr:rowOff>
    </xdr:from>
    <xdr:to>
      <xdr:col>6</xdr:col>
      <xdr:colOff>38100</xdr:colOff>
      <xdr:row>33</xdr:row>
      <xdr:rowOff>52406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560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68933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3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50706</xdr:rowOff>
    </xdr:from>
    <xdr:to>
      <xdr:col>24</xdr:col>
      <xdr:colOff>63500</xdr:colOff>
      <xdr:row>56</xdr:row>
      <xdr:rowOff>76777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651906"/>
          <a:ext cx="838200" cy="2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76777</xdr:rowOff>
    </xdr:from>
    <xdr:to>
      <xdr:col>19</xdr:col>
      <xdr:colOff>177800</xdr:colOff>
      <xdr:row>56</xdr:row>
      <xdr:rowOff>79702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677977"/>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79702</xdr:rowOff>
    </xdr:from>
    <xdr:to>
      <xdr:col>15</xdr:col>
      <xdr:colOff>50800</xdr:colOff>
      <xdr:row>56</xdr:row>
      <xdr:rowOff>138530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680902"/>
          <a:ext cx="889000" cy="58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8897</xdr:rowOff>
    </xdr:from>
    <xdr:to>
      <xdr:col>10</xdr:col>
      <xdr:colOff>114300</xdr:colOff>
      <xdr:row>56</xdr:row>
      <xdr:rowOff>138530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610097"/>
          <a:ext cx="889000" cy="12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139177</xdr:rowOff>
    </xdr:from>
    <xdr:to>
      <xdr:col>6</xdr:col>
      <xdr:colOff>38100</xdr:colOff>
      <xdr:row>58</xdr:row>
      <xdr:rowOff>69327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11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60454</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0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171356</xdr:rowOff>
    </xdr:from>
    <xdr:to>
      <xdr:col>24</xdr:col>
      <xdr:colOff>114300</xdr:colOff>
      <xdr:row>56</xdr:row>
      <xdr:rowOff>101506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6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22783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45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25977</xdr:rowOff>
    </xdr:from>
    <xdr:to>
      <xdr:col>20</xdr:col>
      <xdr:colOff>38100</xdr:colOff>
      <xdr:row>56</xdr:row>
      <xdr:rowOff>127577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144104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40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28902</xdr:rowOff>
    </xdr:from>
    <xdr:to>
      <xdr:col>15</xdr:col>
      <xdr:colOff>101600</xdr:colOff>
      <xdr:row>56</xdr:row>
      <xdr:rowOff>130502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3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147029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40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87730</xdr:rowOff>
    </xdr:from>
    <xdr:to>
      <xdr:col>10</xdr:col>
      <xdr:colOff>165100</xdr:colOff>
      <xdr:row>57</xdr:row>
      <xdr:rowOff>17880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6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34407</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464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129547</xdr:rowOff>
    </xdr:from>
    <xdr:to>
      <xdr:col>6</xdr:col>
      <xdr:colOff>38100</xdr:colOff>
      <xdr:row>56</xdr:row>
      <xdr:rowOff>59697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559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76224</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785205" y="93345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96525</xdr:rowOff>
    </xdr:from>
    <xdr:to>
      <xdr:col>24</xdr:col>
      <xdr:colOff>63500</xdr:colOff>
      <xdr:row>77</xdr:row>
      <xdr:rowOff>63534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269475"/>
          <a:ext cx="838200" cy="99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5216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7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39745</xdr:rowOff>
    </xdr:from>
    <xdr:to>
      <xdr:col>19</xdr:col>
      <xdr:colOff>177800</xdr:colOff>
      <xdr:row>77</xdr:row>
      <xdr:rowOff>63534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069945"/>
          <a:ext cx="889000" cy="19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149017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52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47437</xdr:rowOff>
    </xdr:from>
    <xdr:to>
      <xdr:col>15</xdr:col>
      <xdr:colOff>50800</xdr:colOff>
      <xdr:row>76</xdr:row>
      <xdr:rowOff>39745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906187"/>
          <a:ext cx="889000" cy="16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149782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52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47437</xdr:rowOff>
    </xdr:from>
    <xdr:to>
      <xdr:col>10</xdr:col>
      <xdr:colOff>114300</xdr:colOff>
      <xdr:row>76</xdr:row>
      <xdr:rowOff>77239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06187"/>
          <a:ext cx="889000" cy="20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155269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52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77733</xdr:rowOff>
    </xdr:from>
    <xdr:to>
      <xdr:col>6</xdr:col>
      <xdr:colOff>38100</xdr:colOff>
      <xdr:row>79</xdr:row>
      <xdr:rowOff>7883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170460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543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45725</xdr:rowOff>
    </xdr:from>
    <xdr:to>
      <xdr:col>24</xdr:col>
      <xdr:colOff>114300</xdr:colOff>
      <xdr:row>71</xdr:row>
      <xdr:rowOff>147325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2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170202</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1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12734</xdr:rowOff>
    </xdr:from>
    <xdr:to>
      <xdr:col>20</xdr:col>
      <xdr:colOff>38100</xdr:colOff>
      <xdr:row>77</xdr:row>
      <xdr:rowOff>114334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130861</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298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160395</xdr:rowOff>
    </xdr:from>
    <xdr:to>
      <xdr:col>15</xdr:col>
      <xdr:colOff>101600</xdr:colOff>
      <xdr:row>76</xdr:row>
      <xdr:rowOff>90545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01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107072</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794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168087</xdr:rowOff>
    </xdr:from>
    <xdr:to>
      <xdr:col>10</xdr:col>
      <xdr:colOff>165100</xdr:colOff>
      <xdr:row>75</xdr:row>
      <xdr:rowOff>98237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5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114764</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63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26439</xdr:rowOff>
    </xdr:from>
    <xdr:to>
      <xdr:col>6</xdr:col>
      <xdr:colOff>38100</xdr:colOff>
      <xdr:row>76</xdr:row>
      <xdr:rowOff>128039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0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144566</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83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76682</xdr:rowOff>
    </xdr:from>
    <xdr:to>
      <xdr:col>24</xdr:col>
      <xdr:colOff>63500</xdr:colOff>
      <xdr:row>96</xdr:row>
      <xdr:rowOff>99749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35882"/>
          <a:ext cx="838200" cy="23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99749</xdr:rowOff>
    </xdr:from>
    <xdr:to>
      <xdr:col>19</xdr:col>
      <xdr:colOff>177800</xdr:colOff>
      <xdr:row>96</xdr:row>
      <xdr:rowOff>125847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58949"/>
          <a:ext cx="8890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55834</xdr:rowOff>
    </xdr:from>
    <xdr:to>
      <xdr:col>15</xdr:col>
      <xdr:colOff>50800</xdr:colOff>
      <xdr:row>96</xdr:row>
      <xdr:rowOff>125847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15034"/>
          <a:ext cx="889000" cy="7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55834</xdr:rowOff>
    </xdr:from>
    <xdr:to>
      <xdr:col>10</xdr:col>
      <xdr:colOff>114300</xdr:colOff>
      <xdr:row>97</xdr:row>
      <xdr:rowOff>153553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15034"/>
          <a:ext cx="889000" cy="269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90105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99507</xdr:rowOff>
    </xdr:from>
    <xdr:to>
      <xdr:col>6</xdr:col>
      <xdr:colOff>38100</xdr:colOff>
      <xdr:row>96</xdr:row>
      <xdr:rowOff>29657</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46184</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25882</xdr:rowOff>
    </xdr:from>
    <xdr:to>
      <xdr:col>24</xdr:col>
      <xdr:colOff>114300</xdr:colOff>
      <xdr:row>96</xdr:row>
      <xdr:rowOff>127482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4309</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6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48949</xdr:rowOff>
    </xdr:from>
    <xdr:to>
      <xdr:col>20</xdr:col>
      <xdr:colOff>38100</xdr:colOff>
      <xdr:row>96</xdr:row>
      <xdr:rowOff>150549</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141676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0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75047</xdr:rowOff>
    </xdr:from>
    <xdr:to>
      <xdr:col>15</xdr:col>
      <xdr:colOff>101600</xdr:colOff>
      <xdr:row>97</xdr:row>
      <xdr:rowOff>5197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167774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5034</xdr:rowOff>
    </xdr:from>
    <xdr:to>
      <xdr:col>10</xdr:col>
      <xdr:colOff>165100</xdr:colOff>
      <xdr:row>96</xdr:row>
      <xdr:rowOff>106634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6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97761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5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102753</xdr:rowOff>
    </xdr:from>
    <xdr:to>
      <xdr:col>6</xdr:col>
      <xdr:colOff>38100</xdr:colOff>
      <xdr:row>98</xdr:row>
      <xdr:rowOff>32903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3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24030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26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14609</xdr:rowOff>
    </xdr:from>
    <xdr:to>
      <xdr:col>55</xdr:col>
      <xdr:colOff>0</xdr:colOff>
      <xdr:row>36</xdr:row>
      <xdr:rowOff>55059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186809"/>
          <a:ext cx="838200" cy="4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55059</xdr:rowOff>
    </xdr:from>
    <xdr:to>
      <xdr:col>50</xdr:col>
      <xdr:colOff>114300</xdr:colOff>
      <xdr:row>36</xdr:row>
      <xdr:rowOff>146364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227259"/>
          <a:ext cx="889000" cy="91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146364</xdr:rowOff>
    </xdr:from>
    <xdr:to>
      <xdr:col>45</xdr:col>
      <xdr:colOff>177800</xdr:colOff>
      <xdr:row>36</xdr:row>
      <xdr:rowOff>151076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18564"/>
          <a:ext cx="889000" cy="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142965</xdr:rowOff>
    </xdr:from>
    <xdr:to>
      <xdr:col>41</xdr:col>
      <xdr:colOff>50800</xdr:colOff>
      <xdr:row>36</xdr:row>
      <xdr:rowOff>151076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143715"/>
          <a:ext cx="889000" cy="17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35578</xdr:rowOff>
    </xdr:from>
    <xdr:to>
      <xdr:col>36</xdr:col>
      <xdr:colOff>165100</xdr:colOff>
      <xdr:row>37</xdr:row>
      <xdr:rowOff>137178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7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128305</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71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135259</xdr:rowOff>
    </xdr:from>
    <xdr:to>
      <xdr:col>55</xdr:col>
      <xdr:colOff>50800</xdr:colOff>
      <xdr:row>36</xdr:row>
      <xdr:rowOff>65409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13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158136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5987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4259</xdr:rowOff>
    </xdr:from>
    <xdr:to>
      <xdr:col>50</xdr:col>
      <xdr:colOff>165100</xdr:colOff>
      <xdr:row>36</xdr:row>
      <xdr:rowOff>105859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17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122386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951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95564</xdr:rowOff>
    </xdr:from>
    <xdr:to>
      <xdr:col>46</xdr:col>
      <xdr:colOff>38100</xdr:colOff>
      <xdr:row>37</xdr:row>
      <xdr:rowOff>25714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26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42241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4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100276</xdr:rowOff>
    </xdr:from>
    <xdr:to>
      <xdr:col>41</xdr:col>
      <xdr:colOff>101600</xdr:colOff>
      <xdr:row>37</xdr:row>
      <xdr:rowOff>30426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27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46953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047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92165</xdr:rowOff>
    </xdr:from>
    <xdr:to>
      <xdr:col>36</xdr:col>
      <xdr:colOff>165100</xdr:colOff>
      <xdr:row>36</xdr:row>
      <xdr:rowOff>22315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0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38842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5868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165729</xdr:rowOff>
    </xdr:from>
    <xdr:to>
      <xdr:col>55</xdr:col>
      <xdr:colOff>0</xdr:colOff>
      <xdr:row>58</xdr:row>
      <xdr:rowOff>37265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38379"/>
          <a:ext cx="838200" cy="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91664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10035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37265</xdr:rowOff>
    </xdr:from>
    <xdr:to>
      <xdr:col>50</xdr:col>
      <xdr:colOff>114300</xdr:colOff>
      <xdr:row>58</xdr:row>
      <xdr:rowOff>79301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81365"/>
          <a:ext cx="889000" cy="42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18069</xdr:rowOff>
    </xdr:from>
    <xdr:to>
      <xdr:col>45</xdr:col>
      <xdr:colOff>177800</xdr:colOff>
      <xdr:row>58</xdr:row>
      <xdr:rowOff>79301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62169"/>
          <a:ext cx="889000" cy="6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18069</xdr:rowOff>
    </xdr:from>
    <xdr:to>
      <xdr:col>41</xdr:col>
      <xdr:colOff>50800</xdr:colOff>
      <xdr:row>58</xdr:row>
      <xdr:rowOff>104820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962169"/>
          <a:ext cx="889000" cy="8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22362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13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110992</xdr:rowOff>
    </xdr:from>
    <xdr:to>
      <xdr:col>36</xdr:col>
      <xdr:colOff>165100</xdr:colOff>
      <xdr:row>59</xdr:row>
      <xdr:rowOff>41142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32269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114929</xdr:rowOff>
    </xdr:from>
    <xdr:to>
      <xdr:col>55</xdr:col>
      <xdr:colOff>50800</xdr:colOff>
      <xdr:row>58</xdr:row>
      <xdr:rowOff>45079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137806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3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157915</xdr:rowOff>
    </xdr:from>
    <xdr:to>
      <xdr:col>50</xdr:col>
      <xdr:colOff>165100</xdr:colOff>
      <xdr:row>58</xdr:row>
      <xdr:rowOff>88065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3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104592</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7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28501</xdr:rowOff>
    </xdr:from>
    <xdr:to>
      <xdr:col>46</xdr:col>
      <xdr:colOff>38100</xdr:colOff>
      <xdr:row>58</xdr:row>
      <xdr:rowOff>130101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146628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138719</xdr:rowOff>
    </xdr:from>
    <xdr:to>
      <xdr:col>41</xdr:col>
      <xdr:colOff>101600</xdr:colOff>
      <xdr:row>58</xdr:row>
      <xdr:rowOff>68869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1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85396</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8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54020</xdr:rowOff>
    </xdr:from>
    <xdr:to>
      <xdr:col>36</xdr:col>
      <xdr:colOff>165100</xdr:colOff>
      <xdr:row>58</xdr:row>
      <xdr:rowOff>155620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9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697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7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67576</xdr:rowOff>
    </xdr:from>
    <xdr:to>
      <xdr:col>55</xdr:col>
      <xdr:colOff>0</xdr:colOff>
      <xdr:row>77</xdr:row>
      <xdr:rowOff>23921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2754876"/>
          <a:ext cx="838200" cy="4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67576</xdr:rowOff>
    </xdr:from>
    <xdr:to>
      <xdr:col>50</xdr:col>
      <xdr:colOff>114300</xdr:colOff>
      <xdr:row>75</xdr:row>
      <xdr:rowOff>62295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2754876"/>
          <a:ext cx="889000" cy="16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108853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481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7448</xdr:rowOff>
    </xdr:from>
    <xdr:to>
      <xdr:col>45</xdr:col>
      <xdr:colOff>177800</xdr:colOff>
      <xdr:row>75</xdr:row>
      <xdr:rowOff>62295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2694748"/>
          <a:ext cx="889000" cy="22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133269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50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7448</xdr:rowOff>
    </xdr:from>
    <xdr:to>
      <xdr:col>41</xdr:col>
      <xdr:colOff>50800</xdr:colOff>
      <xdr:row>76</xdr:row>
      <xdr:rowOff>67613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2694748"/>
          <a:ext cx="889000" cy="40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81627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45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16554</xdr:rowOff>
    </xdr:from>
    <xdr:to>
      <xdr:col>36</xdr:col>
      <xdr:colOff>165100</xdr:colOff>
      <xdr:row>78</xdr:row>
      <xdr:rowOff>118154</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109281</xdr:rowOff>
    </xdr:from>
    <xdr:ext cx="59901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672795" y="13482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144571</xdr:rowOff>
    </xdr:from>
    <xdr:to>
      <xdr:col>55</xdr:col>
      <xdr:colOff>50800</xdr:colOff>
      <xdr:row>77</xdr:row>
      <xdr:rowOff>74721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167448</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026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16776</xdr:rowOff>
    </xdr:from>
    <xdr:to>
      <xdr:col>50</xdr:col>
      <xdr:colOff>165100</xdr:colOff>
      <xdr:row>74</xdr:row>
      <xdr:rowOff>118376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270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134903</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2479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11495</xdr:rowOff>
    </xdr:from>
    <xdr:to>
      <xdr:col>46</xdr:col>
      <xdr:colOff>38100</xdr:colOff>
      <xdr:row>75</xdr:row>
      <xdr:rowOff>113095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287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129622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50795" y="12645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128098</xdr:rowOff>
    </xdr:from>
    <xdr:to>
      <xdr:col>41</xdr:col>
      <xdr:colOff>101600</xdr:colOff>
      <xdr:row>74</xdr:row>
      <xdr:rowOff>58248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2643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72</xdr:row>
      <xdr:rowOff>74775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61795" y="124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16813</xdr:rowOff>
    </xdr:from>
    <xdr:to>
      <xdr:col>36</xdr:col>
      <xdr:colOff>165100</xdr:colOff>
      <xdr:row>76</xdr:row>
      <xdr:rowOff>118413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04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134941</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822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59212</xdr:rowOff>
    </xdr:from>
    <xdr:to>
      <xdr:col>55</xdr:col>
      <xdr:colOff>0</xdr:colOff>
      <xdr:row>98</xdr:row>
      <xdr:rowOff>113695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689862"/>
          <a:ext cx="838200" cy="22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159946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90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113695</xdr:rowOff>
    </xdr:from>
    <xdr:to>
      <xdr:col>50</xdr:col>
      <xdr:colOff>114300</xdr:colOff>
      <xdr:row>98</xdr:row>
      <xdr:rowOff>116703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5795"/>
          <a:ext cx="889000" cy="3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108466</xdr:rowOff>
    </xdr:from>
    <xdr:to>
      <xdr:col>45</xdr:col>
      <xdr:colOff>177800</xdr:colOff>
      <xdr:row>98</xdr:row>
      <xdr:rowOff>116703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910566"/>
          <a:ext cx="889000" cy="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84815</xdr:rowOff>
    </xdr:from>
    <xdr:to>
      <xdr:col>41</xdr:col>
      <xdr:colOff>50800</xdr:colOff>
      <xdr:row>98</xdr:row>
      <xdr:rowOff>108466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86915"/>
          <a:ext cx="889000" cy="2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237</xdr:rowOff>
    </xdr:from>
    <xdr:to>
      <xdr:col>36</xdr:col>
      <xdr:colOff>165100</xdr:colOff>
      <xdr:row>98</xdr:row>
      <xdr:rowOff>101837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118364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8412</xdr:rowOff>
    </xdr:from>
    <xdr:to>
      <xdr:col>55</xdr:col>
      <xdr:colOff>50800</xdr:colOff>
      <xdr:row>97</xdr:row>
      <xdr:rowOff>110012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639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31289</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9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62895</xdr:rowOff>
    </xdr:from>
    <xdr:to>
      <xdr:col>50</xdr:col>
      <xdr:colOff>165100</xdr:colOff>
      <xdr:row>98</xdr:row>
      <xdr:rowOff>164495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155622</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65903</xdr:rowOff>
    </xdr:from>
    <xdr:to>
      <xdr:col>46</xdr:col>
      <xdr:colOff>38100</xdr:colOff>
      <xdr:row>98</xdr:row>
      <xdr:rowOff>167503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158630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6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57666</xdr:rowOff>
    </xdr:from>
    <xdr:to>
      <xdr:col>41</xdr:col>
      <xdr:colOff>101600</xdr:colOff>
      <xdr:row>98</xdr:row>
      <xdr:rowOff>159266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5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150393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34015</xdr:rowOff>
    </xdr:from>
    <xdr:to>
      <xdr:col>36</xdr:col>
      <xdr:colOff>165100</xdr:colOff>
      <xdr:row>98</xdr:row>
      <xdr:rowOff>135615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3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126742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92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124666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6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33226</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1977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36777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33226</xdr:rowOff>
    </xdr:from>
    <xdr:to>
      <xdr:col>76</xdr:col>
      <xdr:colOff>114300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977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34899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7143</xdr:rowOff>
    </xdr:from>
    <xdr:to>
      <xdr:col>71</xdr:col>
      <xdr:colOff>177800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5836443"/>
          <a:ext cx="889000" cy="89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30852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66627</xdr:rowOff>
    </xdr:from>
    <xdr:to>
      <xdr:col>67</xdr:col>
      <xdr:colOff>101600</xdr:colOff>
      <xdr:row>38</xdr:row>
      <xdr:rowOff>168227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159354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7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80216</xdr:rowOff>
    </xdr:from>
    <xdr:ext cx="249299"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5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153876</xdr:rowOff>
    </xdr:from>
    <xdr:to>
      <xdr:col>76</xdr:col>
      <xdr:colOff>165100</xdr:colOff>
      <xdr:row>39</xdr:row>
      <xdr:rowOff>84026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75153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61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127793</xdr:rowOff>
    </xdr:from>
    <xdr:to>
      <xdr:col>67</xdr:col>
      <xdr:colOff>101600</xdr:colOff>
      <xdr:row>34</xdr:row>
      <xdr:rowOff>57943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578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32</xdr:row>
      <xdr:rowOff>74470</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560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30795</xdr:rowOff>
    </xdr:from>
    <xdr:to>
      <xdr:col>85</xdr:col>
      <xdr:colOff>127000</xdr:colOff>
      <xdr:row>71</xdr:row>
      <xdr:rowOff>82514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2203745"/>
          <a:ext cx="838200" cy="5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65008</xdr:rowOff>
    </xdr:from>
    <xdr:to>
      <xdr:col>81</xdr:col>
      <xdr:colOff>50800</xdr:colOff>
      <xdr:row>71</xdr:row>
      <xdr:rowOff>30795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2066508"/>
          <a:ext cx="8890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65008</xdr:rowOff>
    </xdr:from>
    <xdr:to>
      <xdr:col>76</xdr:col>
      <xdr:colOff>114300</xdr:colOff>
      <xdr:row>70</xdr:row>
      <xdr:rowOff>107408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2066508"/>
          <a:ext cx="889000" cy="4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101353</xdr:rowOff>
    </xdr:from>
    <xdr:to>
      <xdr:col>71</xdr:col>
      <xdr:colOff>177800</xdr:colOff>
      <xdr:row>70</xdr:row>
      <xdr:rowOff>107408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814300" y="12102853"/>
          <a:ext cx="889000" cy="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46146</xdr:rowOff>
    </xdr:from>
    <xdr:to>
      <xdr:col>67</xdr:col>
      <xdr:colOff>101600</xdr:colOff>
      <xdr:row>77</xdr:row>
      <xdr:rowOff>147746</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138873</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31714</xdr:rowOff>
    </xdr:from>
    <xdr:to>
      <xdr:col>85</xdr:col>
      <xdr:colOff>177800</xdr:colOff>
      <xdr:row>71</xdr:row>
      <xdr:rowOff>133314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22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54591</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05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151445</xdr:rowOff>
    </xdr:from>
    <xdr:to>
      <xdr:col>81</xdr:col>
      <xdr:colOff>101600</xdr:colOff>
      <xdr:row>71</xdr:row>
      <xdr:rowOff>81595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215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98122</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192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14208</xdr:rowOff>
    </xdr:from>
    <xdr:to>
      <xdr:col>76</xdr:col>
      <xdr:colOff>165100</xdr:colOff>
      <xdr:row>70</xdr:row>
      <xdr:rowOff>115808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201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132335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179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56608</xdr:rowOff>
    </xdr:from>
    <xdr:to>
      <xdr:col>72</xdr:col>
      <xdr:colOff>38100</xdr:colOff>
      <xdr:row>70</xdr:row>
      <xdr:rowOff>158208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205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3285</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1833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50553</xdr:rowOff>
    </xdr:from>
    <xdr:to>
      <xdr:col>67</xdr:col>
      <xdr:colOff>101600</xdr:colOff>
      <xdr:row>70</xdr:row>
      <xdr:rowOff>152153</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20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168680</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1827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131150</xdr:rowOff>
    </xdr:from>
    <xdr:to>
      <xdr:col>85</xdr:col>
      <xdr:colOff>127000</xdr:colOff>
      <xdr:row>98</xdr:row>
      <xdr:rowOff>55811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590350"/>
          <a:ext cx="838200" cy="26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131150</xdr:rowOff>
    </xdr:from>
    <xdr:to>
      <xdr:col>81</xdr:col>
      <xdr:colOff>50800</xdr:colOff>
      <xdr:row>98</xdr:row>
      <xdr:rowOff>75273</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590350"/>
          <a:ext cx="889000" cy="28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75273</xdr:rowOff>
    </xdr:from>
    <xdr:to>
      <xdr:col>76</xdr:col>
      <xdr:colOff>114300</xdr:colOff>
      <xdr:row>98</xdr:row>
      <xdr:rowOff>128222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6877373"/>
          <a:ext cx="889000" cy="5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64577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523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120062</xdr:rowOff>
    </xdr:from>
    <xdr:to>
      <xdr:col>71</xdr:col>
      <xdr:colOff>177800</xdr:colOff>
      <xdr:row>98</xdr:row>
      <xdr:rowOff>128222</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22162"/>
          <a:ext cx="889000" cy="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19740</xdr:rowOff>
    </xdr:from>
    <xdr:to>
      <xdr:col>67</xdr:col>
      <xdr:colOff>101600</xdr:colOff>
      <xdr:row>98</xdr:row>
      <xdr:rowOff>121340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2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137867</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9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5011</xdr:rowOff>
    </xdr:from>
    <xdr:to>
      <xdr:col>85</xdr:col>
      <xdr:colOff>177800</xdr:colOff>
      <xdr:row>98</xdr:row>
      <xdr:rowOff>106611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133951</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80350</xdr:rowOff>
    </xdr:from>
    <xdr:to>
      <xdr:col>81</xdr:col>
      <xdr:colOff>101600</xdr:colOff>
      <xdr:row>97</xdr:row>
      <xdr:rowOff>10500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53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27027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314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24473</xdr:rowOff>
    </xdr:from>
    <xdr:to>
      <xdr:col>76</xdr:col>
      <xdr:colOff>165100</xdr:colOff>
      <xdr:row>98</xdr:row>
      <xdr:rowOff>126073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8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117200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91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77422</xdr:rowOff>
    </xdr:from>
    <xdr:to>
      <xdr:col>72</xdr:col>
      <xdr:colOff>38100</xdr:colOff>
      <xdr:row>99</xdr:row>
      <xdr:rowOff>7572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879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170149</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97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69262</xdr:rowOff>
    </xdr:from>
    <xdr:to>
      <xdr:col>67</xdr:col>
      <xdr:colOff>101600</xdr:colOff>
      <xdr:row>98</xdr:row>
      <xdr:rowOff>170862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87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161989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47111" y="1696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72953</xdr:rowOff>
    </xdr:from>
    <xdr:to>
      <xdr:col>98</xdr:col>
      <xdr:colOff>38100</xdr:colOff>
      <xdr:row>39</xdr:row>
      <xdr:rowOff>3103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8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19630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3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120628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8693128"/>
          <a:ext cx="838200" cy="152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147419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91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111401</xdr:rowOff>
    </xdr:from>
    <xdr:to>
      <xdr:col>98</xdr:col>
      <xdr:colOff>38100</xdr:colOff>
      <xdr:row>59</xdr:row>
      <xdr:rowOff>41551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58078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3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50</xdr:row>
      <xdr:rowOff>69828</xdr:rowOff>
    </xdr:from>
    <xdr:to>
      <xdr:col>116</xdr:col>
      <xdr:colOff>114300</xdr:colOff>
      <xdr:row>50</xdr:row>
      <xdr:rowOff>171428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864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50</xdr:row>
      <xdr:rowOff>22855</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85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123546</xdr:rowOff>
    </xdr:from>
    <xdr:to>
      <xdr:col>116</xdr:col>
      <xdr:colOff>63500</xdr:colOff>
      <xdr:row>72</xdr:row>
      <xdr:rowOff>46945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2296496"/>
          <a:ext cx="838200" cy="94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123546</xdr:rowOff>
    </xdr:from>
    <xdr:to>
      <xdr:col>111</xdr:col>
      <xdr:colOff>177800</xdr:colOff>
      <xdr:row>72</xdr:row>
      <xdr:rowOff>107407</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2296496"/>
          <a:ext cx="889000" cy="155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107407</xdr:rowOff>
    </xdr:from>
    <xdr:to>
      <xdr:col>107</xdr:col>
      <xdr:colOff>50800</xdr:colOff>
      <xdr:row>74</xdr:row>
      <xdr:rowOff>16351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2451807"/>
          <a:ext cx="889000" cy="25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170717</xdr:rowOff>
    </xdr:from>
    <xdr:to>
      <xdr:col>102</xdr:col>
      <xdr:colOff>114300</xdr:colOff>
      <xdr:row>74</xdr:row>
      <xdr:rowOff>16351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2515117"/>
          <a:ext cx="889000" cy="18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36029</xdr:rowOff>
    </xdr:from>
    <xdr:to>
      <xdr:col>98</xdr:col>
      <xdr:colOff>38100</xdr:colOff>
      <xdr:row>76</xdr:row>
      <xdr:rowOff>137629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06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128756</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15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167595</xdr:rowOff>
    </xdr:from>
    <xdr:to>
      <xdr:col>116</xdr:col>
      <xdr:colOff>114300</xdr:colOff>
      <xdr:row>72</xdr:row>
      <xdr:rowOff>97745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234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19022</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19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72746</xdr:rowOff>
    </xdr:from>
    <xdr:to>
      <xdr:col>112</xdr:col>
      <xdr:colOff>38100</xdr:colOff>
      <xdr:row>72</xdr:row>
      <xdr:rowOff>2896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24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70</xdr:row>
      <xdr:rowOff>19423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02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56607</xdr:rowOff>
    </xdr:from>
    <xdr:to>
      <xdr:col>107</xdr:col>
      <xdr:colOff>101600</xdr:colOff>
      <xdr:row>72</xdr:row>
      <xdr:rowOff>158207</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4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3284</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17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137001</xdr:rowOff>
    </xdr:from>
    <xdr:to>
      <xdr:col>102</xdr:col>
      <xdr:colOff>165100</xdr:colOff>
      <xdr:row>74</xdr:row>
      <xdr:rowOff>67151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265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83678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42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119917</xdr:rowOff>
    </xdr:from>
    <xdr:to>
      <xdr:col>98</xdr:col>
      <xdr:colOff>38100</xdr:colOff>
      <xdr:row>73</xdr:row>
      <xdr:rowOff>50067</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246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66594</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239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・人口規模の小ささのため、基本的に類似団体平均よりも大きい数字となっている。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・維持補修費が前年度と比べ増額</a:t>
          </a:r>
          <a:r>
            <a:rPr kumimoji="1" lang="en-US" altLang="ja-JP" sz="1300">
              <a:latin typeface="ＭＳ Ｐゴシック" panose="020B0600070205080204" pitchFamily="50" charset="-128"/>
              <a:ea typeface="ＭＳ Ｐゴシック" panose="020B0600070205080204" pitchFamily="50" charset="-128"/>
            </a:rPr>
            <a:t>(261,341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しているのは、令和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年度中の降積雪が多く雪寒対策に係る事業費が大きくなったことが要因である。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新規整備分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が前年度と比べ減額</a:t>
          </a:r>
          <a:r>
            <a:rPr kumimoji="1" lang="en-US" altLang="ja-JP" sz="1300">
              <a:latin typeface="ＭＳ Ｐゴシック" panose="020B0600070205080204" pitchFamily="50" charset="-128"/>
              <a:ea typeface="ＭＳ Ｐゴシック" panose="020B0600070205080204" pitchFamily="50" charset="-128"/>
            </a:rPr>
            <a:t>(370,625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しているのは、森林環境譲与税利用事業等の縮小が要因として考えられる。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更新整備分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が前年度と比べ増額</a:t>
          </a:r>
          <a:r>
            <a:rPr kumimoji="1" lang="en-US" altLang="ja-JP" sz="1300">
              <a:latin typeface="ＭＳ Ｐゴシック" panose="020B0600070205080204" pitchFamily="50" charset="-128"/>
              <a:ea typeface="ＭＳ Ｐゴシック" panose="020B0600070205080204" pitchFamily="50" charset="-128"/>
            </a:rPr>
            <a:t>(494,170</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しているのは、社会資本整備総合交付金を活用した村道整備に関して事業繰越なく事業完了したことによると考えられる。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・公債費が前年度と比べ減額</a:t>
          </a:r>
          <a:r>
            <a:rPr kumimoji="1" lang="en-US" altLang="ja-JP" sz="1300">
              <a:latin typeface="ＭＳ Ｐゴシック" panose="020B0600070205080204" pitchFamily="50" charset="-128"/>
              <a:ea typeface="ＭＳ Ｐゴシック" panose="020B0600070205080204" pitchFamily="50" charset="-128"/>
            </a:rPr>
            <a:t>(27,149</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しているのは、長期債元金の減少が要因と考えられる。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・貸付金が前年度比</a:t>
          </a:r>
          <a:r>
            <a:rPr kumimoji="1" lang="en-US" altLang="ja-JP" sz="1300">
              <a:latin typeface="ＭＳ Ｐゴシック" panose="020B0600070205080204" pitchFamily="50" charset="-128"/>
              <a:ea typeface="ＭＳ Ｐゴシック" panose="020B0600070205080204" pitchFamily="50" charset="-128"/>
            </a:rPr>
            <a:t>93,168</a:t>
          </a:r>
          <a:r>
            <a:rPr kumimoji="1" lang="ja-JP" altLang="en-US" sz="1300">
              <a:latin typeface="ＭＳ Ｐゴシック" panose="020B0600070205080204" pitchFamily="50" charset="-128"/>
              <a:ea typeface="ＭＳ Ｐゴシック" panose="020B0600070205080204" pitchFamily="50" charset="-128"/>
            </a:rPr>
            <a:t>円増額となっているが、これは「一般社団法人のせ川くれよん」に対して</a:t>
          </a:r>
          <a:r>
            <a:rPr kumimoji="1" lang="en-US" altLang="ja-JP" sz="1300">
              <a:latin typeface="ＭＳ Ｐゴシック" panose="020B0600070205080204" pitchFamily="50" charset="-128"/>
              <a:ea typeface="ＭＳ Ｐゴシック" panose="020B0600070205080204" pitchFamily="50" charset="-128"/>
            </a:rPr>
            <a:t>30,000</a:t>
          </a:r>
          <a:r>
            <a:rPr kumimoji="1" lang="ja-JP" altLang="en-US" sz="1300">
              <a:latin typeface="ＭＳ Ｐゴシック" panose="020B0600070205080204" pitchFamily="50" charset="-128"/>
              <a:ea typeface="ＭＳ Ｐゴシック" panose="020B0600070205080204" pitchFamily="50" charset="-128"/>
            </a:rPr>
            <a:t>千円分の貸付けを行ったことによる。当該法人は村内唯一のガソリンスタンドの事業承継や特産品開発等の地域振興の観点から設立された法人である。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322
311
154.90
1,778,209
1,596,177
164,019
913,107
1,617,191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93423</xdr:rowOff>
    </xdr:from>
    <xdr:to>
      <xdr:col>24</xdr:col>
      <xdr:colOff>63500</xdr:colOff>
      <xdr:row>32</xdr:row>
      <xdr:rowOff>121183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5579823"/>
          <a:ext cx="8382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14341</xdr:rowOff>
    </xdr:from>
    <xdr:to>
      <xdr:col>19</xdr:col>
      <xdr:colOff>177800</xdr:colOff>
      <xdr:row>32</xdr:row>
      <xdr:rowOff>121183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5500741"/>
          <a:ext cx="889000" cy="10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14341</xdr:rowOff>
    </xdr:from>
    <xdr:to>
      <xdr:col>15</xdr:col>
      <xdr:colOff>50800</xdr:colOff>
      <xdr:row>32</xdr:row>
      <xdr:rowOff>44917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5500741"/>
          <a:ext cx="889000" cy="3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44917</xdr:rowOff>
    </xdr:from>
    <xdr:to>
      <xdr:col>10</xdr:col>
      <xdr:colOff>114300</xdr:colOff>
      <xdr:row>32</xdr:row>
      <xdr:rowOff>76149</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5531317"/>
          <a:ext cx="889000" cy="3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157109</xdr:rowOff>
    </xdr:from>
    <xdr:to>
      <xdr:col>6</xdr:col>
      <xdr:colOff>38100</xdr:colOff>
      <xdr:row>38</xdr:row>
      <xdr:rowOff>87258</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007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78385</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59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42623</xdr:rowOff>
    </xdr:from>
    <xdr:to>
      <xdr:col>24</xdr:col>
      <xdr:colOff>114300</xdr:colOff>
      <xdr:row>32</xdr:row>
      <xdr:rowOff>144223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5529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65500</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53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70383</xdr:rowOff>
    </xdr:from>
    <xdr:to>
      <xdr:col>20</xdr:col>
      <xdr:colOff>38100</xdr:colOff>
      <xdr:row>33</xdr:row>
      <xdr:rowOff>533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555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17060</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5332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134991</xdr:rowOff>
    </xdr:from>
    <xdr:to>
      <xdr:col>15</xdr:col>
      <xdr:colOff>101600</xdr:colOff>
      <xdr:row>32</xdr:row>
      <xdr:rowOff>65141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5449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81668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522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165567</xdr:rowOff>
    </xdr:from>
    <xdr:to>
      <xdr:col>10</xdr:col>
      <xdr:colOff>165100</xdr:colOff>
      <xdr:row>32</xdr:row>
      <xdr:rowOff>95717</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54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112244</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52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25349</xdr:rowOff>
    </xdr:from>
    <xdr:to>
      <xdr:col>6</xdr:col>
      <xdr:colOff>38100</xdr:colOff>
      <xdr:row>32</xdr:row>
      <xdr:rowOff>126949</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55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143476</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528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65050</xdr:rowOff>
    </xdr:from>
    <xdr:to>
      <xdr:col>24</xdr:col>
      <xdr:colOff>63500</xdr:colOff>
      <xdr:row>55</xdr:row>
      <xdr:rowOff>147327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494800"/>
          <a:ext cx="838200" cy="8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65050</xdr:rowOff>
    </xdr:from>
    <xdr:to>
      <xdr:col>19</xdr:col>
      <xdr:colOff>177800</xdr:colOff>
      <xdr:row>56</xdr:row>
      <xdr:rowOff>47951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494800"/>
          <a:ext cx="889000" cy="15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47951</xdr:rowOff>
    </xdr:from>
    <xdr:to>
      <xdr:col>15</xdr:col>
      <xdr:colOff>50800</xdr:colOff>
      <xdr:row>56</xdr:row>
      <xdr:rowOff>112243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9649151"/>
          <a:ext cx="889000" cy="6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171265</xdr:rowOff>
    </xdr:from>
    <xdr:to>
      <xdr:col>10</xdr:col>
      <xdr:colOff>114300</xdr:colOff>
      <xdr:row>56</xdr:row>
      <xdr:rowOff>112243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9601015"/>
          <a:ext cx="889000" cy="112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49406</xdr:rowOff>
    </xdr:from>
    <xdr:to>
      <xdr:col>6</xdr:col>
      <xdr:colOff>38100</xdr:colOff>
      <xdr:row>57</xdr:row>
      <xdr:rowOff>151006</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142133</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96527</xdr:rowOff>
    </xdr:from>
    <xdr:to>
      <xdr:col>24</xdr:col>
      <xdr:colOff>114300</xdr:colOff>
      <xdr:row>56</xdr:row>
      <xdr:rowOff>26677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5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119404</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377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14250</xdr:rowOff>
    </xdr:from>
    <xdr:to>
      <xdr:col>20</xdr:col>
      <xdr:colOff>38100</xdr:colOff>
      <xdr:row>55</xdr:row>
      <xdr:rowOff>115850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4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53</xdr:row>
      <xdr:rowOff>132377</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52205" y="9219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168601</xdr:rowOff>
    </xdr:from>
    <xdr:to>
      <xdr:col>15</xdr:col>
      <xdr:colOff>101600</xdr:colOff>
      <xdr:row>56</xdr:row>
      <xdr:rowOff>98751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59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115278</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373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61443</xdr:rowOff>
    </xdr:from>
    <xdr:to>
      <xdr:col>10</xdr:col>
      <xdr:colOff>165100</xdr:colOff>
      <xdr:row>56</xdr:row>
      <xdr:rowOff>163043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8120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437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120465</xdr:rowOff>
    </xdr:from>
    <xdr:to>
      <xdr:col>6</xdr:col>
      <xdr:colOff>38100</xdr:colOff>
      <xdr:row>56</xdr:row>
      <xdr:rowOff>50615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55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54</xdr:row>
      <xdr:rowOff>67142</xdr:rowOff>
    </xdr:from>
    <xdr:ext cx="690189"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785205" y="9325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105467</xdr:rowOff>
    </xdr:from>
    <xdr:to>
      <xdr:col>24</xdr:col>
      <xdr:colOff>63500</xdr:colOff>
      <xdr:row>74</xdr:row>
      <xdr:rowOff>136381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621317"/>
          <a:ext cx="838200" cy="202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136381</xdr:rowOff>
    </xdr:from>
    <xdr:to>
      <xdr:col>19</xdr:col>
      <xdr:colOff>177800</xdr:colOff>
      <xdr:row>75</xdr:row>
      <xdr:rowOff>47661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2823681"/>
          <a:ext cx="889000" cy="8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47661</xdr:rowOff>
    </xdr:from>
    <xdr:to>
      <xdr:col>15</xdr:col>
      <xdr:colOff>50800</xdr:colOff>
      <xdr:row>76</xdr:row>
      <xdr:rowOff>56508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906411"/>
          <a:ext cx="889000" cy="18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56508</xdr:rowOff>
    </xdr:from>
    <xdr:to>
      <xdr:col>10</xdr:col>
      <xdr:colOff>114300</xdr:colOff>
      <xdr:row>76</xdr:row>
      <xdr:rowOff>79728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86708"/>
          <a:ext cx="889000" cy="2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151957</xdr:rowOff>
    </xdr:from>
    <xdr:to>
      <xdr:col>6</xdr:col>
      <xdr:colOff>38100</xdr:colOff>
      <xdr:row>78</xdr:row>
      <xdr:rowOff>82107</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53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4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54667</xdr:rowOff>
    </xdr:from>
    <xdr:to>
      <xdr:col>24</xdr:col>
      <xdr:colOff>114300</xdr:colOff>
      <xdr:row>73</xdr:row>
      <xdr:rowOff>156267</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57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77544</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42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85581</xdr:rowOff>
    </xdr:from>
    <xdr:to>
      <xdr:col>20</xdr:col>
      <xdr:colOff>38100</xdr:colOff>
      <xdr:row>75</xdr:row>
      <xdr:rowOff>15731</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77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32258</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54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168311</xdr:rowOff>
    </xdr:from>
    <xdr:to>
      <xdr:col>15</xdr:col>
      <xdr:colOff>101600</xdr:colOff>
      <xdr:row>75</xdr:row>
      <xdr:rowOff>98461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5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114988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30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5708</xdr:rowOff>
    </xdr:from>
    <xdr:to>
      <xdr:col>10</xdr:col>
      <xdr:colOff>165100</xdr:colOff>
      <xdr:row>76</xdr:row>
      <xdr:rowOff>107308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3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123835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11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28928</xdr:rowOff>
    </xdr:from>
    <xdr:to>
      <xdr:col>6</xdr:col>
      <xdr:colOff>38100</xdr:colOff>
      <xdr:row>76</xdr:row>
      <xdr:rowOff>130528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5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147056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3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170334</xdr:rowOff>
    </xdr:from>
    <xdr:to>
      <xdr:col>24</xdr:col>
      <xdr:colOff>63500</xdr:colOff>
      <xdr:row>96</xdr:row>
      <xdr:rowOff>142753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458084"/>
          <a:ext cx="838200" cy="143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25264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55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170334</xdr:rowOff>
    </xdr:from>
    <xdr:to>
      <xdr:col>19</xdr:col>
      <xdr:colOff>177800</xdr:colOff>
      <xdr:row>97</xdr:row>
      <xdr:rowOff>26992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458084"/>
          <a:ext cx="889000" cy="19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131677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62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72740</xdr:rowOff>
    </xdr:from>
    <xdr:to>
      <xdr:col>15</xdr:col>
      <xdr:colOff>50800</xdr:colOff>
      <xdr:row>97</xdr:row>
      <xdr:rowOff>26992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531940"/>
          <a:ext cx="889000" cy="12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143879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77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133679</xdr:rowOff>
    </xdr:from>
    <xdr:to>
      <xdr:col>10</xdr:col>
      <xdr:colOff>114300</xdr:colOff>
      <xdr:row>96</xdr:row>
      <xdr:rowOff>72740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130300" y="16421429"/>
          <a:ext cx="889000" cy="11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152557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78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79149</xdr:rowOff>
    </xdr:from>
    <xdr:to>
      <xdr:col>6</xdr:col>
      <xdr:colOff>38100</xdr:colOff>
      <xdr:row>98</xdr:row>
      <xdr:rowOff>9299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426</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802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91953</xdr:rowOff>
    </xdr:from>
    <xdr:to>
      <xdr:col>24</xdr:col>
      <xdr:colOff>114300</xdr:colOff>
      <xdr:row>97</xdr:row>
      <xdr:rowOff>22103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5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114830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40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119534</xdr:rowOff>
    </xdr:from>
    <xdr:to>
      <xdr:col>20</xdr:col>
      <xdr:colOff>38100</xdr:colOff>
      <xdr:row>96</xdr:row>
      <xdr:rowOff>49684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40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66211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182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147642</xdr:rowOff>
    </xdr:from>
    <xdr:to>
      <xdr:col>15</xdr:col>
      <xdr:colOff>101600</xdr:colOff>
      <xdr:row>97</xdr:row>
      <xdr:rowOff>77792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0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94319</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38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21940</xdr:rowOff>
    </xdr:from>
    <xdr:to>
      <xdr:col>10</xdr:col>
      <xdr:colOff>165100</xdr:colOff>
      <xdr:row>96</xdr:row>
      <xdr:rowOff>123540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48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140067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2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82879</xdr:rowOff>
    </xdr:from>
    <xdr:to>
      <xdr:col>6</xdr:col>
      <xdr:colOff>38100</xdr:colOff>
      <xdr:row>96</xdr:row>
      <xdr:rowOff>13029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3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29556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1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104425</xdr:rowOff>
    </xdr:from>
    <xdr:to>
      <xdr:col>36</xdr:col>
      <xdr:colOff>165100</xdr:colOff>
      <xdr:row>39</xdr:row>
      <xdr:rowOff>34575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51103</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3664</xdr:rowOff>
    </xdr:from>
    <xdr:to>
      <xdr:col>55</xdr:col>
      <xdr:colOff>0</xdr:colOff>
      <xdr:row>51</xdr:row>
      <xdr:rowOff>141936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8576164"/>
          <a:ext cx="838200" cy="30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141936</xdr:rowOff>
    </xdr:from>
    <xdr:to>
      <xdr:col>50</xdr:col>
      <xdr:colOff>114300</xdr:colOff>
      <xdr:row>53</xdr:row>
      <xdr:rowOff>2824</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8885886"/>
          <a:ext cx="889000" cy="20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72564</xdr:rowOff>
    </xdr:from>
    <xdr:to>
      <xdr:col>45</xdr:col>
      <xdr:colOff>177800</xdr:colOff>
      <xdr:row>53</xdr:row>
      <xdr:rowOff>2824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8816514"/>
          <a:ext cx="889000" cy="273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72564</xdr:rowOff>
    </xdr:from>
    <xdr:to>
      <xdr:col>41</xdr:col>
      <xdr:colOff>50800</xdr:colOff>
      <xdr:row>53</xdr:row>
      <xdr:rowOff>7655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8816514"/>
          <a:ext cx="889000" cy="2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48174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92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90618</xdr:rowOff>
    </xdr:from>
    <xdr:to>
      <xdr:col>36</xdr:col>
      <xdr:colOff>165100</xdr:colOff>
      <xdr:row>58</xdr:row>
      <xdr:rowOff>20768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11895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124314</xdr:rowOff>
    </xdr:from>
    <xdr:to>
      <xdr:col>55</xdr:col>
      <xdr:colOff>50800</xdr:colOff>
      <xdr:row>50</xdr:row>
      <xdr:rowOff>54464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852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77341</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847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91136</xdr:rowOff>
    </xdr:from>
    <xdr:to>
      <xdr:col>50</xdr:col>
      <xdr:colOff>165100</xdr:colOff>
      <xdr:row>52</xdr:row>
      <xdr:rowOff>21286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883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50</xdr:row>
      <xdr:rowOff>37813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8610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123474</xdr:rowOff>
    </xdr:from>
    <xdr:to>
      <xdr:col>46</xdr:col>
      <xdr:colOff>38100</xdr:colOff>
      <xdr:row>53</xdr:row>
      <xdr:rowOff>53624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03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70151</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881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21764</xdr:rowOff>
    </xdr:from>
    <xdr:to>
      <xdr:col>41</xdr:col>
      <xdr:colOff>101600</xdr:colOff>
      <xdr:row>51</xdr:row>
      <xdr:rowOff>123364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876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139891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854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128305</xdr:rowOff>
    </xdr:from>
    <xdr:to>
      <xdr:col>36</xdr:col>
      <xdr:colOff>165100</xdr:colOff>
      <xdr:row>53</xdr:row>
      <xdr:rowOff>58455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0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74982</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881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168920</xdr:rowOff>
    </xdr:from>
    <xdr:to>
      <xdr:col>55</xdr:col>
      <xdr:colOff>0</xdr:colOff>
      <xdr:row>78</xdr:row>
      <xdr:rowOff>165781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70570"/>
          <a:ext cx="838200" cy="16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165781</xdr:rowOff>
    </xdr:from>
    <xdr:to>
      <xdr:col>50</xdr:col>
      <xdr:colOff>114300</xdr:colOff>
      <xdr:row>79</xdr:row>
      <xdr:rowOff>5248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538881"/>
          <a:ext cx="889000" cy="1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137959</xdr:rowOff>
    </xdr:from>
    <xdr:to>
      <xdr:col>45</xdr:col>
      <xdr:colOff>177800</xdr:colOff>
      <xdr:row>79</xdr:row>
      <xdr:rowOff>5248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511059"/>
          <a:ext cx="8890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95121</xdr:rowOff>
    </xdr:from>
    <xdr:to>
      <xdr:col>41</xdr:col>
      <xdr:colOff>50800</xdr:colOff>
      <xdr:row>78</xdr:row>
      <xdr:rowOff>137959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68221"/>
          <a:ext cx="889000" cy="4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106184</xdr:rowOff>
    </xdr:from>
    <xdr:to>
      <xdr:col>36</xdr:col>
      <xdr:colOff>165100</xdr:colOff>
      <xdr:row>79</xdr:row>
      <xdr:rowOff>36334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7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79</xdr:row>
      <xdr:rowOff>27461</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672795" y="13572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118120</xdr:rowOff>
    </xdr:from>
    <xdr:to>
      <xdr:col>55</xdr:col>
      <xdr:colOff>50800</xdr:colOff>
      <xdr:row>78</xdr:row>
      <xdr:rowOff>48270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1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140997</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71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114981</xdr:rowOff>
    </xdr:from>
    <xdr:to>
      <xdr:col>50</xdr:col>
      <xdr:colOff>165100</xdr:colOff>
      <xdr:row>79</xdr:row>
      <xdr:rowOff>45131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61658</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6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125898</xdr:rowOff>
    </xdr:from>
    <xdr:to>
      <xdr:col>46</xdr:col>
      <xdr:colOff>38100</xdr:colOff>
      <xdr:row>79</xdr:row>
      <xdr:rowOff>56048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9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47175</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9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87159</xdr:rowOff>
    </xdr:from>
    <xdr:to>
      <xdr:col>41</xdr:col>
      <xdr:colOff>101600</xdr:colOff>
      <xdr:row>79</xdr:row>
      <xdr:rowOff>17309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6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33836</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23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44321</xdr:rowOff>
    </xdr:from>
    <xdr:to>
      <xdr:col>36</xdr:col>
      <xdr:colOff>165100</xdr:colOff>
      <xdr:row>78</xdr:row>
      <xdr:rowOff>145921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1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162448</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9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155595</xdr:rowOff>
    </xdr:from>
    <xdr:to>
      <xdr:col>55</xdr:col>
      <xdr:colOff>0</xdr:colOff>
      <xdr:row>97</xdr:row>
      <xdr:rowOff>55009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14795"/>
          <a:ext cx="838200" cy="7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778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55009</xdr:rowOff>
    </xdr:from>
    <xdr:to>
      <xdr:col>50</xdr:col>
      <xdr:colOff>114300</xdr:colOff>
      <xdr:row>97</xdr:row>
      <xdr:rowOff>84091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685659"/>
          <a:ext cx="889000" cy="2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84091</xdr:rowOff>
    </xdr:from>
    <xdr:to>
      <xdr:col>45</xdr:col>
      <xdr:colOff>177800</xdr:colOff>
      <xdr:row>97</xdr:row>
      <xdr:rowOff>89430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14741"/>
          <a:ext cx="889000" cy="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89430</xdr:rowOff>
    </xdr:from>
    <xdr:to>
      <xdr:col>41</xdr:col>
      <xdr:colOff>50800</xdr:colOff>
      <xdr:row>97</xdr:row>
      <xdr:rowOff>131600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720080"/>
          <a:ext cx="889000" cy="4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95046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897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14436</xdr:rowOff>
    </xdr:from>
    <xdr:to>
      <xdr:col>36</xdr:col>
      <xdr:colOff>165100</xdr:colOff>
      <xdr:row>98</xdr:row>
      <xdr:rowOff>116036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1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107163</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909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104795</xdr:rowOff>
    </xdr:from>
    <xdr:to>
      <xdr:col>55</xdr:col>
      <xdr:colOff>50800</xdr:colOff>
      <xdr:row>97</xdr:row>
      <xdr:rowOff>34945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5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127672</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415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4209</xdr:rowOff>
    </xdr:from>
    <xdr:to>
      <xdr:col>50</xdr:col>
      <xdr:colOff>165100</xdr:colOff>
      <xdr:row>97</xdr:row>
      <xdr:rowOff>105809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3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122336</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410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33291</xdr:rowOff>
    </xdr:from>
    <xdr:to>
      <xdr:col>46</xdr:col>
      <xdr:colOff>38100</xdr:colOff>
      <xdr:row>97</xdr:row>
      <xdr:rowOff>134891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6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151418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439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38630</xdr:rowOff>
    </xdr:from>
    <xdr:to>
      <xdr:col>41</xdr:col>
      <xdr:colOff>101600</xdr:colOff>
      <xdr:row>97</xdr:row>
      <xdr:rowOff>140230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156757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44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80800</xdr:rowOff>
    </xdr:from>
    <xdr:to>
      <xdr:col>36</xdr:col>
      <xdr:colOff>165100</xdr:colOff>
      <xdr:row>98</xdr:row>
      <xdr:rowOff>10950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71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27477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48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85106</xdr:rowOff>
    </xdr:from>
    <xdr:to>
      <xdr:col>85</xdr:col>
      <xdr:colOff>127000</xdr:colOff>
      <xdr:row>35</xdr:row>
      <xdr:rowOff>101200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5914406"/>
          <a:ext cx="838200" cy="187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125051</xdr:rowOff>
    </xdr:from>
    <xdr:to>
      <xdr:col>81</xdr:col>
      <xdr:colOff>50800</xdr:colOff>
      <xdr:row>35</xdr:row>
      <xdr:rowOff>101200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5782901"/>
          <a:ext cx="889000" cy="3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125051</xdr:rowOff>
    </xdr:from>
    <xdr:to>
      <xdr:col>76</xdr:col>
      <xdr:colOff>114300</xdr:colOff>
      <xdr:row>34</xdr:row>
      <xdr:rowOff>18020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5782901"/>
          <a:ext cx="889000" cy="64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46949</xdr:rowOff>
    </xdr:from>
    <xdr:to>
      <xdr:col>71</xdr:col>
      <xdr:colOff>177800</xdr:colOff>
      <xdr:row>34</xdr:row>
      <xdr:rowOff>18020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5704799"/>
          <a:ext cx="889000" cy="14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48655</xdr:rowOff>
    </xdr:from>
    <xdr:to>
      <xdr:col>67</xdr:col>
      <xdr:colOff>101600</xdr:colOff>
      <xdr:row>37</xdr:row>
      <xdr:rowOff>150255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141382</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48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34306</xdr:rowOff>
    </xdr:from>
    <xdr:to>
      <xdr:col>85</xdr:col>
      <xdr:colOff>177800</xdr:colOff>
      <xdr:row>34</xdr:row>
      <xdr:rowOff>135906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586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57183</xdr:rowOff>
    </xdr:from>
    <xdr:ext cx="599010"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57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50400</xdr:rowOff>
    </xdr:from>
    <xdr:to>
      <xdr:col>81</xdr:col>
      <xdr:colOff>101600</xdr:colOff>
      <xdr:row>35</xdr:row>
      <xdr:rowOff>152000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05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33</xdr:row>
      <xdr:rowOff>168527</xdr:rowOff>
    </xdr:from>
    <xdr:ext cx="59901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181795" y="5826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74251</xdr:rowOff>
    </xdr:from>
    <xdr:to>
      <xdr:col>76</xdr:col>
      <xdr:colOff>165100</xdr:colOff>
      <xdr:row>34</xdr:row>
      <xdr:rowOff>4401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5732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32</xdr:row>
      <xdr:rowOff>20928</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5507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138670</xdr:rowOff>
    </xdr:from>
    <xdr:to>
      <xdr:col>72</xdr:col>
      <xdr:colOff>38100</xdr:colOff>
      <xdr:row>34</xdr:row>
      <xdr:rowOff>68820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79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85347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03795" y="5571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167599</xdr:rowOff>
    </xdr:from>
    <xdr:to>
      <xdr:col>67</xdr:col>
      <xdr:colOff>101600</xdr:colOff>
      <xdr:row>33</xdr:row>
      <xdr:rowOff>97749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56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31</xdr:row>
      <xdr:rowOff>114276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14795" y="5429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98754</xdr:rowOff>
    </xdr:from>
    <xdr:to>
      <xdr:col>85</xdr:col>
      <xdr:colOff>127000</xdr:colOff>
      <xdr:row>56</xdr:row>
      <xdr:rowOff>169883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699954"/>
          <a:ext cx="838200" cy="7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154788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755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169883</xdr:rowOff>
    </xdr:from>
    <xdr:to>
      <xdr:col>81</xdr:col>
      <xdr:colOff>50800</xdr:colOff>
      <xdr:row>57</xdr:row>
      <xdr:rowOff>465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771083"/>
          <a:ext cx="8890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116438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889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162770</xdr:rowOff>
    </xdr:from>
    <xdr:to>
      <xdr:col>76</xdr:col>
      <xdr:colOff>114300</xdr:colOff>
      <xdr:row>57</xdr:row>
      <xdr:rowOff>465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63970"/>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138905</xdr:rowOff>
    </xdr:from>
    <xdr:to>
      <xdr:col>71</xdr:col>
      <xdr:colOff>177800</xdr:colOff>
      <xdr:row>56</xdr:row>
      <xdr:rowOff>162770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740105"/>
          <a:ext cx="889000" cy="23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161424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3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85899</xdr:rowOff>
    </xdr:from>
    <xdr:to>
      <xdr:col>67</xdr:col>
      <xdr:colOff>101600</xdr:colOff>
      <xdr:row>58</xdr:row>
      <xdr:rowOff>16049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58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7176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5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47954</xdr:rowOff>
    </xdr:from>
    <xdr:to>
      <xdr:col>85</xdr:col>
      <xdr:colOff>177800</xdr:colOff>
      <xdr:row>56</xdr:row>
      <xdr:rowOff>149554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6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70831</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500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119083</xdr:rowOff>
    </xdr:from>
    <xdr:to>
      <xdr:col>81</xdr:col>
      <xdr:colOff>101600</xdr:colOff>
      <xdr:row>57</xdr:row>
      <xdr:rowOff>49233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72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65760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495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121115</xdr:rowOff>
    </xdr:from>
    <xdr:to>
      <xdr:col>76</xdr:col>
      <xdr:colOff>165100</xdr:colOff>
      <xdr:row>57</xdr:row>
      <xdr:rowOff>51265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72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67792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497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111970</xdr:rowOff>
    </xdr:from>
    <xdr:to>
      <xdr:col>72</xdr:col>
      <xdr:colOff>38100</xdr:colOff>
      <xdr:row>57</xdr:row>
      <xdr:rowOff>42120</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7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58647</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488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88105</xdr:rowOff>
    </xdr:from>
    <xdr:to>
      <xdr:col>67</xdr:col>
      <xdr:colOff>101600</xdr:colOff>
      <xdr:row>57</xdr:row>
      <xdr:rowOff>18255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68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34782</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46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124666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26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33226</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7777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36777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38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33226</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577776"/>
          <a:ext cx="889000" cy="1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34822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7142</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694442"/>
          <a:ext cx="889000" cy="89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30770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66539</xdr:rowOff>
    </xdr:from>
    <xdr:to>
      <xdr:col>67</xdr:col>
      <xdr:colOff>101600</xdr:colOff>
      <xdr:row>78</xdr:row>
      <xdr:rowOff>168139</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159266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80216</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33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153876</xdr:rowOff>
    </xdr:from>
    <xdr:to>
      <xdr:col>76</xdr:col>
      <xdr:colOff>165100</xdr:colOff>
      <xdr:row>79</xdr:row>
      <xdr:rowOff>84026</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75153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6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127792</xdr:rowOff>
    </xdr:from>
    <xdr:to>
      <xdr:col>67</xdr:col>
      <xdr:colOff>101600</xdr:colOff>
      <xdr:row>74</xdr:row>
      <xdr:rowOff>57942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6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74469</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14795" y="1241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30795</xdr:rowOff>
    </xdr:from>
    <xdr:to>
      <xdr:col>85</xdr:col>
      <xdr:colOff>127000</xdr:colOff>
      <xdr:row>91</xdr:row>
      <xdr:rowOff>82514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5632745"/>
          <a:ext cx="838200" cy="5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65008</xdr:rowOff>
    </xdr:from>
    <xdr:to>
      <xdr:col>81</xdr:col>
      <xdr:colOff>50800</xdr:colOff>
      <xdr:row>91</xdr:row>
      <xdr:rowOff>30795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5495508"/>
          <a:ext cx="889000" cy="13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65008</xdr:rowOff>
    </xdr:from>
    <xdr:to>
      <xdr:col>76</xdr:col>
      <xdr:colOff>114300</xdr:colOff>
      <xdr:row>90</xdr:row>
      <xdr:rowOff>107409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5495508"/>
          <a:ext cx="889000" cy="4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101352</xdr:rowOff>
    </xdr:from>
    <xdr:to>
      <xdr:col>71</xdr:col>
      <xdr:colOff>177800</xdr:colOff>
      <xdr:row>90</xdr:row>
      <xdr:rowOff>107409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5531852"/>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46146</xdr:rowOff>
    </xdr:from>
    <xdr:to>
      <xdr:col>67</xdr:col>
      <xdr:colOff>101600</xdr:colOff>
      <xdr:row>97</xdr:row>
      <xdr:rowOff>147746</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138873</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31714</xdr:rowOff>
    </xdr:from>
    <xdr:to>
      <xdr:col>85</xdr:col>
      <xdr:colOff>177800</xdr:colOff>
      <xdr:row>91</xdr:row>
      <xdr:rowOff>133314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63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54591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48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151445</xdr:rowOff>
    </xdr:from>
    <xdr:to>
      <xdr:col>81</xdr:col>
      <xdr:colOff>101600</xdr:colOff>
      <xdr:row>91</xdr:row>
      <xdr:rowOff>81595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5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98122</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357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14208</xdr:rowOff>
    </xdr:from>
    <xdr:to>
      <xdr:col>76</xdr:col>
      <xdr:colOff>165100</xdr:colOff>
      <xdr:row>90</xdr:row>
      <xdr:rowOff>115808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44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132335</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219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56609</xdr:rowOff>
    </xdr:from>
    <xdr:to>
      <xdr:col>72</xdr:col>
      <xdr:colOff>38100</xdr:colOff>
      <xdr:row>90</xdr:row>
      <xdr:rowOff>158209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4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3286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2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50552</xdr:rowOff>
    </xdr:from>
    <xdr:to>
      <xdr:col>67</xdr:col>
      <xdr:colOff>101600</xdr:colOff>
      <xdr:row>90</xdr:row>
      <xdr:rowOff>152152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4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88</xdr:row>
      <xdr:rowOff>168679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25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139249</xdr:rowOff>
    </xdr:from>
    <xdr:to>
      <xdr:col>98</xdr:col>
      <xdr:colOff>38100</xdr:colOff>
      <xdr:row>38</xdr:row>
      <xdr:rowOff>69399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85926</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25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規模が小さいため基本的に類似団体平均よりも大きい数字となっている。また人口が年々減少していることから、支出規模が前年度と同程度としても住民一人当たりのコストが前年度と比べると大きくなる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・商工費が前年度と比べ</a:t>
          </a:r>
          <a:r>
            <a:rPr kumimoji="1" lang="en-US" altLang="ja-JP" sz="1300">
              <a:latin typeface="ＭＳ Ｐゴシック" panose="020B0600070205080204" pitchFamily="50" charset="-128"/>
              <a:ea typeface="ＭＳ Ｐゴシック" panose="020B0600070205080204" pitchFamily="50" charset="-128"/>
            </a:rPr>
            <a:t>154,616</a:t>
          </a:r>
          <a:r>
            <a:rPr kumimoji="1" lang="ja-JP" altLang="en-US" sz="1300">
              <a:latin typeface="ＭＳ Ｐゴシック" panose="020B0600070205080204" pitchFamily="50" charset="-128"/>
              <a:ea typeface="ＭＳ Ｐゴシック" panose="020B0600070205080204" pitchFamily="50" charset="-128"/>
            </a:rPr>
            <a:t>円増えているのは、過疎地域持続的発展支援事業として実施した「灯油供給の安定化による見守りプラス事業」や、一般社団法人のせ川くれよんに貸付けを行ったことが要因として考えられる。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・農林水産業費が前年度と比べ</a:t>
          </a:r>
          <a:r>
            <a:rPr kumimoji="1" lang="en-US" altLang="ja-JP" sz="1300">
              <a:latin typeface="ＭＳ Ｐゴシック" panose="020B0600070205080204" pitchFamily="50" charset="-128"/>
              <a:ea typeface="ＭＳ Ｐゴシック" panose="020B0600070205080204" pitchFamily="50" charset="-128"/>
            </a:rPr>
            <a:t>162,584</a:t>
          </a:r>
          <a:r>
            <a:rPr kumimoji="1" lang="ja-JP" altLang="en-US" sz="1300">
              <a:latin typeface="ＭＳ Ｐゴシック" panose="020B0600070205080204" pitchFamily="50" charset="-128"/>
              <a:ea typeface="ＭＳ Ｐゴシック" panose="020B0600070205080204" pitchFamily="50" charset="-128"/>
            </a:rPr>
            <a:t>円増えているのは、混交林誘導整備事業や市町村治山事業等の林業・林道に関する事業費が増えたことが要因になっていると考えられる。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・土木費において、前年度比べ</a:t>
          </a:r>
          <a:r>
            <a:rPr kumimoji="1" lang="en-US" altLang="ja-JP" sz="1300">
              <a:latin typeface="ＭＳ Ｐゴシック" panose="020B0600070205080204" pitchFamily="50" charset="-128"/>
              <a:ea typeface="ＭＳ Ｐゴシック" panose="020B0600070205080204" pitchFamily="50" charset="-128"/>
            </a:rPr>
            <a:t>154,993</a:t>
          </a:r>
          <a:r>
            <a:rPr kumimoji="1" lang="ja-JP" altLang="en-US" sz="1300">
              <a:latin typeface="ＭＳ Ｐゴシック" panose="020B0600070205080204" pitchFamily="50" charset="-128"/>
              <a:ea typeface="ＭＳ Ｐゴシック" panose="020B0600070205080204" pitchFamily="50" charset="-128"/>
            </a:rPr>
            <a:t>円増えているのは、降積雪による村道雪寒対策事業費が大きくなったことが要因と考えられる。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・消防費が前年度と比べて</a:t>
          </a:r>
          <a:r>
            <a:rPr kumimoji="1" lang="en-US" altLang="ja-JP" sz="1300">
              <a:latin typeface="ＭＳ Ｐゴシック" panose="020B0600070205080204" pitchFamily="50" charset="-128"/>
              <a:ea typeface="ＭＳ Ｐゴシック" panose="020B0600070205080204" pitchFamily="50" charset="-128"/>
            </a:rPr>
            <a:t>49,224</a:t>
          </a:r>
          <a:r>
            <a:rPr kumimoji="1" lang="ja-JP" altLang="en-US" sz="1300">
              <a:latin typeface="ＭＳ Ｐゴシック" panose="020B0600070205080204" pitchFamily="50" charset="-128"/>
              <a:ea typeface="ＭＳ Ｐゴシック" panose="020B0600070205080204" pitchFamily="50" charset="-128"/>
            </a:rPr>
            <a:t>円増額となっているが、これは奈良県広域消防組合の負担金が増額となったこと、</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アラートアンテナ新設事業を実施したことによる。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・民生費が前年度比べ</a:t>
          </a:r>
          <a:r>
            <a:rPr kumimoji="1" lang="en-US" altLang="ja-JP" sz="1300">
              <a:latin typeface="ＭＳ Ｐゴシック" panose="020B0600070205080204" pitchFamily="50" charset="-128"/>
              <a:ea typeface="ＭＳ Ｐゴシック" panose="020B0600070205080204" pitchFamily="50" charset="-128"/>
            </a:rPr>
            <a:t>88,523</a:t>
          </a:r>
          <a:r>
            <a:rPr kumimoji="1" lang="ja-JP" altLang="en-US" sz="1300">
              <a:latin typeface="ＭＳ Ｐゴシック" panose="020B0600070205080204" pitchFamily="50" charset="-128"/>
              <a:ea typeface="ＭＳ Ｐゴシック" panose="020B0600070205080204" pitchFamily="50" charset="-128"/>
            </a:rPr>
            <a:t>円増えているのは、子ども計画の策定や地域包括支援センター事業費、保育所運営事業費が増えたことによると考えられる。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・公債費が前年度と比べ</a:t>
          </a:r>
          <a:r>
            <a:rPr kumimoji="1" lang="en-US" altLang="ja-JP" sz="1300">
              <a:latin typeface="ＭＳ Ｐゴシック" panose="020B0600070205080204" pitchFamily="50" charset="-128"/>
              <a:ea typeface="ＭＳ Ｐゴシック" panose="020B0600070205080204" pitchFamily="50" charset="-128"/>
            </a:rPr>
            <a:t>27,149</a:t>
          </a:r>
          <a:r>
            <a:rPr kumimoji="1" lang="ja-JP" altLang="en-US" sz="1300">
              <a:latin typeface="ＭＳ Ｐゴシック" panose="020B0600070205080204" pitchFamily="50" charset="-128"/>
              <a:ea typeface="ＭＳ Ｐゴシック" panose="020B0600070205080204" pitchFamily="50" charset="-128"/>
            </a:rPr>
            <a:t>円減額となっているのは、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年度に借入れを行った過疎対策事業債や、平成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年度に借入れを行った辺地対策事業債の償還が終了したこと等が要因として考えられる。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年度は財政調整基金への積立てを行っていないため残高は利息分しか増えていない。それに対して、標準財政規模が</a:t>
          </a:r>
          <a:r>
            <a:rPr kumimoji="1" lang="en-US" altLang="ja-JP" sz="1400">
              <a:latin typeface="ＭＳ ゴシック" pitchFamily="49" charset="-128"/>
              <a:ea typeface="ＭＳ ゴシック" pitchFamily="49" charset="-128"/>
            </a:rPr>
            <a:t>4,530</a:t>
          </a:r>
          <a:r>
            <a:rPr kumimoji="1" lang="ja-JP" altLang="en-US" sz="1400">
              <a:latin typeface="ＭＳ ゴシック" pitchFamily="49" charset="-128"/>
              <a:ea typeface="ＭＳ ゴシック" pitchFamily="49" charset="-128"/>
            </a:rPr>
            <a:t>千円増額となっていることから、標準財政規模比は前年度と比べ</a:t>
          </a:r>
          <a:r>
            <a:rPr kumimoji="1" lang="en-US" altLang="ja-JP" sz="1400">
              <a:latin typeface="ＭＳ ゴシック" pitchFamily="49" charset="-128"/>
              <a:ea typeface="ＭＳ ゴシック" pitchFamily="49" charset="-128"/>
            </a:rPr>
            <a:t>0.36</a:t>
          </a:r>
          <a:r>
            <a:rPr kumimoji="1" lang="ja-JP" altLang="en-US" sz="1400">
              <a:latin typeface="ＭＳ ゴシック" pitchFamily="49" charset="-128"/>
              <a:ea typeface="ＭＳ ゴシック" pitchFamily="49" charset="-128"/>
            </a:rPr>
            <a:t>％減少した。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人口減少による普通交付税や税収の減少が考えられるため、引き続き歳出の見直しを行いながら、適切な基金の運用を行う。</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連結実質赤字比率において、令和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年度決算以降、全会計が黒字を維持できている。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一般会計においては、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ポイント減少しているが、令和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年度以前と比較すると高水準を維持できている。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高齢化及び長寿命化により今後もサービス利用者の増が見込まれる介護保険事業特別会計においては、計画策定時に適切に給付費を見込み保険料を設定していく。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また、今後も各会計において法定分を超えた一般会計からの繰入金が発生しないよう、保険料・税の徴収率向上や歳出の抑制を図っていく。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 thickBot="1" x14ac:dyDescent="0.25">
      <c r="B2" s="170" t="s">
        <v>77</v>
      </c>
      <c r="C2" s="170"/>
      <c r="D2" s="171"/>
    </row>
    <row r="3" spans="1:119" ht="18.75" customHeight="1" thickBot="1" x14ac:dyDescent="0.25">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1778209</v>
      </c>
      <c r="BO4" s="371"/>
      <c r="BP4" s="371"/>
      <c r="BQ4" s="371"/>
      <c r="BR4" s="371"/>
      <c r="BS4" s="371"/>
      <c r="BT4" s="371"/>
      <c r="BU4" s="372"/>
      <c r="BV4" s="370">
        <v>1704837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18</v>
      </c>
      <c r="CU4" s="377"/>
      <c r="CV4" s="377"/>
      <c r="CW4" s="377"/>
      <c r="CX4" s="377"/>
      <c r="CY4" s="377"/>
      <c r="CZ4" s="377"/>
      <c r="DA4" s="378"/>
      <c r="DB4" s="376">
        <v>16.899999999999999</v>
      </c>
      <c r="DC4" s="377"/>
      <c r="DD4" s="377"/>
      <c r="DE4" s="377"/>
      <c r="DF4" s="377"/>
      <c r="DG4" s="377"/>
      <c r="DH4" s="377"/>
      <c r="DI4" s="378"/>
    </row>
    <row r="5" spans="1:119" ht="18.75"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1596177</v>
      </c>
      <c r="BO5" s="408"/>
      <c r="BP5" s="408"/>
      <c r="BQ5" s="408"/>
      <c r="BR5" s="408"/>
      <c r="BS5" s="408"/>
      <c r="BT5" s="408"/>
      <c r="BU5" s="409"/>
      <c r="BV5" s="407">
        <v>1533221</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84.7</v>
      </c>
      <c r="CU5" s="405"/>
      <c r="CV5" s="405"/>
      <c r="CW5" s="405"/>
      <c r="CX5" s="405"/>
      <c r="CY5" s="405"/>
      <c r="CZ5" s="405"/>
      <c r="DA5" s="406"/>
      <c r="DB5" s="404">
        <v>83.8</v>
      </c>
      <c r="DC5" s="405"/>
      <c r="DD5" s="405"/>
      <c r="DE5" s="405"/>
      <c r="DF5" s="405"/>
      <c r="DG5" s="405"/>
      <c r="DH5" s="405"/>
      <c r="DI5" s="406"/>
    </row>
    <row r="6" spans="1:119" ht="18.75" customHeight="1" x14ac:dyDescent="0.2">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182032</v>
      </c>
      <c r="BO6" s="408"/>
      <c r="BP6" s="408"/>
      <c r="BQ6" s="408"/>
      <c r="BR6" s="408"/>
      <c r="BS6" s="408"/>
      <c r="BT6" s="408"/>
      <c r="BU6" s="409"/>
      <c r="BV6" s="407">
        <v>171616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84.8</v>
      </c>
      <c r="CU6" s="445"/>
      <c r="CV6" s="445"/>
      <c r="CW6" s="445"/>
      <c r="CX6" s="445"/>
      <c r="CY6" s="445"/>
      <c r="CZ6" s="445"/>
      <c r="DA6" s="446"/>
      <c r="DB6" s="444">
        <v>84.1</v>
      </c>
      <c r="DC6" s="445"/>
      <c r="DD6" s="445"/>
      <c r="DE6" s="445"/>
      <c r="DF6" s="445"/>
      <c r="DG6" s="445"/>
      <c r="DH6" s="445"/>
      <c r="DI6" s="446"/>
    </row>
    <row r="7" spans="1:119" ht="18.75"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18013</v>
      </c>
      <c r="BO7" s="408"/>
      <c r="BP7" s="408"/>
      <c r="BQ7" s="408"/>
      <c r="BR7" s="408"/>
      <c r="BS7" s="408"/>
      <c r="BT7" s="408"/>
      <c r="BU7" s="409"/>
      <c r="BV7" s="407">
        <v>17712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913107</v>
      </c>
      <c r="CU7" s="408"/>
      <c r="CV7" s="408"/>
      <c r="CW7" s="408"/>
      <c r="CX7" s="408"/>
      <c r="CY7" s="408"/>
      <c r="CZ7" s="408"/>
      <c r="DA7" s="409"/>
      <c r="DB7" s="407">
        <v>908577</v>
      </c>
      <c r="DC7" s="408"/>
      <c r="DD7" s="408"/>
      <c r="DE7" s="408"/>
      <c r="DF7" s="408"/>
      <c r="DG7" s="408"/>
      <c r="DH7" s="408"/>
      <c r="DI7" s="409"/>
    </row>
    <row r="8" spans="1:119" ht="18.75"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164019</v>
      </c>
      <c r="BO8" s="408"/>
      <c r="BP8" s="408"/>
      <c r="BQ8" s="408"/>
      <c r="BR8" s="408"/>
      <c r="BS8" s="408"/>
      <c r="BT8" s="408"/>
      <c r="BU8" s="409"/>
      <c r="BV8" s="407">
        <v>153904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0.13</v>
      </c>
      <c r="CU8" s="448"/>
      <c r="CV8" s="448"/>
      <c r="CW8" s="448"/>
      <c r="CX8" s="448"/>
      <c r="CY8" s="448"/>
      <c r="CZ8" s="448"/>
      <c r="DA8" s="449"/>
      <c r="DB8" s="447">
        <v>0.12</v>
      </c>
      <c r="DC8" s="448"/>
      <c r="DD8" s="448"/>
      <c r="DE8" s="448"/>
      <c r="DF8" s="448"/>
      <c r="DG8" s="448"/>
      <c r="DH8" s="448"/>
      <c r="DI8" s="449"/>
    </row>
    <row r="9" spans="1:119" ht="18.75" customHeight="1" thickBot="1" x14ac:dyDescent="0.25">
      <c r="A9" s="169"/>
      <c r="B9" s="401" t="s">
        <v>107</v>
      </c>
      <c r="C9" s="402"/>
      <c r="D9" s="402"/>
      <c r="E9" s="402"/>
      <c r="F9" s="402"/>
      <c r="G9" s="402"/>
      <c r="H9" s="402"/>
      <c r="I9" s="402"/>
      <c r="J9" s="402"/>
      <c r="K9" s="450"/>
      <c r="L9" s="451" t="s">
        <v>108</v>
      </c>
      <c r="M9" s="452"/>
      <c r="N9" s="452"/>
      <c r="O9" s="452"/>
      <c r="P9" s="452"/>
      <c r="Q9" s="453"/>
      <c r="R9" s="454">
        <v>357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10115</v>
      </c>
      <c r="BO9" s="408"/>
      <c r="BP9" s="408"/>
      <c r="BQ9" s="408"/>
      <c r="BR9" s="408"/>
      <c r="BS9" s="408"/>
      <c r="BT9" s="408"/>
      <c r="BU9" s="409"/>
      <c r="BV9" s="407">
        <v>-47168</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17.7</v>
      </c>
      <c r="CU9" s="405"/>
      <c r="CV9" s="405"/>
      <c r="CW9" s="405"/>
      <c r="CX9" s="405"/>
      <c r="CY9" s="405"/>
      <c r="CZ9" s="405"/>
      <c r="DA9" s="406"/>
      <c r="DB9" s="404">
        <v>18.5</v>
      </c>
      <c r="DC9" s="405"/>
      <c r="DD9" s="405"/>
      <c r="DE9" s="405"/>
      <c r="DF9" s="405"/>
      <c r="DG9" s="405"/>
      <c r="DH9" s="405"/>
      <c r="DI9" s="406"/>
    </row>
    <row r="10" spans="1:119" ht="18.75" customHeight="1" thickBot="1" x14ac:dyDescent="0.25">
      <c r="A10" s="169"/>
      <c r="B10" s="401"/>
      <c r="C10" s="402"/>
      <c r="D10" s="402"/>
      <c r="E10" s="402"/>
      <c r="F10" s="402"/>
      <c r="G10" s="402"/>
      <c r="H10" s="402"/>
      <c r="I10" s="402"/>
      <c r="J10" s="402"/>
      <c r="K10" s="450"/>
      <c r="L10" s="457" t="s">
        <v>113</v>
      </c>
      <c r="M10" s="437"/>
      <c r="N10" s="437"/>
      <c r="O10" s="437"/>
      <c r="P10" s="437"/>
      <c r="Q10" s="438"/>
      <c r="R10" s="458">
        <v>449</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397</v>
      </c>
      <c r="BO10" s="408"/>
      <c r="BP10" s="408"/>
      <c r="BQ10" s="408"/>
      <c r="BR10" s="408"/>
      <c r="BS10" s="408"/>
      <c r="BT10" s="408"/>
      <c r="BU10" s="409"/>
      <c r="BV10" s="407">
        <v>117006</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69"/>
      <c r="B12" s="467" t="s">
        <v>123</v>
      </c>
      <c r="C12" s="468"/>
      <c r="D12" s="468"/>
      <c r="E12" s="468"/>
      <c r="F12" s="468"/>
      <c r="G12" s="468"/>
      <c r="H12" s="468"/>
      <c r="I12" s="468"/>
      <c r="J12" s="468"/>
      <c r="K12" s="469"/>
      <c r="L12" s="476" t="s">
        <v>124</v>
      </c>
      <c r="M12" s="477"/>
      <c r="N12" s="477"/>
      <c r="O12" s="477"/>
      <c r="P12" s="477"/>
      <c r="Q12" s="478"/>
      <c r="R12" s="479">
        <v>322</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69"/>
      <c r="B13" s="470"/>
      <c r="C13" s="471"/>
      <c r="D13" s="471"/>
      <c r="E13" s="471"/>
      <c r="F13" s="471"/>
      <c r="G13" s="471"/>
      <c r="H13" s="471"/>
      <c r="I13" s="471"/>
      <c r="J13" s="471"/>
      <c r="K13" s="472"/>
      <c r="L13" s="178"/>
      <c r="M13" s="498" t="s">
        <v>130</v>
      </c>
      <c r="N13" s="499"/>
      <c r="O13" s="499"/>
      <c r="P13" s="499"/>
      <c r="Q13" s="500"/>
      <c r="R13" s="491">
        <v>311</v>
      </c>
      <c r="S13" s="492"/>
      <c r="T13" s="492"/>
      <c r="U13" s="492"/>
      <c r="V13" s="493"/>
      <c r="W13" s="423" t="s">
        <v>131</v>
      </c>
      <c r="X13" s="424"/>
      <c r="Y13" s="424"/>
      <c r="Z13" s="424"/>
      <c r="AA13" s="424"/>
      <c r="AB13" s="414"/>
      <c r="AC13" s="458">
        <v>31</v>
      </c>
      <c r="AD13" s="459"/>
      <c r="AE13" s="459"/>
      <c r="AF13" s="459"/>
      <c r="AG13" s="501"/>
      <c r="AH13" s="458">
        <v>27</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10512</v>
      </c>
      <c r="BO13" s="408"/>
      <c r="BP13" s="408"/>
      <c r="BQ13" s="408"/>
      <c r="BR13" s="408"/>
      <c r="BS13" s="408"/>
      <c r="BT13" s="408"/>
      <c r="BU13" s="409"/>
      <c r="BV13" s="407">
        <v>69838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10.199999999999999</v>
      </c>
      <c r="CU13" s="405"/>
      <c r="CV13" s="405"/>
      <c r="CW13" s="405"/>
      <c r="CX13" s="405"/>
      <c r="CY13" s="405"/>
      <c r="CZ13" s="405"/>
      <c r="DA13" s="406"/>
      <c r="DB13" s="404">
        <v>10.5</v>
      </c>
      <c r="DC13" s="405"/>
      <c r="DD13" s="405"/>
      <c r="DE13" s="405"/>
      <c r="DF13" s="405"/>
      <c r="DG13" s="405"/>
      <c r="DH13" s="405"/>
      <c r="DI13" s="406"/>
    </row>
    <row r="14" spans="1:119" ht="18.75" customHeight="1" thickBot="1" x14ac:dyDescent="0.25">
      <c r="A14" s="169"/>
      <c r="B14" s="470"/>
      <c r="C14" s="471"/>
      <c r="D14" s="471"/>
      <c r="E14" s="471"/>
      <c r="F14" s="471"/>
      <c r="G14" s="471"/>
      <c r="H14" s="471"/>
      <c r="I14" s="471"/>
      <c r="J14" s="471"/>
      <c r="K14" s="472"/>
      <c r="L14" s="488" t="s">
        <v>135</v>
      </c>
      <c r="M14" s="489"/>
      <c r="N14" s="489"/>
      <c r="O14" s="489"/>
      <c r="P14" s="489"/>
      <c r="Q14" s="490"/>
      <c r="R14" s="491">
        <v>334</v>
      </c>
      <c r="S14" s="492"/>
      <c r="T14" s="492"/>
      <c r="U14" s="492"/>
      <c r="V14" s="493"/>
      <c r="W14" s="397"/>
      <c r="X14" s="398"/>
      <c r="Y14" s="398"/>
      <c r="Z14" s="398"/>
      <c r="AA14" s="398"/>
      <c r="AB14" s="387"/>
      <c r="AC14" s="494">
        <v>18.100000000000001</v>
      </c>
      <c r="AD14" s="495"/>
      <c r="AE14" s="495"/>
      <c r="AF14" s="495"/>
      <c r="AG14" s="496"/>
      <c r="AH14" s="494">
        <v>13.4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69"/>
      <c r="B15" s="470"/>
      <c r="C15" s="471"/>
      <c r="D15" s="471"/>
      <c r="E15" s="471"/>
      <c r="F15" s="471"/>
      <c r="G15" s="471"/>
      <c r="H15" s="471"/>
      <c r="I15" s="471"/>
      <c r="J15" s="471"/>
      <c r="K15" s="472"/>
      <c r="L15" s="178"/>
      <c r="M15" s="498" t="s">
        <v>130</v>
      </c>
      <c r="N15" s="499"/>
      <c r="O15" s="499"/>
      <c r="P15" s="499"/>
      <c r="Q15" s="500"/>
      <c r="R15" s="491">
        <v>326</v>
      </c>
      <c r="S15" s="492"/>
      <c r="T15" s="492"/>
      <c r="U15" s="492"/>
      <c r="V15" s="493"/>
      <c r="W15" s="423" t="s">
        <v>137</v>
      </c>
      <c r="X15" s="424"/>
      <c r="Y15" s="424"/>
      <c r="Z15" s="424"/>
      <c r="AA15" s="424"/>
      <c r="AB15" s="414"/>
      <c r="AC15" s="458">
        <v>35</v>
      </c>
      <c r="AD15" s="459"/>
      <c r="AE15" s="459"/>
      <c r="AF15" s="459"/>
      <c r="AG15" s="501"/>
      <c r="AH15" s="458">
        <v>49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128294</v>
      </c>
      <c r="BO15" s="371"/>
      <c r="BP15" s="371"/>
      <c r="BQ15" s="371"/>
      <c r="BR15" s="371"/>
      <c r="BS15" s="371"/>
      <c r="BT15" s="371"/>
      <c r="BU15" s="372"/>
      <c r="BV15" s="370">
        <v>111255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20.5</v>
      </c>
      <c r="AD16" s="495"/>
      <c r="AE16" s="495"/>
      <c r="AF16" s="495"/>
      <c r="AG16" s="496"/>
      <c r="AH16" s="494">
        <v>24.4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895080</v>
      </c>
      <c r="BO16" s="408"/>
      <c r="BP16" s="408"/>
      <c r="BQ16" s="408"/>
      <c r="BR16" s="408"/>
      <c r="BS16" s="408"/>
      <c r="BT16" s="408"/>
      <c r="BU16" s="409"/>
      <c r="BV16" s="407">
        <v>880776</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v>
      </c>
      <c r="AD17" s="459"/>
      <c r="AE17" s="459"/>
      <c r="AF17" s="459"/>
      <c r="AG17" s="501"/>
      <c r="AH17" s="458">
        <v>125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144858</v>
      </c>
      <c r="BO17" s="408"/>
      <c r="BP17" s="408"/>
      <c r="BQ17" s="408"/>
      <c r="BR17" s="408"/>
      <c r="BS17" s="408"/>
      <c r="BT17" s="408"/>
      <c r="BU17" s="409"/>
      <c r="BV17" s="407">
        <v>128405</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69"/>
      <c r="B18" s="529" t="s">
        <v>147</v>
      </c>
      <c r="C18" s="450"/>
      <c r="D18" s="450"/>
      <c r="E18" s="530"/>
      <c r="F18" s="530"/>
      <c r="G18" s="530"/>
      <c r="H18" s="530"/>
      <c r="I18" s="530"/>
      <c r="J18" s="530"/>
      <c r="K18" s="530"/>
      <c r="L18" s="531">
        <v>154.9</v>
      </c>
      <c r="M18" s="531"/>
      <c r="N18" s="531"/>
      <c r="O18" s="531"/>
      <c r="P18" s="531"/>
      <c r="Q18" s="531"/>
      <c r="R18" s="532"/>
      <c r="S18" s="532"/>
      <c r="T18" s="532"/>
      <c r="U18" s="532"/>
      <c r="V18" s="533"/>
      <c r="W18" s="425"/>
      <c r="X18" s="426"/>
      <c r="Y18" s="426"/>
      <c r="Z18" s="426"/>
      <c r="AA18" s="426"/>
      <c r="AB18" s="417"/>
      <c r="AC18" s="534">
        <v>61.4</v>
      </c>
      <c r="AD18" s="535"/>
      <c r="AE18" s="535"/>
      <c r="AF18" s="535"/>
      <c r="AG18" s="536"/>
      <c r="AH18" s="534">
        <v>62.2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773119</v>
      </c>
      <c r="BO18" s="408"/>
      <c r="BP18" s="408"/>
      <c r="BQ18" s="408"/>
      <c r="BR18" s="408"/>
      <c r="BS18" s="408"/>
      <c r="BT18" s="408"/>
      <c r="BU18" s="409"/>
      <c r="BV18" s="407">
        <v>760300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69"/>
      <c r="B19" s="529" t="s">
        <v>149</v>
      </c>
      <c r="C19" s="450"/>
      <c r="D19" s="450"/>
      <c r="E19" s="530"/>
      <c r="F19" s="530"/>
      <c r="G19" s="530"/>
      <c r="H19" s="530"/>
      <c r="I19" s="530"/>
      <c r="J19" s="530"/>
      <c r="K19" s="530"/>
      <c r="L19" s="538">
        <v>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1273739</v>
      </c>
      <c r="BO19" s="408"/>
      <c r="BP19" s="408"/>
      <c r="BQ19" s="408"/>
      <c r="BR19" s="408"/>
      <c r="BS19" s="408"/>
      <c r="BT19" s="408"/>
      <c r="BU19" s="409"/>
      <c r="BV19" s="407">
        <v>1304999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69"/>
      <c r="B20" s="529" t="s">
        <v>151</v>
      </c>
      <c r="C20" s="450"/>
      <c r="D20" s="450"/>
      <c r="E20" s="530"/>
      <c r="F20" s="530"/>
      <c r="G20" s="530"/>
      <c r="H20" s="530"/>
      <c r="I20" s="530"/>
      <c r="J20" s="530"/>
      <c r="K20" s="530"/>
      <c r="L20" s="538">
        <v>204</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1617191</v>
      </c>
      <c r="BO22" s="371"/>
      <c r="BP22" s="371"/>
      <c r="BQ22" s="371"/>
      <c r="BR22" s="371"/>
      <c r="BS22" s="371"/>
      <c r="BT22" s="371"/>
      <c r="BU22" s="372"/>
      <c r="BV22" s="370">
        <v>1707255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1572389</v>
      </c>
      <c r="BO23" s="408"/>
      <c r="BP23" s="408"/>
      <c r="BQ23" s="408"/>
      <c r="BR23" s="408"/>
      <c r="BS23" s="408"/>
      <c r="BT23" s="408"/>
      <c r="BU23" s="409"/>
      <c r="BV23" s="407">
        <v>1648793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69"/>
      <c r="B24" s="578"/>
      <c r="C24" s="554"/>
      <c r="D24" s="555"/>
      <c r="E24" s="457" t="s">
        <v>161</v>
      </c>
      <c r="F24" s="437"/>
      <c r="G24" s="437"/>
      <c r="H24" s="437"/>
      <c r="I24" s="437"/>
      <c r="J24" s="437"/>
      <c r="K24" s="438"/>
      <c r="L24" s="458">
        <v>1</v>
      </c>
      <c r="M24" s="459"/>
      <c r="N24" s="459"/>
      <c r="O24" s="459"/>
      <c r="P24" s="501"/>
      <c r="Q24" s="458">
        <v>6000</v>
      </c>
      <c r="R24" s="459"/>
      <c r="S24" s="459"/>
      <c r="T24" s="459"/>
      <c r="U24" s="459"/>
      <c r="V24" s="501"/>
      <c r="W24" s="553"/>
      <c r="X24" s="554"/>
      <c r="Y24" s="555"/>
      <c r="Z24" s="457" t="s">
        <v>162</v>
      </c>
      <c r="AA24" s="437"/>
      <c r="AB24" s="437"/>
      <c r="AC24" s="437"/>
      <c r="AD24" s="437"/>
      <c r="AE24" s="437"/>
      <c r="AF24" s="437"/>
      <c r="AG24" s="438"/>
      <c r="AH24" s="458">
        <v>26</v>
      </c>
      <c r="AI24" s="459"/>
      <c r="AJ24" s="459"/>
      <c r="AK24" s="459"/>
      <c r="AL24" s="501"/>
      <c r="AM24" s="458">
        <v>74958</v>
      </c>
      <c r="AN24" s="459"/>
      <c r="AO24" s="459"/>
      <c r="AP24" s="459"/>
      <c r="AQ24" s="459"/>
      <c r="AR24" s="501"/>
      <c r="AS24" s="458">
        <v>2883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1268144</v>
      </c>
      <c r="BO24" s="408"/>
      <c r="BP24" s="408"/>
      <c r="BQ24" s="408"/>
      <c r="BR24" s="408"/>
      <c r="BS24" s="408"/>
      <c r="BT24" s="408"/>
      <c r="BU24" s="409"/>
      <c r="BV24" s="407">
        <v>1315113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69"/>
      <c r="B25" s="578"/>
      <c r="C25" s="554"/>
      <c r="D25" s="555"/>
      <c r="E25" s="457" t="s">
        <v>164</v>
      </c>
      <c r="F25" s="437"/>
      <c r="G25" s="437"/>
      <c r="H25" s="437"/>
      <c r="I25" s="437"/>
      <c r="J25" s="437"/>
      <c r="K25" s="438"/>
      <c r="L25" s="458">
        <v>1</v>
      </c>
      <c r="M25" s="459"/>
      <c r="N25" s="459"/>
      <c r="O25" s="459"/>
      <c r="P25" s="501"/>
      <c r="Q25" s="458">
        <v>5300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69"/>
      <c r="B26" s="578"/>
      <c r="C26" s="554"/>
      <c r="D26" s="555"/>
      <c r="E26" s="457" t="s">
        <v>167</v>
      </c>
      <c r="F26" s="437"/>
      <c r="G26" s="437"/>
      <c r="H26" s="437"/>
      <c r="I26" s="437"/>
      <c r="J26" s="437"/>
      <c r="K26" s="438"/>
      <c r="L26" s="458">
        <v>1</v>
      </c>
      <c r="M26" s="459"/>
      <c r="N26" s="459"/>
      <c r="O26" s="459"/>
      <c r="P26" s="501"/>
      <c r="Q26" s="458">
        <v>4900</v>
      </c>
      <c r="R26" s="459"/>
      <c r="S26" s="459"/>
      <c r="T26" s="459"/>
      <c r="U26" s="459"/>
      <c r="V26" s="501"/>
      <c r="W26" s="553"/>
      <c r="X26" s="554"/>
      <c r="Y26" s="555"/>
      <c r="Z26" s="457" t="s">
        <v>168</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69"/>
      <c r="B27" s="578"/>
      <c r="C27" s="554"/>
      <c r="D27" s="555"/>
      <c r="E27" s="457" t="s">
        <v>170</v>
      </c>
      <c r="F27" s="437"/>
      <c r="G27" s="437"/>
      <c r="H27" s="437"/>
      <c r="I27" s="437"/>
      <c r="J27" s="437"/>
      <c r="K27" s="438"/>
      <c r="L27" s="458">
        <v>1</v>
      </c>
      <c r="M27" s="459"/>
      <c r="N27" s="459"/>
      <c r="O27" s="459"/>
      <c r="P27" s="501"/>
      <c r="Q27" s="458">
        <v>2100</v>
      </c>
      <c r="R27" s="459"/>
      <c r="S27" s="459"/>
      <c r="T27" s="459"/>
      <c r="U27" s="459"/>
      <c r="V27" s="501"/>
      <c r="W27" s="553"/>
      <c r="X27" s="554"/>
      <c r="Y27" s="555"/>
      <c r="Z27" s="457" t="s">
        <v>171</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25366</v>
      </c>
      <c r="BO27" s="527"/>
      <c r="BP27" s="527"/>
      <c r="BQ27" s="527"/>
      <c r="BR27" s="527"/>
      <c r="BS27" s="527"/>
      <c r="BT27" s="527"/>
      <c r="BU27" s="528"/>
      <c r="BV27" s="526">
        <v>25366</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69"/>
      <c r="B28" s="578"/>
      <c r="C28" s="554"/>
      <c r="D28" s="555"/>
      <c r="E28" s="457" t="s">
        <v>173</v>
      </c>
      <c r="F28" s="437"/>
      <c r="G28" s="437"/>
      <c r="H28" s="437"/>
      <c r="I28" s="437"/>
      <c r="J28" s="437"/>
      <c r="K28" s="438"/>
      <c r="L28" s="458">
        <v>1</v>
      </c>
      <c r="M28" s="459"/>
      <c r="N28" s="459"/>
      <c r="O28" s="459"/>
      <c r="P28" s="501"/>
      <c r="Q28" s="458">
        <v>1900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749194</v>
      </c>
      <c r="BO28" s="371"/>
      <c r="BP28" s="371"/>
      <c r="BQ28" s="371"/>
      <c r="BR28" s="371"/>
      <c r="BS28" s="371"/>
      <c r="BT28" s="371"/>
      <c r="BU28" s="372"/>
      <c r="BV28" s="370">
        <v>748797</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69"/>
      <c r="B29" s="578"/>
      <c r="C29" s="554"/>
      <c r="D29" s="555"/>
      <c r="E29" s="457" t="s">
        <v>176</v>
      </c>
      <c r="F29" s="437"/>
      <c r="G29" s="437"/>
      <c r="H29" s="437"/>
      <c r="I29" s="437"/>
      <c r="J29" s="437"/>
      <c r="K29" s="438"/>
      <c r="L29" s="458">
        <v>5</v>
      </c>
      <c r="M29" s="459"/>
      <c r="N29" s="459"/>
      <c r="O29" s="459"/>
      <c r="P29" s="501"/>
      <c r="Q29" s="458">
        <v>1700</v>
      </c>
      <c r="R29" s="459"/>
      <c r="S29" s="459"/>
      <c r="T29" s="459"/>
      <c r="U29" s="459"/>
      <c r="V29" s="501"/>
      <c r="W29" s="556"/>
      <c r="X29" s="557"/>
      <c r="Y29" s="558"/>
      <c r="Z29" s="457" t="s">
        <v>177</v>
      </c>
      <c r="AA29" s="437"/>
      <c r="AB29" s="437"/>
      <c r="AC29" s="437"/>
      <c r="AD29" s="437"/>
      <c r="AE29" s="437"/>
      <c r="AF29" s="437"/>
      <c r="AG29" s="438"/>
      <c r="AH29" s="458">
        <v>26</v>
      </c>
      <c r="AI29" s="459"/>
      <c r="AJ29" s="459"/>
      <c r="AK29" s="459"/>
      <c r="AL29" s="501"/>
      <c r="AM29" s="458">
        <v>74958</v>
      </c>
      <c r="AN29" s="459"/>
      <c r="AO29" s="459"/>
      <c r="AP29" s="459"/>
      <c r="AQ29" s="459"/>
      <c r="AR29" s="501"/>
      <c r="AS29" s="458">
        <v>2883</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175645</v>
      </c>
      <c r="BO29" s="408"/>
      <c r="BP29" s="408"/>
      <c r="BQ29" s="408"/>
      <c r="BR29" s="408"/>
      <c r="BS29" s="408"/>
      <c r="BT29" s="408"/>
      <c r="BU29" s="409"/>
      <c r="BV29" s="407">
        <v>171863</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90.1</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164996</v>
      </c>
      <c r="BO30" s="527"/>
      <c r="BP30" s="527"/>
      <c r="BQ30" s="527"/>
      <c r="BR30" s="527"/>
      <c r="BS30" s="527"/>
      <c r="BT30" s="527"/>
      <c r="BU30" s="528"/>
      <c r="BV30" s="526">
        <v>139634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2">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69"/>
      <c r="AM34" s="597">
        <f>IF(AO34="","",MAX(C34:D43,U34:V43)+1)</f>
        <v>7</v>
      </c>
      <c r="AN34" s="597"/>
      <c r="AO34" s="598" t="str">
        <f>IF('各会計、関係団体の財政状況及び健全化判断比率'!B32="","",'各会計、関係団体の財政状況及び健全化判断比率'!B32)</f>
        <v>簡易水道事業</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温泉事業</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奈良県市町村総合事務組合</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一般社団法人のせ川くれよん</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2">
      <c r="A35" s="169"/>
      <c r="B35" s="193"/>
      <c r="C35" s="597">
        <f>IF(E35="","",C34+1)</f>
        <v>2</v>
      </c>
      <c r="D35" s="597"/>
      <c r="E35" s="598" t="str">
        <f>IF('各会計、関係団体の財政状況及び健全化判断比率'!B8="","",'各会計、関係団体の財政状況及び健全化判断比率'!B8)</f>
        <v>代替バス</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国民健康保険事業（直診勘定）</v>
      </c>
      <c r="X35" s="598"/>
      <c r="Y35" s="598"/>
      <c r="Z35" s="598"/>
      <c r="AA35" s="598"/>
      <c r="AB35" s="598"/>
      <c r="AC35" s="598"/>
      <c r="AD35" s="598"/>
      <c r="AE35" s="598"/>
      <c r="AF35" s="598"/>
      <c r="AG35" s="598"/>
      <c r="AH35" s="598"/>
      <c r="AI35" s="598"/>
      <c r="AJ35" s="598"/>
      <c r="AK35" s="598"/>
      <c r="AL35" s="169"/>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奈良広域水質検査センター組合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株式会社のせ川びれっぢ</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介護保険事業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奈良県後期高齢者医療広域連合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6</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奈良県広域消防組合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南和広域医療企業団</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eauWA00aGzZ2gJmGygfUeTAo9p3sUp6k7GJDxqGYRgJHlldGi3pKBmuCLm7jDeW0i1tiz7DU7FcKdJU0WUqE4Q==" saltValue="hSRYHSOYQBPP5t/K0H7Ft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1" t="s">
        <v>534</v>
      </c>
      <c r="D34" s="1151"/>
      <c r="E34" s="1152"/>
      <c r="F34" s="32">
        <v>3.48</v>
      </c>
      <c r="G34" s="33">
        <v>11.23</v>
      </c>
      <c r="H34" s="33">
        <v>21.86</v>
      </c>
      <c r="I34" s="33">
        <v>18.87</v>
      </c>
      <c r="J34" s="34">
        <v>17.82</v>
      </c>
      <c r="K34" s="22"/>
      <c r="L34" s="22"/>
      <c r="M34" s="22"/>
      <c r="N34" s="22"/>
      <c r="O34" s="22"/>
      <c r="P34" s="22"/>
    </row>
    <row r="35" spans="1:16" ht="39" customHeight="1" x14ac:dyDescent="0.2">
      <c r="A35" s="22"/>
      <c r="B35" s="35"/>
      <c r="C35" s="1145" t="s">
        <v>535</v>
      </c>
      <c r="D35" s="1146"/>
      <c r="E35" s="1147"/>
      <c r="F35" s="36">
        <v>0.01</v>
      </c>
      <c r="G35" s="37">
        <v>0.02</v>
      </c>
      <c r="H35" s="37">
        <v>0.82</v>
      </c>
      <c r="I35" s="37">
        <v>0.6</v>
      </c>
      <c r="J35" s="38">
        <v>0.5</v>
      </c>
      <c r="K35" s="22"/>
      <c r="L35" s="22"/>
      <c r="M35" s="22"/>
      <c r="N35" s="22"/>
      <c r="O35" s="22"/>
      <c r="P35" s="22"/>
    </row>
    <row r="36" spans="1:16" ht="39" customHeight="1" x14ac:dyDescent="0.2">
      <c r="A36" s="22"/>
      <c r="B36" s="35"/>
      <c r="C36" s="1145" t="s">
        <v>536</v>
      </c>
      <c r="D36" s="1146"/>
      <c r="E36" s="1147"/>
      <c r="F36" s="36">
        <v>0.33</v>
      </c>
      <c r="G36" s="37">
        <v>0.28999999999999998</v>
      </c>
      <c r="H36" s="37">
        <v>1.5</v>
      </c>
      <c r="I36" s="37">
        <v>0.34</v>
      </c>
      <c r="J36" s="38">
        <v>0.46</v>
      </c>
      <c r="K36" s="22"/>
      <c r="L36" s="22"/>
      <c r="M36" s="22"/>
      <c r="N36" s="22"/>
      <c r="O36" s="22"/>
      <c r="P36" s="22"/>
    </row>
    <row r="37" spans="1:16" ht="39" customHeight="1" x14ac:dyDescent="0.2">
      <c r="A37" s="22"/>
      <c r="B37" s="35"/>
      <c r="C37" s="1145" t="s">
        <v>537</v>
      </c>
      <c r="D37" s="1146"/>
      <c r="E37" s="1147"/>
      <c r="F37" s="36">
        <v>0.78</v>
      </c>
      <c r="G37" s="37">
        <v>0.24</v>
      </c>
      <c r="H37" s="37">
        <v>0.02</v>
      </c>
      <c r="I37" s="37">
        <v>0.02</v>
      </c>
      <c r="J37" s="38">
        <v>0.14000000000000001</v>
      </c>
      <c r="K37" s="22"/>
      <c r="L37" s="22"/>
      <c r="M37" s="22"/>
      <c r="N37" s="22"/>
      <c r="O37" s="22"/>
      <c r="P37" s="22"/>
    </row>
    <row r="38" spans="1:16" ht="39" customHeight="1" x14ac:dyDescent="0.2">
      <c r="A38" s="22"/>
      <c r="B38" s="35"/>
      <c r="C38" s="1145" t="s">
        <v>538</v>
      </c>
      <c r="D38" s="1146"/>
      <c r="E38" s="1147"/>
      <c r="F38" s="36">
        <v>0</v>
      </c>
      <c r="G38" s="37">
        <v>0</v>
      </c>
      <c r="H38" s="37">
        <v>0</v>
      </c>
      <c r="I38" s="37">
        <v>0.01</v>
      </c>
      <c r="J38" s="38">
        <v>0.14000000000000001</v>
      </c>
      <c r="K38" s="22"/>
      <c r="L38" s="22"/>
      <c r="M38" s="22"/>
      <c r="N38" s="22"/>
      <c r="O38" s="22"/>
      <c r="P38" s="22"/>
    </row>
    <row r="39" spans="1:16" ht="39" customHeight="1" x14ac:dyDescent="0.2">
      <c r="A39" s="22"/>
      <c r="B39" s="35"/>
      <c r="C39" s="1145" t="s">
        <v>539</v>
      </c>
      <c r="D39" s="1146"/>
      <c r="E39" s="1147"/>
      <c r="F39" s="36">
        <v>0</v>
      </c>
      <c r="G39" s="37">
        <v>0</v>
      </c>
      <c r="H39" s="37">
        <v>0</v>
      </c>
      <c r="I39" s="37">
        <v>0</v>
      </c>
      <c r="J39" s="38">
        <v>0</v>
      </c>
      <c r="K39" s="22"/>
      <c r="L39" s="22"/>
      <c r="M39" s="22"/>
      <c r="N39" s="22"/>
      <c r="O39" s="22"/>
      <c r="P39" s="22"/>
    </row>
    <row r="40" spans="1:16" ht="39" customHeight="1" x14ac:dyDescent="0.2">
      <c r="A40" s="22"/>
      <c r="B40" s="35"/>
      <c r="C40" s="1145" t="s">
        <v>540</v>
      </c>
      <c r="D40" s="1146"/>
      <c r="E40" s="1147"/>
      <c r="F40" s="36">
        <v>0.41</v>
      </c>
      <c r="G40" s="37">
        <v>0.72</v>
      </c>
      <c r="H40" s="37">
        <v>1.19</v>
      </c>
      <c r="I40" s="37">
        <v>1.01</v>
      </c>
      <c r="J40" s="38">
        <v>0</v>
      </c>
      <c r="K40" s="22"/>
      <c r="L40" s="22"/>
      <c r="M40" s="22"/>
      <c r="N40" s="22"/>
      <c r="O40" s="22"/>
      <c r="P40" s="22"/>
    </row>
    <row r="41" spans="1:16" ht="39" customHeight="1" x14ac:dyDescent="0.2">
      <c r="A41" s="22"/>
      <c r="B41" s="35"/>
      <c r="C41" s="1145" t="s">
        <v>541</v>
      </c>
      <c r="D41" s="1146"/>
      <c r="E41" s="1147"/>
      <c r="F41" s="36">
        <v>7.0000000000000007E-2</v>
      </c>
      <c r="G41" s="37">
        <v>0.06</v>
      </c>
      <c r="H41" s="37">
        <v>7.0000000000000007E-2</v>
      </c>
      <c r="I41" s="37">
        <v>0</v>
      </c>
      <c r="J41" s="38">
        <v>0</v>
      </c>
      <c r="K41" s="22"/>
      <c r="L41" s="22"/>
      <c r="M41" s="22"/>
      <c r="N41" s="22"/>
      <c r="O41" s="22"/>
      <c r="P41" s="22"/>
    </row>
    <row r="42" spans="1:16" ht="39" customHeight="1" x14ac:dyDescent="0.2">
      <c r="A42" s="22"/>
      <c r="B42" s="39"/>
      <c r="C42" s="1145"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C3E3gkYAPMnRoBmxt88z182eOoD1ICa26figqB9fP0WjWB1xJhjlWBDEZAP+KwcAAYjTAVbtZt0DeZAyOavLSQ==" saltValue="lyWpdk86cS/u+jaAATUK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277</v>
      </c>
      <c r="L45" s="60">
        <v>270</v>
      </c>
      <c r="M45" s="60">
        <v>269</v>
      </c>
      <c r="N45" s="60">
        <v>243</v>
      </c>
      <c r="O45" s="61">
        <v>225</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2">
      <c r="A48" s="48"/>
      <c r="B48" s="1155"/>
      <c r="C48" s="1156"/>
      <c r="D48" s="62"/>
      <c r="E48" s="1161" t="s">
        <v>13</v>
      </c>
      <c r="F48" s="1161"/>
      <c r="G48" s="1161"/>
      <c r="H48" s="1161"/>
      <c r="I48" s="1161"/>
      <c r="J48" s="1162"/>
      <c r="K48" s="63">
        <v>10</v>
      </c>
      <c r="L48" s="64">
        <v>10</v>
      </c>
      <c r="M48" s="64">
        <v>12</v>
      </c>
      <c r="N48" s="64">
        <v>17</v>
      </c>
      <c r="O48" s="65">
        <v>18</v>
      </c>
      <c r="P48" s="48"/>
      <c r="Q48" s="48"/>
      <c r="R48" s="48"/>
      <c r="S48" s="48"/>
      <c r="T48" s="48"/>
      <c r="U48" s="48"/>
    </row>
    <row r="49" spans="1:21" ht="30.75" customHeight="1" x14ac:dyDescent="0.2">
      <c r="A49" s="48"/>
      <c r="B49" s="1155"/>
      <c r="C49" s="1156"/>
      <c r="D49" s="62"/>
      <c r="E49" s="1161" t="s">
        <v>14</v>
      </c>
      <c r="F49" s="1161"/>
      <c r="G49" s="1161"/>
      <c r="H49" s="1161"/>
      <c r="I49" s="1161"/>
      <c r="J49" s="1162"/>
      <c r="K49" s="63">
        <v>13</v>
      </c>
      <c r="L49" s="64">
        <v>9</v>
      </c>
      <c r="M49" s="64">
        <v>4</v>
      </c>
      <c r="N49" s="64">
        <v>5</v>
      </c>
      <c r="O49" s="65">
        <v>7</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227</v>
      </c>
      <c r="L52" s="64">
        <v>214</v>
      </c>
      <c r="M52" s="64">
        <v>209</v>
      </c>
      <c r="N52" s="64">
        <v>190</v>
      </c>
      <c r="O52" s="65">
        <v>177</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73</v>
      </c>
      <c r="L53" s="69">
        <v>75</v>
      </c>
      <c r="M53" s="69">
        <v>76</v>
      </c>
      <c r="N53" s="69">
        <v>75</v>
      </c>
      <c r="O53" s="70">
        <v>73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FG6KF2wmgmufwjPde80r3/GlN5xbB4yKWKrXWI5avhCujC2l0MAnQyFJKzBCwOI9njBMPVSL5MF1de2GakRiw==" saltValue="+O4pgnXWwxg061/po2JK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184" t="s">
        <v>30</v>
      </c>
      <c r="C41" s="1185"/>
      <c r="D41" s="105"/>
      <c r="E41" s="1190" t="s">
        <v>31</v>
      </c>
      <c r="F41" s="1190"/>
      <c r="G41" s="1190"/>
      <c r="H41" s="1191"/>
      <c r="I41" s="343">
        <v>2047</v>
      </c>
      <c r="J41" s="344">
        <v>1946</v>
      </c>
      <c r="K41" s="344">
        <v>1793</v>
      </c>
      <c r="L41" s="344">
        <v>1707</v>
      </c>
      <c r="M41" s="345">
        <v>1617</v>
      </c>
    </row>
    <row r="42" spans="2:13" ht="27.75" customHeight="1" x14ac:dyDescent="0.2">
      <c r="B42" s="1186"/>
      <c r="C42" s="1187"/>
      <c r="D42" s="106"/>
      <c r="E42" s="1192" t="s">
        <v>32</v>
      </c>
      <c r="F42" s="1192"/>
      <c r="G42" s="1192"/>
      <c r="H42" s="1193"/>
      <c r="I42" s="346" t="s">
        <v>489</v>
      </c>
      <c r="J42" s="347" t="s">
        <v>489</v>
      </c>
      <c r="K42" s="347" t="s">
        <v>489</v>
      </c>
      <c r="L42" s="347" t="s">
        <v>489</v>
      </c>
      <c r="M42" s="348" t="s">
        <v>489</v>
      </c>
    </row>
    <row r="43" spans="2:13" ht="27.75" customHeight="1" x14ac:dyDescent="0.2">
      <c r="B43" s="1186"/>
      <c r="C43" s="1187"/>
      <c r="D43" s="106"/>
      <c r="E43" s="1192" t="s">
        <v>33</v>
      </c>
      <c r="F43" s="1192"/>
      <c r="G43" s="1192"/>
      <c r="H43" s="1193"/>
      <c r="I43" s="346">
        <v>182</v>
      </c>
      <c r="J43" s="347">
        <v>184</v>
      </c>
      <c r="K43" s="347">
        <v>183</v>
      </c>
      <c r="L43" s="347">
        <v>188</v>
      </c>
      <c r="M43" s="348">
        <v>171</v>
      </c>
    </row>
    <row r="44" spans="2:13" ht="27.75" customHeight="1" x14ac:dyDescent="0.2">
      <c r="B44" s="1186"/>
      <c r="C44" s="1187"/>
      <c r="D44" s="106"/>
      <c r="E44" s="1192" t="s">
        <v>34</v>
      </c>
      <c r="F44" s="1192"/>
      <c r="G44" s="1192"/>
      <c r="H44" s="1193"/>
      <c r="I44" s="346">
        <v>136</v>
      </c>
      <c r="J44" s="347">
        <v>121</v>
      </c>
      <c r="K44" s="347">
        <v>115</v>
      </c>
      <c r="L44" s="347">
        <v>107</v>
      </c>
      <c r="M44" s="348">
        <v>112</v>
      </c>
    </row>
    <row r="45" spans="2:13" ht="27.75" customHeight="1" x14ac:dyDescent="0.2">
      <c r="B45" s="1186"/>
      <c r="C45" s="1187"/>
      <c r="D45" s="106"/>
      <c r="E45" s="1192" t="s">
        <v>35</v>
      </c>
      <c r="F45" s="1192"/>
      <c r="G45" s="1192"/>
      <c r="H45" s="1193"/>
      <c r="I45" s="346">
        <v>214</v>
      </c>
      <c r="J45" s="347">
        <v>188</v>
      </c>
      <c r="K45" s="347">
        <v>195</v>
      </c>
      <c r="L45" s="347">
        <v>187</v>
      </c>
      <c r="M45" s="348">
        <v>182</v>
      </c>
    </row>
    <row r="46" spans="2:13" ht="27.75" customHeight="1" x14ac:dyDescent="0.2">
      <c r="B46" s="1186"/>
      <c r="C46" s="1187"/>
      <c r="D46" s="107"/>
      <c r="E46" s="1192" t="s">
        <v>36</v>
      </c>
      <c r="F46" s="1192"/>
      <c r="G46" s="1192"/>
      <c r="H46" s="1193"/>
      <c r="I46" s="346" t="s">
        <v>489</v>
      </c>
      <c r="J46" s="347" t="s">
        <v>489</v>
      </c>
      <c r="K46" s="347" t="s">
        <v>489</v>
      </c>
      <c r="L46" s="347" t="s">
        <v>489</v>
      </c>
      <c r="M46" s="348" t="s">
        <v>489</v>
      </c>
    </row>
    <row r="47" spans="2:13" ht="27.75" customHeight="1" x14ac:dyDescent="0.2">
      <c r="B47" s="1186"/>
      <c r="C47" s="1187"/>
      <c r="D47" s="108"/>
      <c r="E47" s="1194" t="s">
        <v>37</v>
      </c>
      <c r="F47" s="1195"/>
      <c r="G47" s="1195"/>
      <c r="H47" s="1196"/>
      <c r="I47" s="346" t="s">
        <v>489</v>
      </c>
      <c r="J47" s="347" t="s">
        <v>489</v>
      </c>
      <c r="K47" s="347" t="s">
        <v>489</v>
      </c>
      <c r="L47" s="347" t="s">
        <v>489</v>
      </c>
      <c r="M47" s="348" t="s">
        <v>489</v>
      </c>
    </row>
    <row r="48" spans="2:13" ht="27.75" customHeight="1" x14ac:dyDescent="0.2">
      <c r="B48" s="1186"/>
      <c r="C48" s="1187"/>
      <c r="D48" s="106"/>
      <c r="E48" s="1192" t="s">
        <v>38</v>
      </c>
      <c r="F48" s="1192"/>
      <c r="G48" s="1192"/>
      <c r="H48" s="1193"/>
      <c r="I48" s="346" t="s">
        <v>489</v>
      </c>
      <c r="J48" s="347" t="s">
        <v>489</v>
      </c>
      <c r="K48" s="347" t="s">
        <v>489</v>
      </c>
      <c r="L48" s="347" t="s">
        <v>489</v>
      </c>
      <c r="M48" s="348" t="s">
        <v>489</v>
      </c>
    </row>
    <row r="49" spans="2:13" ht="27.75" customHeight="1" x14ac:dyDescent="0.2">
      <c r="B49" s="1188"/>
      <c r="C49" s="1189"/>
      <c r="D49" s="106"/>
      <c r="E49" s="1192" t="s">
        <v>39</v>
      </c>
      <c r="F49" s="1192"/>
      <c r="G49" s="1192"/>
      <c r="H49" s="1193"/>
      <c r="I49" s="346" t="s">
        <v>489</v>
      </c>
      <c r="J49" s="347" t="s">
        <v>489</v>
      </c>
      <c r="K49" s="347" t="s">
        <v>489</v>
      </c>
      <c r="L49" s="347" t="s">
        <v>489</v>
      </c>
      <c r="M49" s="348" t="s">
        <v>489</v>
      </c>
    </row>
    <row r="50" spans="2:13" ht="27.75" customHeight="1" x14ac:dyDescent="0.2">
      <c r="B50" s="1197" t="s">
        <v>40</v>
      </c>
      <c r="C50" s="1198"/>
      <c r="D50" s="109"/>
      <c r="E50" s="1192" t="s">
        <v>41</v>
      </c>
      <c r="F50" s="1192"/>
      <c r="G50" s="1192"/>
      <c r="H50" s="1193"/>
      <c r="I50" s="346">
        <v>797</v>
      </c>
      <c r="J50" s="347">
        <v>797</v>
      </c>
      <c r="K50" s="347">
        <v>804</v>
      </c>
      <c r="L50" s="347">
        <v>921</v>
      </c>
      <c r="M50" s="348">
        <v>925</v>
      </c>
    </row>
    <row r="51" spans="2:13" ht="27.75" customHeight="1" x14ac:dyDescent="0.2">
      <c r="B51" s="1186"/>
      <c r="C51" s="1187"/>
      <c r="D51" s="106"/>
      <c r="E51" s="1192" t="s">
        <v>42</v>
      </c>
      <c r="F51" s="1192"/>
      <c r="G51" s="1192"/>
      <c r="H51" s="1193"/>
      <c r="I51" s="346">
        <v>2</v>
      </c>
      <c r="J51" s="347" t="s">
        <v>489</v>
      </c>
      <c r="K51" s="347" t="s">
        <v>489</v>
      </c>
      <c r="L51" s="347" t="s">
        <v>489</v>
      </c>
      <c r="M51" s="348" t="s">
        <v>489</v>
      </c>
    </row>
    <row r="52" spans="2:13" ht="27.75" customHeight="1" x14ac:dyDescent="0.2">
      <c r="B52" s="1188"/>
      <c r="C52" s="1189"/>
      <c r="D52" s="106"/>
      <c r="E52" s="1192" t="s">
        <v>43</v>
      </c>
      <c r="F52" s="1192"/>
      <c r="G52" s="1192"/>
      <c r="H52" s="1193"/>
      <c r="I52" s="346">
        <v>1681</v>
      </c>
      <c r="J52" s="347">
        <v>1600</v>
      </c>
      <c r="K52" s="347">
        <v>1490</v>
      </c>
      <c r="L52" s="347">
        <v>1423</v>
      </c>
      <c r="M52" s="348">
        <v>1345</v>
      </c>
    </row>
    <row r="53" spans="2:13" ht="27.75" customHeight="1" thickBot="1" x14ac:dyDescent="0.25">
      <c r="B53" s="1199" t="s">
        <v>19</v>
      </c>
      <c r="C53" s="1200"/>
      <c r="D53" s="110"/>
      <c r="E53" s="1201" t="s">
        <v>44</v>
      </c>
      <c r="F53" s="1201"/>
      <c r="G53" s="1201"/>
      <c r="H53" s="1202"/>
      <c r="I53" s="349">
        <v>98</v>
      </c>
      <c r="J53" s="350">
        <v>42</v>
      </c>
      <c r="K53" s="350">
        <v>-8</v>
      </c>
      <c r="L53" s="350">
        <v>-154</v>
      </c>
      <c r="M53" s="351">
        <v>-187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q3TFB8UAsVH4S4E4OZ9JiTAYvkdoGZjZiZJpNWdjD4Le4d2SzSUe5YBOENO1ZJn5MOZaRTHJ5cp2YSNTC+KJUQ==" saltValue="xkDJ+yEOlNlkAuY6i+8L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11" t="s">
        <v>46</v>
      </c>
      <c r="D55" s="1211"/>
      <c r="E55" s="1212"/>
      <c r="F55" s="352">
        <v>632</v>
      </c>
      <c r="G55" s="352">
        <v>749</v>
      </c>
      <c r="H55" s="353">
        <v>749</v>
      </c>
    </row>
    <row r="56" spans="2:8" ht="52.5" customHeight="1" x14ac:dyDescent="0.2">
      <c r="B56" s="122"/>
      <c r="C56" s="1213" t="s">
        <v>47</v>
      </c>
      <c r="D56" s="1213"/>
      <c r="E56" s="1214"/>
      <c r="F56" s="354">
        <v>172</v>
      </c>
      <c r="G56" s="354">
        <v>172</v>
      </c>
      <c r="H56" s="355">
        <v>176</v>
      </c>
    </row>
    <row r="57" spans="2:8" ht="53.25" customHeight="1" x14ac:dyDescent="0.2">
      <c r="B57" s="122"/>
      <c r="C57" s="1215" t="s">
        <v>48</v>
      </c>
      <c r="D57" s="1215"/>
      <c r="E57" s="1216"/>
      <c r="F57" s="356">
        <v>129</v>
      </c>
      <c r="G57" s="356">
        <v>140</v>
      </c>
      <c r="H57" s="357">
        <v>165</v>
      </c>
    </row>
    <row r="58" spans="2:8" ht="45.75" customHeight="1" x14ac:dyDescent="0.2">
      <c r="B58" s="123"/>
      <c r="C58" s="1203" t="s">
        <v>552</v>
      </c>
      <c r="D58" s="1204"/>
      <c r="E58" s="1205"/>
      <c r="F58" s="358">
        <v>84</v>
      </c>
      <c r="G58" s="358">
        <v>84</v>
      </c>
      <c r="H58" s="359">
        <v>84</v>
      </c>
    </row>
    <row r="59" spans="2:8" ht="45.75" customHeight="1" x14ac:dyDescent="0.2">
      <c r="B59" s="123"/>
      <c r="C59" s="1203" t="s">
        <v>553</v>
      </c>
      <c r="D59" s="1204"/>
      <c r="E59" s="1205"/>
      <c r="F59" s="358">
        <v>16</v>
      </c>
      <c r="G59" s="358">
        <v>25</v>
      </c>
      <c r="H59" s="359">
        <v>49</v>
      </c>
    </row>
    <row r="60" spans="2:8" ht="45.75" customHeight="1" x14ac:dyDescent="0.2">
      <c r="B60" s="123"/>
      <c r="C60" s="1203" t="s">
        <v>554</v>
      </c>
      <c r="D60" s="1204"/>
      <c r="E60" s="1205"/>
      <c r="F60" s="358">
        <v>23</v>
      </c>
      <c r="G60" s="358">
        <v>23</v>
      </c>
      <c r="H60" s="359">
        <v>24</v>
      </c>
    </row>
    <row r="61" spans="2:8" ht="45.75" customHeight="1" x14ac:dyDescent="0.2">
      <c r="B61" s="123"/>
      <c r="C61" s="1203" t="s">
        <v>555</v>
      </c>
      <c r="D61" s="1204"/>
      <c r="E61" s="1205"/>
      <c r="F61" s="358">
        <v>7</v>
      </c>
      <c r="G61" s="358">
        <v>7</v>
      </c>
      <c r="H61" s="359">
        <v>7</v>
      </c>
    </row>
    <row r="62" spans="2:8" ht="45.75" customHeight="1" thickBot="1" x14ac:dyDescent="0.25">
      <c r="B62" s="124"/>
      <c r="C62" s="1206"/>
      <c r="D62" s="1207"/>
      <c r="E62" s="1208"/>
      <c r="F62" s="360"/>
      <c r="G62" s="360"/>
      <c r="H62" s="361"/>
    </row>
    <row r="63" spans="2:8" ht="52.5" customHeight="1" thickBot="1" x14ac:dyDescent="0.25">
      <c r="B63" s="125"/>
      <c r="C63" s="1209" t="s">
        <v>49</v>
      </c>
      <c r="D63" s="1209"/>
      <c r="E63" s="1210"/>
      <c r="F63" s="362">
        <v>933</v>
      </c>
      <c r="G63" s="362">
        <v>1060</v>
      </c>
      <c r="H63" s="363">
        <v>1090</v>
      </c>
    </row>
    <row r="64" spans="2:8" ht="13.2" x14ac:dyDescent="0.2"/>
  </sheetData>
  <sheetProtection algorithmName="SHA-512" hashValue="CEIPyskrzyrjMVFp15WiWQcar72vajmD4dPc4PaC7wy6fWRWLcfI6o5gptAQhURn+EOFvQgW3d1rDopL28KVsQ==" saltValue="05RCTjrYPvKm1tW1ZqYj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506806</v>
      </c>
      <c r="E3" s="144"/>
      <c r="F3" s="145">
        <v>332350</v>
      </c>
      <c r="G3" s="146"/>
      <c r="H3" s="147"/>
    </row>
    <row r="4" spans="1:8" x14ac:dyDescent="0.2">
      <c r="A4" s="148"/>
      <c r="B4" s="149"/>
      <c r="C4" s="150"/>
      <c r="D4" s="151">
        <v>36710</v>
      </c>
      <c r="E4" s="152"/>
      <c r="F4" s="153">
        <v>200453</v>
      </c>
      <c r="G4" s="154"/>
      <c r="H4" s="155"/>
    </row>
    <row r="5" spans="1:8" x14ac:dyDescent="0.2">
      <c r="A5" s="136" t="s">
        <v>522</v>
      </c>
      <c r="B5" s="141"/>
      <c r="C5" s="142"/>
      <c r="D5" s="143">
        <v>772450</v>
      </c>
      <c r="E5" s="144"/>
      <c r="F5" s="145">
        <v>362690</v>
      </c>
      <c r="G5" s="146"/>
      <c r="H5" s="147"/>
    </row>
    <row r="6" spans="1:8" x14ac:dyDescent="0.2">
      <c r="A6" s="148"/>
      <c r="B6" s="149"/>
      <c r="C6" s="150"/>
      <c r="D6" s="151">
        <v>2986</v>
      </c>
      <c r="E6" s="152"/>
      <c r="F6" s="153">
        <v>172580</v>
      </c>
      <c r="G6" s="154"/>
      <c r="H6" s="155"/>
    </row>
    <row r="7" spans="1:8" x14ac:dyDescent="0.2">
      <c r="A7" s="136" t="s">
        <v>523</v>
      </c>
      <c r="B7" s="141"/>
      <c r="C7" s="142"/>
      <c r="D7" s="143">
        <v>584949</v>
      </c>
      <c r="E7" s="144"/>
      <c r="F7" s="145">
        <v>296093</v>
      </c>
      <c r="G7" s="146"/>
      <c r="H7" s="147"/>
    </row>
    <row r="8" spans="1:8" x14ac:dyDescent="0.2">
      <c r="A8" s="148"/>
      <c r="B8" s="149"/>
      <c r="C8" s="150"/>
      <c r="D8" s="151">
        <v>36396</v>
      </c>
      <c r="E8" s="152"/>
      <c r="F8" s="153">
        <v>140545</v>
      </c>
      <c r="G8" s="154"/>
      <c r="H8" s="155"/>
    </row>
    <row r="9" spans="1:8" x14ac:dyDescent="0.2">
      <c r="A9" s="136" t="s">
        <v>524</v>
      </c>
      <c r="B9" s="141"/>
      <c r="C9" s="142"/>
      <c r="D9" s="143">
        <v>713668</v>
      </c>
      <c r="E9" s="144"/>
      <c r="F9" s="145">
        <v>308655</v>
      </c>
      <c r="G9" s="146"/>
      <c r="H9" s="147"/>
    </row>
    <row r="10" spans="1:8" x14ac:dyDescent="0.2">
      <c r="A10" s="148"/>
      <c r="B10" s="149"/>
      <c r="C10" s="150"/>
      <c r="D10" s="151">
        <v>385278</v>
      </c>
      <c r="E10" s="152"/>
      <c r="F10" s="153">
        <v>169887</v>
      </c>
      <c r="G10" s="154"/>
      <c r="H10" s="155"/>
    </row>
    <row r="11" spans="1:8" x14ac:dyDescent="0.2">
      <c r="A11" s="136" t="s">
        <v>525</v>
      </c>
      <c r="B11" s="141"/>
      <c r="C11" s="142"/>
      <c r="D11" s="143">
        <v>845295</v>
      </c>
      <c r="E11" s="144"/>
      <c r="F11" s="145">
        <v>325476</v>
      </c>
      <c r="G11" s="146"/>
      <c r="H11" s="147"/>
    </row>
    <row r="12" spans="1:8" x14ac:dyDescent="0.2">
      <c r="A12" s="148"/>
      <c r="B12" s="149"/>
      <c r="C12" s="156"/>
      <c r="D12" s="151">
        <v>391832</v>
      </c>
      <c r="E12" s="152"/>
      <c r="F12" s="153">
        <v>190204</v>
      </c>
      <c r="G12" s="154"/>
      <c r="H12" s="155"/>
    </row>
    <row r="13" spans="1:8" x14ac:dyDescent="0.2">
      <c r="A13" s="136"/>
      <c r="B13" s="141"/>
      <c r="C13" s="157"/>
      <c r="D13" s="158">
        <v>684634</v>
      </c>
      <c r="E13" s="159"/>
      <c r="F13" s="160">
        <v>325053</v>
      </c>
      <c r="G13" s="161"/>
      <c r="H13" s="147"/>
    </row>
    <row r="14" spans="1:8" x14ac:dyDescent="0.2">
      <c r="A14" s="148"/>
      <c r="B14" s="149"/>
      <c r="C14" s="150"/>
      <c r="D14" s="151">
        <v>170640</v>
      </c>
      <c r="E14" s="152"/>
      <c r="F14" s="153">
        <v>174734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3.5</v>
      </c>
      <c r="C19" s="162">
        <f>ROUND(VALUE(SUBSTITUTE(実質収支比率等に係る経年分析!G$48,"▲","-")),2)</f>
        <v>11.24</v>
      </c>
      <c r="D19" s="162">
        <f>ROUND(VALUE(SUBSTITUTE(実質収支比率等に係る経年分析!H$48,"▲","-")),2)</f>
        <v>21.86</v>
      </c>
      <c r="E19" s="162">
        <f>ROUND(VALUE(SUBSTITUTE(実質収支比率等に係る経年分析!I$48,"▲","-")),2)</f>
        <v>16.940000000000001</v>
      </c>
      <c r="F19" s="162">
        <f>ROUND(VALUE(SUBSTITUTE(実質収支比率等に係る経年分析!J$48,"▲","-")),2)</f>
        <v>17.96</v>
      </c>
    </row>
    <row r="20" spans="1:11" x14ac:dyDescent="0.2">
      <c r="A20" s="162" t="s">
        <v>53</v>
      </c>
      <c r="B20" s="162">
        <f>ROUND(VALUE(SUBSTITUTE(実質収支比率等に係る経年分析!F$47,"▲","-")),2)</f>
        <v>78.63</v>
      </c>
      <c r="C20" s="162">
        <f>ROUND(VALUE(SUBSTITUTE(実質収支比率等に係る経年分析!G$47,"▲","-")),2)</f>
        <v>69.62</v>
      </c>
      <c r="D20" s="162">
        <f>ROUND(VALUE(SUBSTITUTE(実質収支比率等に係る経年分析!H$47,"▲","-")),2)</f>
        <v>68.69</v>
      </c>
      <c r="E20" s="162">
        <f>ROUND(VALUE(SUBSTITUTE(実質収支比率等に係る経年分析!I$47,"▲","-")),2)</f>
        <v>82.41</v>
      </c>
      <c r="F20" s="162">
        <f>ROUND(VALUE(SUBSTITUTE(実質収支比率等に係る経年分析!J$47,"▲","-")),2)</f>
        <v>82.05</v>
      </c>
    </row>
    <row r="21" spans="1:11" x14ac:dyDescent="0.2">
      <c r="A21" s="162" t="s">
        <v>54</v>
      </c>
      <c r="B21" s="162">
        <f>IF(ISNUMBER(VALUE(SUBSTITUTE(実質収支比率等に係る経年分析!F$49,"▲","-"))),ROUND(VALUE(SUBSTITUTE(実質収支比率等に係る経年分析!F$49,"▲","-")),2),NA())</f>
        <v>-10.84</v>
      </c>
      <c r="C21" s="162">
        <f>IF(ISNUMBER(VALUE(SUBSTITUTE(実質収支比率等に係る経年分析!G$49,"▲","-"))),ROUND(VALUE(SUBSTITUTE(実質収支比率等に係る経年分析!G$49,"▲","-")),2),NA())</f>
        <v>8.15</v>
      </c>
      <c r="D21" s="162">
        <f>IF(ISNUMBER(VALUE(SUBSTITUTE(実質収支比率等に係る経年分析!H$49,"▲","-"))),ROUND(VALUE(SUBSTITUTE(実質収支比率等に係る経年分析!H$49,"▲","-")),2),NA())</f>
        <v>10.77</v>
      </c>
      <c r="E21" s="162">
        <f>IF(ISNUMBER(VALUE(SUBSTITUTE(実質収支比率等に係る経年分析!I$49,"▲","-"))),ROUND(VALUE(SUBSTITUTE(実質収支比率等に係る経年分析!I$49,"▲","-")),2),NA())</f>
        <v>7.69</v>
      </c>
      <c r="F21" s="162">
        <f>IF(ISNUMBER(VALUE(SUBSTITUTE(実質収支比率等に係る経年分析!J$49,"▲","-"))),ROUND(VALUE(SUBSTITUTE(実質収支比率等に係る経年分析!J$49,"▲","-")),2),NA())</f>
        <v>1.1499999999999999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後期高齢者医療事業</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7.0000000000000007E-2</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0.06</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7.0000000000000007E-2</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介護保険事業</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0.41</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0.72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1.19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1.01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2">
      <c r="A31" s="163" t="str">
        <f>IF(連結実質赤字比率に係る赤字・黒字の構成分析!C$39="",NA(),連結実質赤字比率に係る赤字・黒字の構成分析!C$39)</f>
        <v>温泉事業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代替バス</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0.01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0.14000000000000001</v>
      </c>
    </row>
    <row r="33" spans="1:16" x14ac:dyDescent="0.2">
      <c r="A33" s="163" t="str">
        <f>IF(連結実質赤字比率に係る赤字・黒字の構成分析!C$37="",NA(),連結実質赤字比率に係る赤字・黒字の構成分析!C$37)</f>
        <v>国民健康保険事業（直診勘定）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0.24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0.02</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0.14000000000000001</v>
      </c>
    </row>
    <row r="34" spans="1:16" x14ac:dyDescent="0.2">
      <c r="A34" s="163" t="str">
        <f>IF(連結実質赤字比率に係る赤字・黒字の構成分析!C$36="",NA(),連結実質赤字比率に係る赤字・黒字の構成分析!C$36)</f>
        <v>国民健康保険事業（事業勘定）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0.28999999999999998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1.5</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0.46</v>
      </c>
    </row>
    <row r="35" spans="1:16" x14ac:dyDescent="0.2">
      <c r="A35" s="163" t="str">
        <f>IF(連結実質赤字比率に係る赤字・黒字の構成分析!C$35="",NA(),連結実質赤字比率に係る赤字・黒字の構成分析!C$35)</f>
        <v>簡易水道事業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0.01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0.02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0.82</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0.6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0.5</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3.48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21.86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18.87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17.82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227</v>
      </c>
      <c r="E42" s="164"/>
      <c r="F42" s="164"/>
      <c r="G42" s="164">
        <f>'実質公債費比率（分子）の構造'!L$52</f>
        <v>214</v>
      </c>
      <c r="H42" s="164"/>
      <c r="I42" s="164"/>
      <c r="J42" s="164">
        <f>'実質公債費比率（分子）の構造'!M$52</f>
        <v>209</v>
      </c>
      <c r="K42" s="164"/>
      <c r="L42" s="164"/>
      <c r="M42" s="164">
        <f>'実質公債費比率（分子）の構造'!N$52</f>
        <v>190</v>
      </c>
      <c r="N42" s="164"/>
      <c r="O42" s="164"/>
      <c r="P42" s="164">
        <f>'実質公債費比率（分子）の構造'!O$52</f>
        <v>177</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13</v>
      </c>
      <c r="C45" s="164"/>
      <c r="D45" s="164"/>
      <c r="E45" s="164">
        <f>'実質公債費比率（分子）の構造'!L$49</f>
        <v>9</v>
      </c>
      <c r="F45" s="164"/>
      <c r="G45" s="164"/>
      <c r="H45" s="164">
        <f>'実質公債費比率（分子）の構造'!M$49</f>
        <v>4</v>
      </c>
      <c r="I45" s="164"/>
      <c r="J45" s="164"/>
      <c r="K45" s="164">
        <f>'実質公債費比率（分子）の構造'!N$49</f>
        <v>5</v>
      </c>
      <c r="L45" s="164"/>
      <c r="M45" s="164"/>
      <c r="N45" s="164">
        <f>'実質公債費比率（分子）の構造'!O$49</f>
        <v>7</v>
      </c>
      <c r="O45" s="164"/>
      <c r="P45" s="164"/>
    </row>
    <row r="46" spans="1:16" x14ac:dyDescent="0.2">
      <c r="A46" s="164" t="s">
        <v>64</v>
      </c>
      <c r="B46" s="164">
        <f>'実質公債費比率（分子）の構造'!K$48</f>
        <v>10</v>
      </c>
      <c r="C46" s="164"/>
      <c r="D46" s="164"/>
      <c r="E46" s="164">
        <f>'実質公債費比率（分子）の構造'!L$48</f>
        <v>10</v>
      </c>
      <c r="F46" s="164"/>
      <c r="G46" s="164"/>
      <c r="H46" s="164">
        <f>'実質公債費比率（分子）の構造'!M$48</f>
        <v>12</v>
      </c>
      <c r="I46" s="164"/>
      <c r="J46" s="164"/>
      <c r="K46" s="164">
        <f>'実質公債費比率（分子）の構造'!N$48</f>
        <v>17</v>
      </c>
      <c r="L46" s="164"/>
      <c r="M46" s="164"/>
      <c r="N46" s="164">
        <f>'実質公債費比率（分子）の構造'!O$48</f>
        <v>18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277</v>
      </c>
      <c r="C49" s="164"/>
      <c r="D49" s="164"/>
      <c r="E49" s="164">
        <f>'実質公債費比率（分子）の構造'!L$45</f>
        <v>270</v>
      </c>
      <c r="F49" s="164"/>
      <c r="G49" s="164"/>
      <c r="H49" s="164">
        <f>'実質公債費比率（分子）の構造'!M$45</f>
        <v>269</v>
      </c>
      <c r="I49" s="164"/>
      <c r="J49" s="164"/>
      <c r="K49" s="164">
        <f>'実質公債費比率（分子）の構造'!N$45</f>
        <v>243</v>
      </c>
      <c r="L49" s="164"/>
      <c r="M49" s="164"/>
      <c r="N49" s="164">
        <f>'実質公債費比率（分子）の構造'!O$45</f>
        <v>225</v>
      </c>
      <c r="O49" s="164"/>
      <c r="P49" s="164"/>
    </row>
    <row r="50" spans="1:16" x14ac:dyDescent="0.2">
      <c r="A50" s="164" t="s">
        <v>67</v>
      </c>
      <c r="B50" s="164" t="e">
        <f>NA()</f>
        <v>#N/A</v>
      </c>
      <c r="C50" s="164">
        <f>IF(ISNUMBER('実質公債費比率（分子）の構造'!K$53),'実質公債費比率（分子）の構造'!K$53,NA())</f>
        <v>73</v>
      </c>
      <c r="D50" s="164" t="e">
        <f>NA()</f>
        <v>#N/A</v>
      </c>
      <c r="E50" s="164" t="e">
        <f>NA()</f>
        <v>#N/A</v>
      </c>
      <c r="F50" s="164">
        <f>IF(ISNUMBER('実質公債費比率（分子）の構造'!L$53),'実質公債費比率（分子）の構造'!L$53,NA())</f>
        <v>75</v>
      </c>
      <c r="G50" s="164" t="e">
        <f>NA()</f>
        <v>#N/A</v>
      </c>
      <c r="H50" s="164" t="e">
        <f>NA()</f>
        <v>#N/A</v>
      </c>
      <c r="I50" s="164">
        <f>IF(ISNUMBER('実質公債費比率（分子）の構造'!M$53),'実質公債費比率（分子）の構造'!M$53,NA())</f>
        <v>76</v>
      </c>
      <c r="J50" s="164" t="e">
        <f>NA()</f>
        <v>#N/A</v>
      </c>
      <c r="K50" s="164" t="e">
        <f>NA()</f>
        <v>#N/A</v>
      </c>
      <c r="L50" s="164">
        <f>IF(ISNUMBER('実質公債費比率（分子）の構造'!N$53),'実質公債費比率（分子）の構造'!N$53,NA())</f>
        <v>75</v>
      </c>
      <c r="M50" s="164" t="e">
        <f>NA()</f>
        <v>#N/A</v>
      </c>
      <c r="N50" s="164" t="e">
        <f>NA()</f>
        <v>#N/A</v>
      </c>
      <c r="O50" s="164">
        <f>IF(ISNUMBER('実質公債費比率（分子）の構造'!O$53),'実質公債費比率（分子）の構造'!O$53,NA())</f>
        <v>73</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1681</v>
      </c>
      <c r="E56" s="163"/>
      <c r="F56" s="163"/>
      <c r="G56" s="163">
        <f>'将来負担比率（分子）の構造'!J$52</f>
        <v>1600</v>
      </c>
      <c r="H56" s="163"/>
      <c r="I56" s="163"/>
      <c r="J56" s="163">
        <f>'将来負担比率（分子）の構造'!K$52</f>
        <v>1490</v>
      </c>
      <c r="K56" s="163"/>
      <c r="L56" s="163"/>
      <c r="M56" s="163">
        <f>'将来負担比率（分子）の構造'!L$52</f>
        <v>1423</v>
      </c>
      <c r="N56" s="163"/>
      <c r="O56" s="163"/>
      <c r="P56" s="163">
        <f>'将来負担比率（分子）の構造'!M$52</f>
        <v>1345</v>
      </c>
    </row>
    <row r="57" spans="1:16" x14ac:dyDescent="0.2">
      <c r="A57" s="163" t="s">
        <v>42</v>
      </c>
      <c r="B57" s="163"/>
      <c r="C57" s="163"/>
      <c r="D57" s="163">
        <f>'将来負担比率（分子）の構造'!I$51</f>
        <v>2</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2">
      <c r="A58" s="163" t="s">
        <v>41</v>
      </c>
      <c r="B58" s="163"/>
      <c r="C58" s="163"/>
      <c r="D58" s="163">
        <f>'将来負担比率（分子）の構造'!I$50</f>
        <v>797</v>
      </c>
      <c r="E58" s="163"/>
      <c r="F58" s="163"/>
      <c r="G58" s="163">
        <f>'将来負担比率（分子）の構造'!J$50</f>
        <v>797</v>
      </c>
      <c r="H58" s="163"/>
      <c r="I58" s="163"/>
      <c r="J58" s="163">
        <f>'将来負担比率（分子）の構造'!K$50</f>
        <v>804</v>
      </c>
      <c r="K58" s="163"/>
      <c r="L58" s="163"/>
      <c r="M58" s="163">
        <f>'将来負担比率（分子）の構造'!L$50</f>
        <v>921</v>
      </c>
      <c r="N58" s="163"/>
      <c r="O58" s="163"/>
      <c r="P58" s="163">
        <f>'将来負担比率（分子）の構造'!M$50</f>
        <v>925</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214</v>
      </c>
      <c r="C62" s="163"/>
      <c r="D62" s="163"/>
      <c r="E62" s="163">
        <f>'将来負担比率（分子）の構造'!J$45</f>
        <v>188</v>
      </c>
      <c r="F62" s="163"/>
      <c r="G62" s="163"/>
      <c r="H62" s="163">
        <f>'将来負担比率（分子）の構造'!K$45</f>
        <v>195</v>
      </c>
      <c r="I62" s="163"/>
      <c r="J62" s="163"/>
      <c r="K62" s="163">
        <f>'将来負担比率（分子）の構造'!L$45</f>
        <v>187</v>
      </c>
      <c r="L62" s="163"/>
      <c r="M62" s="163"/>
      <c r="N62" s="163">
        <f>'将来負担比率（分子）の構造'!M$45</f>
        <v>182</v>
      </c>
      <c r="O62" s="163"/>
      <c r="P62" s="163"/>
    </row>
    <row r="63" spans="1:16" x14ac:dyDescent="0.2">
      <c r="A63" s="163" t="s">
        <v>34</v>
      </c>
      <c r="B63" s="163">
        <f>'将来負担比率（分子）の構造'!I$44</f>
        <v>136</v>
      </c>
      <c r="C63" s="163"/>
      <c r="D63" s="163"/>
      <c r="E63" s="163">
        <f>'将来負担比率（分子）の構造'!J$44</f>
        <v>121</v>
      </c>
      <c r="F63" s="163"/>
      <c r="G63" s="163"/>
      <c r="H63" s="163">
        <f>'将来負担比率（分子）の構造'!K$44</f>
        <v>115</v>
      </c>
      <c r="I63" s="163"/>
      <c r="J63" s="163"/>
      <c r="K63" s="163">
        <f>'将来負担比率（分子）の構造'!L$44</f>
        <v>107</v>
      </c>
      <c r="L63" s="163"/>
      <c r="M63" s="163"/>
      <c r="N63" s="163">
        <f>'将来負担比率（分子）の構造'!M$44</f>
        <v>112</v>
      </c>
      <c r="O63" s="163"/>
      <c r="P63" s="163"/>
    </row>
    <row r="64" spans="1:16" x14ac:dyDescent="0.2">
      <c r="A64" s="163" t="s">
        <v>33</v>
      </c>
      <c r="B64" s="163">
        <f>'将来負担比率（分子）の構造'!I$43</f>
        <v>182</v>
      </c>
      <c r="C64" s="163"/>
      <c r="D64" s="163"/>
      <c r="E64" s="163">
        <f>'将来負担比率（分子）の構造'!J$43</f>
        <v>184</v>
      </c>
      <c r="F64" s="163"/>
      <c r="G64" s="163"/>
      <c r="H64" s="163">
        <f>'将来負担比率（分子）の構造'!K$43</f>
        <v>183</v>
      </c>
      <c r="I64" s="163"/>
      <c r="J64" s="163"/>
      <c r="K64" s="163">
        <f>'将来負担比率（分子）の構造'!L$43</f>
        <v>188</v>
      </c>
      <c r="L64" s="163"/>
      <c r="M64" s="163"/>
      <c r="N64" s="163">
        <f>'将来負担比率（分子）の構造'!M$43</f>
        <v>171</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2047</v>
      </c>
      <c r="C66" s="163"/>
      <c r="D66" s="163"/>
      <c r="E66" s="163">
        <f>'将来負担比率（分子）の構造'!J$41</f>
        <v>1946</v>
      </c>
      <c r="F66" s="163"/>
      <c r="G66" s="163"/>
      <c r="H66" s="163">
        <f>'将来負担比率（分子）の構造'!K$41</f>
        <v>1793</v>
      </c>
      <c r="I66" s="163"/>
      <c r="J66" s="163"/>
      <c r="K66" s="163">
        <f>'将来負担比率（分子）の構造'!L$41</f>
        <v>1707</v>
      </c>
      <c r="L66" s="163"/>
      <c r="M66" s="163"/>
      <c r="N66" s="163">
        <f>'将来負担比率（分子）の構造'!M$41</f>
        <v>1617</v>
      </c>
      <c r="O66" s="163"/>
      <c r="P66" s="163"/>
    </row>
    <row r="67" spans="1:16" x14ac:dyDescent="0.2">
      <c r="A67" s="163" t="s">
        <v>71</v>
      </c>
      <c r="B67" s="163" t="e">
        <f>NA()</f>
        <v>#N/A</v>
      </c>
      <c r="C67" s="163">
        <f>IF(ISNUMBER('将来負担比率（分子）の構造'!I$53), IF('将来負担比率（分子）の構造'!I$53 &lt; 0, 0, '将来負担比率（分子）の構造'!I$53), NA())</f>
        <v>98</v>
      </c>
      <c r="D67" s="163" t="e">
        <f>NA()</f>
        <v>#N/A</v>
      </c>
      <c r="E67" s="163" t="e">
        <f>NA()</f>
        <v>#N/A</v>
      </c>
      <c r="F67" s="163">
        <f>IF(ISNUMBER('将来負担比率（分子）の構造'!J$53), IF('将来負担比率（分子）の構造'!J$53 &lt; 0, 0, '将来負担比率（分子）の構造'!J$53), NA())</f>
        <v>42</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632</v>
      </c>
      <c r="C72" s="167">
        <f>基金残高に係る経年分析!G55</f>
        <v>749</v>
      </c>
      <c r="D72" s="167">
        <f>基金残高に係る経年分析!H55</f>
        <v>749</v>
      </c>
    </row>
    <row r="73" spans="1:16" x14ac:dyDescent="0.2">
      <c r="A73" s="166" t="s">
        <v>74</v>
      </c>
      <c r="B73" s="167">
        <f>基金残高に係る経年分析!F56</f>
        <v>172</v>
      </c>
      <c r="C73" s="167">
        <f>基金残高に係る経年分析!G56</f>
        <v>172</v>
      </c>
      <c r="D73" s="167">
        <f>基金残高に係る経年分析!H56</f>
        <v>176</v>
      </c>
    </row>
    <row r="74" spans="1:16" x14ac:dyDescent="0.2">
      <c r="A74" s="166" t="s">
        <v>75</v>
      </c>
      <c r="B74" s="167">
        <f>基金残高に係る経年分析!F57</f>
        <v>129</v>
      </c>
      <c r="C74" s="167">
        <f>基金残高に係る経年分析!G57</f>
        <v>140</v>
      </c>
      <c r="D74" s="167">
        <f>基金残高に係る経年分析!H57</f>
        <v>165</v>
      </c>
    </row>
  </sheetData>
  <sheetProtection algorithmName="SHA-512" hashValue="iiWmTYeHTWEXcPE5Bed9t6ZZdxikgwpKjCXGqzy4sXYPyH78L5vDg8NNt48YZPx5CZaOwtfNo2AO3lc8UgL6OA==" saltValue="AJgFHoi6x4pTOXg1F1ha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215</v>
      </c>
      <c r="C5" s="610"/>
      <c r="D5" s="610"/>
      <c r="E5" s="610"/>
      <c r="F5" s="610"/>
      <c r="G5" s="610"/>
      <c r="H5" s="610"/>
      <c r="I5" s="610"/>
      <c r="J5" s="610"/>
      <c r="K5" s="610"/>
      <c r="L5" s="610"/>
      <c r="M5" s="610"/>
      <c r="N5" s="610"/>
      <c r="O5" s="610"/>
      <c r="P5" s="610"/>
      <c r="Q5" s="611"/>
      <c r="R5" s="612">
        <v>60742</v>
      </c>
      <c r="S5" s="613"/>
      <c r="T5" s="613"/>
      <c r="U5" s="613"/>
      <c r="V5" s="613"/>
      <c r="W5" s="613"/>
      <c r="X5" s="613"/>
      <c r="Y5" s="614"/>
      <c r="Z5" s="615">
        <v>3.4</v>
      </c>
      <c r="AA5" s="615"/>
      <c r="AB5" s="615"/>
      <c r="AC5" s="615"/>
      <c r="AD5" s="616">
        <v>60742</v>
      </c>
      <c r="AE5" s="616"/>
      <c r="AF5" s="616"/>
      <c r="AG5" s="616"/>
      <c r="AH5" s="616"/>
      <c r="AI5" s="616"/>
      <c r="AJ5" s="616"/>
      <c r="AK5" s="616"/>
      <c r="AL5" s="617">
        <v>6.7</v>
      </c>
      <c r="AM5" s="618"/>
      <c r="AN5" s="618"/>
      <c r="AO5" s="619"/>
      <c r="AP5" s="609" t="s">
        <v>216</v>
      </c>
      <c r="AQ5" s="610"/>
      <c r="AR5" s="610"/>
      <c r="AS5" s="610"/>
      <c r="AT5" s="610"/>
      <c r="AU5" s="610"/>
      <c r="AV5" s="610"/>
      <c r="AW5" s="610"/>
      <c r="AX5" s="610"/>
      <c r="AY5" s="610"/>
      <c r="AZ5" s="610"/>
      <c r="BA5" s="610"/>
      <c r="BB5" s="610"/>
      <c r="BC5" s="610"/>
      <c r="BD5" s="610"/>
      <c r="BE5" s="610"/>
      <c r="BF5" s="611"/>
      <c r="BG5" s="623">
        <v>60071</v>
      </c>
      <c r="BH5" s="624"/>
      <c r="BI5" s="624"/>
      <c r="BJ5" s="624"/>
      <c r="BK5" s="624"/>
      <c r="BL5" s="624"/>
      <c r="BM5" s="624"/>
      <c r="BN5" s="625"/>
      <c r="BO5" s="626">
        <v>98.9</v>
      </c>
      <c r="BP5" s="626"/>
      <c r="BQ5" s="626"/>
      <c r="BR5" s="626"/>
      <c r="BS5" s="627" t="s">
        <v>122</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2">
      <c r="B6" s="620" t="s">
        <v>220</v>
      </c>
      <c r="C6" s="621"/>
      <c r="D6" s="621"/>
      <c r="E6" s="621"/>
      <c r="F6" s="621"/>
      <c r="G6" s="621"/>
      <c r="H6" s="621"/>
      <c r="I6" s="621"/>
      <c r="J6" s="621"/>
      <c r="K6" s="621"/>
      <c r="L6" s="621"/>
      <c r="M6" s="621"/>
      <c r="N6" s="621"/>
      <c r="O6" s="621"/>
      <c r="P6" s="621"/>
      <c r="Q6" s="622"/>
      <c r="R6" s="623">
        <v>69287</v>
      </c>
      <c r="S6" s="624"/>
      <c r="T6" s="624"/>
      <c r="U6" s="624"/>
      <c r="V6" s="624"/>
      <c r="W6" s="624"/>
      <c r="X6" s="624"/>
      <c r="Y6" s="625"/>
      <c r="Z6" s="626">
        <v>3.9</v>
      </c>
      <c r="AA6" s="626"/>
      <c r="AB6" s="626"/>
      <c r="AC6" s="626"/>
      <c r="AD6" s="627">
        <v>69287</v>
      </c>
      <c r="AE6" s="627"/>
      <c r="AF6" s="627"/>
      <c r="AG6" s="627"/>
      <c r="AH6" s="627"/>
      <c r="AI6" s="627"/>
      <c r="AJ6" s="627"/>
      <c r="AK6" s="627"/>
      <c r="AL6" s="628">
        <v>7.6</v>
      </c>
      <c r="AM6" s="629"/>
      <c r="AN6" s="629"/>
      <c r="AO6" s="630"/>
      <c r="AP6" s="620" t="s">
        <v>221</v>
      </c>
      <c r="AQ6" s="621"/>
      <c r="AR6" s="621"/>
      <c r="AS6" s="621"/>
      <c r="AT6" s="621"/>
      <c r="AU6" s="621"/>
      <c r="AV6" s="621"/>
      <c r="AW6" s="621"/>
      <c r="AX6" s="621"/>
      <c r="AY6" s="621"/>
      <c r="AZ6" s="621"/>
      <c r="BA6" s="621"/>
      <c r="BB6" s="621"/>
      <c r="BC6" s="621"/>
      <c r="BD6" s="621"/>
      <c r="BE6" s="621"/>
      <c r="BF6" s="622"/>
      <c r="BG6" s="623">
        <v>60071</v>
      </c>
      <c r="BH6" s="624"/>
      <c r="BI6" s="624"/>
      <c r="BJ6" s="624"/>
      <c r="BK6" s="624"/>
      <c r="BL6" s="624"/>
      <c r="BM6" s="624"/>
      <c r="BN6" s="625"/>
      <c r="BO6" s="626">
        <v>98.9</v>
      </c>
      <c r="BP6" s="626"/>
      <c r="BQ6" s="626"/>
      <c r="BR6" s="626"/>
      <c r="BS6" s="627" t="s">
        <v>122</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28091</v>
      </c>
      <c r="CS6" s="624"/>
      <c r="CT6" s="624"/>
      <c r="CU6" s="624"/>
      <c r="CV6" s="624"/>
      <c r="CW6" s="624"/>
      <c r="CX6" s="624"/>
      <c r="CY6" s="625"/>
      <c r="CZ6" s="617">
        <v>1.8</v>
      </c>
      <c r="DA6" s="618"/>
      <c r="DB6" s="618"/>
      <c r="DC6" s="634"/>
      <c r="DD6" s="632" t="s">
        <v>122</v>
      </c>
      <c r="DE6" s="624"/>
      <c r="DF6" s="624"/>
      <c r="DG6" s="624"/>
      <c r="DH6" s="624"/>
      <c r="DI6" s="624"/>
      <c r="DJ6" s="624"/>
      <c r="DK6" s="624"/>
      <c r="DL6" s="624"/>
      <c r="DM6" s="624"/>
      <c r="DN6" s="624"/>
      <c r="DO6" s="624"/>
      <c r="DP6" s="625"/>
      <c r="DQ6" s="632">
        <v>28091</v>
      </c>
      <c r="DR6" s="624"/>
      <c r="DS6" s="624"/>
      <c r="DT6" s="624"/>
      <c r="DU6" s="624"/>
      <c r="DV6" s="624"/>
      <c r="DW6" s="624"/>
      <c r="DX6" s="624"/>
      <c r="DY6" s="624"/>
      <c r="DZ6" s="624"/>
      <c r="EA6" s="624"/>
      <c r="EB6" s="624"/>
      <c r="EC6" s="633"/>
    </row>
    <row r="7" spans="2:143" ht="11.25" customHeight="1" x14ac:dyDescent="0.2">
      <c r="B7" s="620" t="s">
        <v>223</v>
      </c>
      <c r="C7" s="621"/>
      <c r="D7" s="621"/>
      <c r="E7" s="621"/>
      <c r="F7" s="621"/>
      <c r="G7" s="621"/>
      <c r="H7" s="621"/>
      <c r="I7" s="621"/>
      <c r="J7" s="621"/>
      <c r="K7" s="621"/>
      <c r="L7" s="621"/>
      <c r="M7" s="621"/>
      <c r="N7" s="621"/>
      <c r="O7" s="621"/>
      <c r="P7" s="621"/>
      <c r="Q7" s="622"/>
      <c r="R7" s="623">
        <v>19</v>
      </c>
      <c r="S7" s="624"/>
      <c r="T7" s="624"/>
      <c r="U7" s="624"/>
      <c r="V7" s="624"/>
      <c r="W7" s="624"/>
      <c r="X7" s="624"/>
      <c r="Y7" s="625"/>
      <c r="Z7" s="626">
        <v>0</v>
      </c>
      <c r="AA7" s="626"/>
      <c r="AB7" s="626"/>
      <c r="AC7" s="626"/>
      <c r="AD7" s="627">
        <v>19</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13773</v>
      </c>
      <c r="BH7" s="624"/>
      <c r="BI7" s="624"/>
      <c r="BJ7" s="624"/>
      <c r="BK7" s="624"/>
      <c r="BL7" s="624"/>
      <c r="BM7" s="624"/>
      <c r="BN7" s="625"/>
      <c r="BO7" s="626">
        <v>22.7</v>
      </c>
      <c r="BP7" s="626"/>
      <c r="BQ7" s="626"/>
      <c r="BR7" s="626"/>
      <c r="BS7" s="627" t="s">
        <v>122</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356878</v>
      </c>
      <c r="CS7" s="624"/>
      <c r="CT7" s="624"/>
      <c r="CU7" s="624"/>
      <c r="CV7" s="624"/>
      <c r="CW7" s="624"/>
      <c r="CX7" s="624"/>
      <c r="CY7" s="625"/>
      <c r="CZ7" s="626">
        <v>22.4</v>
      </c>
      <c r="DA7" s="626"/>
      <c r="DB7" s="626"/>
      <c r="DC7" s="626"/>
      <c r="DD7" s="632">
        <v>10443</v>
      </c>
      <c r="DE7" s="624"/>
      <c r="DF7" s="624"/>
      <c r="DG7" s="624"/>
      <c r="DH7" s="624"/>
      <c r="DI7" s="624"/>
      <c r="DJ7" s="624"/>
      <c r="DK7" s="624"/>
      <c r="DL7" s="624"/>
      <c r="DM7" s="624"/>
      <c r="DN7" s="624"/>
      <c r="DO7" s="624"/>
      <c r="DP7" s="625"/>
      <c r="DQ7" s="632">
        <v>303716</v>
      </c>
      <c r="DR7" s="624"/>
      <c r="DS7" s="624"/>
      <c r="DT7" s="624"/>
      <c r="DU7" s="624"/>
      <c r="DV7" s="624"/>
      <c r="DW7" s="624"/>
      <c r="DX7" s="624"/>
      <c r="DY7" s="624"/>
      <c r="DZ7" s="624"/>
      <c r="EA7" s="624"/>
      <c r="EB7" s="624"/>
      <c r="EC7" s="633"/>
    </row>
    <row r="8" spans="2:143" ht="11.25" customHeight="1" x14ac:dyDescent="0.2">
      <c r="B8" s="620" t="s">
        <v>226</v>
      </c>
      <c r="C8" s="621"/>
      <c r="D8" s="621"/>
      <c r="E8" s="621"/>
      <c r="F8" s="621"/>
      <c r="G8" s="621"/>
      <c r="H8" s="621"/>
      <c r="I8" s="621"/>
      <c r="J8" s="621"/>
      <c r="K8" s="621"/>
      <c r="L8" s="621"/>
      <c r="M8" s="621"/>
      <c r="N8" s="621"/>
      <c r="O8" s="621"/>
      <c r="P8" s="621"/>
      <c r="Q8" s="622"/>
      <c r="R8" s="623">
        <v>608</v>
      </c>
      <c r="S8" s="624"/>
      <c r="T8" s="624"/>
      <c r="U8" s="624"/>
      <c r="V8" s="624"/>
      <c r="W8" s="624"/>
      <c r="X8" s="624"/>
      <c r="Y8" s="625"/>
      <c r="Z8" s="626">
        <v>0</v>
      </c>
      <c r="AA8" s="626"/>
      <c r="AB8" s="626"/>
      <c r="AC8" s="626"/>
      <c r="AD8" s="627">
        <v>608</v>
      </c>
      <c r="AE8" s="627"/>
      <c r="AF8" s="627"/>
      <c r="AG8" s="627"/>
      <c r="AH8" s="627"/>
      <c r="AI8" s="627"/>
      <c r="AJ8" s="627"/>
      <c r="AK8" s="627"/>
      <c r="AL8" s="628">
        <v>0.1</v>
      </c>
      <c r="AM8" s="629"/>
      <c r="AN8" s="629"/>
      <c r="AO8" s="630"/>
      <c r="AP8" s="620" t="s">
        <v>227</v>
      </c>
      <c r="AQ8" s="621"/>
      <c r="AR8" s="621"/>
      <c r="AS8" s="621"/>
      <c r="AT8" s="621"/>
      <c r="AU8" s="621"/>
      <c r="AV8" s="621"/>
      <c r="AW8" s="621"/>
      <c r="AX8" s="621"/>
      <c r="AY8" s="621"/>
      <c r="AZ8" s="621"/>
      <c r="BA8" s="621"/>
      <c r="BB8" s="621"/>
      <c r="BC8" s="621"/>
      <c r="BD8" s="621"/>
      <c r="BE8" s="621"/>
      <c r="BF8" s="622"/>
      <c r="BG8" s="623">
        <v>467</v>
      </c>
      <c r="BH8" s="624"/>
      <c r="BI8" s="624"/>
      <c r="BJ8" s="624"/>
      <c r="BK8" s="624"/>
      <c r="BL8" s="624"/>
      <c r="BM8" s="624"/>
      <c r="BN8" s="625"/>
      <c r="BO8" s="626">
        <v>0.8</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189972</v>
      </c>
      <c r="CS8" s="624"/>
      <c r="CT8" s="624"/>
      <c r="CU8" s="624"/>
      <c r="CV8" s="624"/>
      <c r="CW8" s="624"/>
      <c r="CX8" s="624"/>
      <c r="CY8" s="625"/>
      <c r="CZ8" s="626">
        <v>11.9</v>
      </c>
      <c r="DA8" s="626"/>
      <c r="DB8" s="626"/>
      <c r="DC8" s="626"/>
      <c r="DD8" s="632">
        <v>3124</v>
      </c>
      <c r="DE8" s="624"/>
      <c r="DF8" s="624"/>
      <c r="DG8" s="624"/>
      <c r="DH8" s="624"/>
      <c r="DI8" s="624"/>
      <c r="DJ8" s="624"/>
      <c r="DK8" s="624"/>
      <c r="DL8" s="624"/>
      <c r="DM8" s="624"/>
      <c r="DN8" s="624"/>
      <c r="DO8" s="624"/>
      <c r="DP8" s="625"/>
      <c r="DQ8" s="632">
        <v>146157</v>
      </c>
      <c r="DR8" s="624"/>
      <c r="DS8" s="624"/>
      <c r="DT8" s="624"/>
      <c r="DU8" s="624"/>
      <c r="DV8" s="624"/>
      <c r="DW8" s="624"/>
      <c r="DX8" s="624"/>
      <c r="DY8" s="624"/>
      <c r="DZ8" s="624"/>
      <c r="EA8" s="624"/>
      <c r="EB8" s="624"/>
      <c r="EC8" s="633"/>
    </row>
    <row r="9" spans="2:143" ht="11.25" customHeight="1" x14ac:dyDescent="0.2">
      <c r="B9" s="620" t="s">
        <v>229</v>
      </c>
      <c r="C9" s="621"/>
      <c r="D9" s="621"/>
      <c r="E9" s="621"/>
      <c r="F9" s="621"/>
      <c r="G9" s="621"/>
      <c r="H9" s="621"/>
      <c r="I9" s="621"/>
      <c r="J9" s="621"/>
      <c r="K9" s="621"/>
      <c r="L9" s="621"/>
      <c r="M9" s="621"/>
      <c r="N9" s="621"/>
      <c r="O9" s="621"/>
      <c r="P9" s="621"/>
      <c r="Q9" s="622"/>
      <c r="R9" s="623">
        <v>790</v>
      </c>
      <c r="S9" s="624"/>
      <c r="T9" s="624"/>
      <c r="U9" s="624"/>
      <c r="V9" s="624"/>
      <c r="W9" s="624"/>
      <c r="X9" s="624"/>
      <c r="Y9" s="625"/>
      <c r="Z9" s="626">
        <v>0</v>
      </c>
      <c r="AA9" s="626"/>
      <c r="AB9" s="626"/>
      <c r="AC9" s="626"/>
      <c r="AD9" s="627">
        <v>790</v>
      </c>
      <c r="AE9" s="627"/>
      <c r="AF9" s="627"/>
      <c r="AG9" s="627"/>
      <c r="AH9" s="627"/>
      <c r="AI9" s="627"/>
      <c r="AJ9" s="627"/>
      <c r="AK9" s="627"/>
      <c r="AL9" s="628">
        <v>0.1</v>
      </c>
      <c r="AM9" s="629"/>
      <c r="AN9" s="629"/>
      <c r="AO9" s="630"/>
      <c r="AP9" s="620" t="s">
        <v>230</v>
      </c>
      <c r="AQ9" s="621"/>
      <c r="AR9" s="621"/>
      <c r="AS9" s="621"/>
      <c r="AT9" s="621"/>
      <c r="AU9" s="621"/>
      <c r="AV9" s="621"/>
      <c r="AW9" s="621"/>
      <c r="AX9" s="621"/>
      <c r="AY9" s="621"/>
      <c r="AZ9" s="621"/>
      <c r="BA9" s="621"/>
      <c r="BB9" s="621"/>
      <c r="BC9" s="621"/>
      <c r="BD9" s="621"/>
      <c r="BE9" s="621"/>
      <c r="BF9" s="622"/>
      <c r="BG9" s="623">
        <v>10984</v>
      </c>
      <c r="BH9" s="624"/>
      <c r="BI9" s="624"/>
      <c r="BJ9" s="624"/>
      <c r="BK9" s="624"/>
      <c r="BL9" s="624"/>
      <c r="BM9" s="624"/>
      <c r="BN9" s="625"/>
      <c r="BO9" s="626">
        <v>18.100000000000001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70324</v>
      </c>
      <c r="CS9" s="624"/>
      <c r="CT9" s="624"/>
      <c r="CU9" s="624"/>
      <c r="CV9" s="624"/>
      <c r="CW9" s="624"/>
      <c r="CX9" s="624"/>
      <c r="CY9" s="625"/>
      <c r="CZ9" s="626">
        <v>4.4000000000000004</v>
      </c>
      <c r="DA9" s="626"/>
      <c r="DB9" s="626"/>
      <c r="DC9" s="626"/>
      <c r="DD9" s="632" t="s">
        <v>122</v>
      </c>
      <c r="DE9" s="624"/>
      <c r="DF9" s="624"/>
      <c r="DG9" s="624"/>
      <c r="DH9" s="624"/>
      <c r="DI9" s="624"/>
      <c r="DJ9" s="624"/>
      <c r="DK9" s="624"/>
      <c r="DL9" s="624"/>
      <c r="DM9" s="624"/>
      <c r="DN9" s="624"/>
      <c r="DO9" s="624"/>
      <c r="DP9" s="625"/>
      <c r="DQ9" s="632">
        <v>59166</v>
      </c>
      <c r="DR9" s="624"/>
      <c r="DS9" s="624"/>
      <c r="DT9" s="624"/>
      <c r="DU9" s="624"/>
      <c r="DV9" s="624"/>
      <c r="DW9" s="624"/>
      <c r="DX9" s="624"/>
      <c r="DY9" s="624"/>
      <c r="DZ9" s="624"/>
      <c r="EA9" s="624"/>
      <c r="EB9" s="624"/>
      <c r="EC9" s="633"/>
    </row>
    <row r="10" spans="2:143" ht="11.25" customHeight="1" x14ac:dyDescent="0.2">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2082</v>
      </c>
      <c r="BH10" s="624"/>
      <c r="BI10" s="624"/>
      <c r="BJ10" s="624"/>
      <c r="BK10" s="624"/>
      <c r="BL10" s="624"/>
      <c r="BM10" s="624"/>
      <c r="BN10" s="625"/>
      <c r="BO10" s="626">
        <v>3.4</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235</v>
      </c>
      <c r="C11" s="621"/>
      <c r="D11" s="621"/>
      <c r="E11" s="621"/>
      <c r="F11" s="621"/>
      <c r="G11" s="621"/>
      <c r="H11" s="621"/>
      <c r="I11" s="621"/>
      <c r="J11" s="621"/>
      <c r="K11" s="621"/>
      <c r="L11" s="621"/>
      <c r="M11" s="621"/>
      <c r="N11" s="621"/>
      <c r="O11" s="621"/>
      <c r="P11" s="621"/>
      <c r="Q11" s="622"/>
      <c r="R11" s="623">
        <v>9327</v>
      </c>
      <c r="S11" s="624"/>
      <c r="T11" s="624"/>
      <c r="U11" s="624"/>
      <c r="V11" s="624"/>
      <c r="W11" s="624"/>
      <c r="X11" s="624"/>
      <c r="Y11" s="625"/>
      <c r="Z11" s="628">
        <v>0.5</v>
      </c>
      <c r="AA11" s="629"/>
      <c r="AB11" s="629"/>
      <c r="AC11" s="635"/>
      <c r="AD11" s="632">
        <v>9327</v>
      </c>
      <c r="AE11" s="624"/>
      <c r="AF11" s="624"/>
      <c r="AG11" s="624"/>
      <c r="AH11" s="624"/>
      <c r="AI11" s="624"/>
      <c r="AJ11" s="624"/>
      <c r="AK11" s="625"/>
      <c r="AL11" s="628">
        <v>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240</v>
      </c>
      <c r="BH11" s="624"/>
      <c r="BI11" s="624"/>
      <c r="BJ11" s="624"/>
      <c r="BK11" s="624"/>
      <c r="BL11" s="624"/>
      <c r="BM11" s="624"/>
      <c r="BN11" s="625"/>
      <c r="BO11" s="626">
        <v>0.4</v>
      </c>
      <c r="BP11" s="626"/>
      <c r="BQ11" s="626"/>
      <c r="BR11" s="626"/>
      <c r="BS11" s="627" t="s">
        <v>122</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267714</v>
      </c>
      <c r="CS11" s="624"/>
      <c r="CT11" s="624"/>
      <c r="CU11" s="624"/>
      <c r="CV11" s="624"/>
      <c r="CW11" s="624"/>
      <c r="CX11" s="624"/>
      <c r="CY11" s="625"/>
      <c r="CZ11" s="626">
        <v>16.8</v>
      </c>
      <c r="DA11" s="626"/>
      <c r="DB11" s="626"/>
      <c r="DC11" s="626"/>
      <c r="DD11" s="632">
        <v>159587</v>
      </c>
      <c r="DE11" s="624"/>
      <c r="DF11" s="624"/>
      <c r="DG11" s="624"/>
      <c r="DH11" s="624"/>
      <c r="DI11" s="624"/>
      <c r="DJ11" s="624"/>
      <c r="DK11" s="624"/>
      <c r="DL11" s="624"/>
      <c r="DM11" s="624"/>
      <c r="DN11" s="624"/>
      <c r="DO11" s="624"/>
      <c r="DP11" s="625"/>
      <c r="DQ11" s="632">
        <v>102234</v>
      </c>
      <c r="DR11" s="624"/>
      <c r="DS11" s="624"/>
      <c r="DT11" s="624"/>
      <c r="DU11" s="624"/>
      <c r="DV11" s="624"/>
      <c r="DW11" s="624"/>
      <c r="DX11" s="624"/>
      <c r="DY11" s="624"/>
      <c r="DZ11" s="624"/>
      <c r="EA11" s="624"/>
      <c r="EB11" s="624"/>
      <c r="EC11" s="633"/>
    </row>
    <row r="12" spans="2:143" ht="11.25" customHeight="1" x14ac:dyDescent="0.2">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44239</v>
      </c>
      <c r="BH12" s="624"/>
      <c r="BI12" s="624"/>
      <c r="BJ12" s="624"/>
      <c r="BK12" s="624"/>
      <c r="BL12" s="624"/>
      <c r="BM12" s="624"/>
      <c r="BN12" s="625"/>
      <c r="BO12" s="626">
        <v>72.8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80712</v>
      </c>
      <c r="CS12" s="624"/>
      <c r="CT12" s="624"/>
      <c r="CU12" s="624"/>
      <c r="CV12" s="624"/>
      <c r="CW12" s="624"/>
      <c r="CX12" s="624"/>
      <c r="CY12" s="625"/>
      <c r="CZ12" s="626">
        <v>5.0999999999999996</v>
      </c>
      <c r="DA12" s="626"/>
      <c r="DB12" s="626"/>
      <c r="DC12" s="626"/>
      <c r="DD12" s="632">
        <v>420</v>
      </c>
      <c r="DE12" s="624"/>
      <c r="DF12" s="624"/>
      <c r="DG12" s="624"/>
      <c r="DH12" s="624"/>
      <c r="DI12" s="624"/>
      <c r="DJ12" s="624"/>
      <c r="DK12" s="624"/>
      <c r="DL12" s="624"/>
      <c r="DM12" s="624"/>
      <c r="DN12" s="624"/>
      <c r="DO12" s="624"/>
      <c r="DP12" s="625"/>
      <c r="DQ12" s="632">
        <v>57995</v>
      </c>
      <c r="DR12" s="624"/>
      <c r="DS12" s="624"/>
      <c r="DT12" s="624"/>
      <c r="DU12" s="624"/>
      <c r="DV12" s="624"/>
      <c r="DW12" s="624"/>
      <c r="DX12" s="624"/>
      <c r="DY12" s="624"/>
      <c r="DZ12" s="624"/>
      <c r="EA12" s="624"/>
      <c r="EB12" s="624"/>
      <c r="EC12" s="633"/>
    </row>
    <row r="13" spans="2:143" ht="11.25" customHeight="1" x14ac:dyDescent="0.2">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42031</v>
      </c>
      <c r="BH13" s="624"/>
      <c r="BI13" s="624"/>
      <c r="BJ13" s="624"/>
      <c r="BK13" s="624"/>
      <c r="BL13" s="624"/>
      <c r="BM13" s="624"/>
      <c r="BN13" s="625"/>
      <c r="BO13" s="626">
        <v>69.2</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230305</v>
      </c>
      <c r="CS13" s="624"/>
      <c r="CT13" s="624"/>
      <c r="CU13" s="624"/>
      <c r="CV13" s="624"/>
      <c r="CW13" s="624"/>
      <c r="CX13" s="624"/>
      <c r="CY13" s="625"/>
      <c r="CZ13" s="626">
        <v>14.4</v>
      </c>
      <c r="DA13" s="626"/>
      <c r="DB13" s="626"/>
      <c r="DC13" s="626"/>
      <c r="DD13" s="632">
        <v>92562</v>
      </c>
      <c r="DE13" s="624"/>
      <c r="DF13" s="624"/>
      <c r="DG13" s="624"/>
      <c r="DH13" s="624"/>
      <c r="DI13" s="624"/>
      <c r="DJ13" s="624"/>
      <c r="DK13" s="624"/>
      <c r="DL13" s="624"/>
      <c r="DM13" s="624"/>
      <c r="DN13" s="624"/>
      <c r="DO13" s="624"/>
      <c r="DP13" s="625"/>
      <c r="DQ13" s="632">
        <v>38775</v>
      </c>
      <c r="DR13" s="624"/>
      <c r="DS13" s="624"/>
      <c r="DT13" s="624"/>
      <c r="DU13" s="624"/>
      <c r="DV13" s="624"/>
      <c r="DW13" s="624"/>
      <c r="DX13" s="624"/>
      <c r="DY13" s="624"/>
      <c r="DZ13" s="624"/>
      <c r="EA13" s="624"/>
      <c r="EB13" s="624"/>
      <c r="EC13" s="633"/>
    </row>
    <row r="14" spans="2:143" ht="11.25" customHeight="1" x14ac:dyDescent="0.2">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1899</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69014</v>
      </c>
      <c r="CS14" s="624"/>
      <c r="CT14" s="624"/>
      <c r="CU14" s="624"/>
      <c r="CV14" s="624"/>
      <c r="CW14" s="624"/>
      <c r="CX14" s="624"/>
      <c r="CY14" s="625"/>
      <c r="CZ14" s="626">
        <v>4.3</v>
      </c>
      <c r="DA14" s="626"/>
      <c r="DB14" s="626"/>
      <c r="DC14" s="626"/>
      <c r="DD14" s="632">
        <v>4726</v>
      </c>
      <c r="DE14" s="624"/>
      <c r="DF14" s="624"/>
      <c r="DG14" s="624"/>
      <c r="DH14" s="624"/>
      <c r="DI14" s="624"/>
      <c r="DJ14" s="624"/>
      <c r="DK14" s="624"/>
      <c r="DL14" s="624"/>
      <c r="DM14" s="624"/>
      <c r="DN14" s="624"/>
      <c r="DO14" s="624"/>
      <c r="DP14" s="625"/>
      <c r="DQ14" s="632">
        <v>63151</v>
      </c>
      <c r="DR14" s="624"/>
      <c r="DS14" s="624"/>
      <c r="DT14" s="624"/>
      <c r="DU14" s="624"/>
      <c r="DV14" s="624"/>
      <c r="DW14" s="624"/>
      <c r="DX14" s="624"/>
      <c r="DY14" s="624"/>
      <c r="DZ14" s="624"/>
      <c r="EA14" s="624"/>
      <c r="EB14" s="624"/>
      <c r="EC14" s="633"/>
    </row>
    <row r="15" spans="2:143" ht="11.25" customHeight="1" x14ac:dyDescent="0.2">
      <c r="B15" s="620" t="s">
        <v>247</v>
      </c>
      <c r="C15" s="621"/>
      <c r="D15" s="621"/>
      <c r="E15" s="621"/>
      <c r="F15" s="621"/>
      <c r="G15" s="621"/>
      <c r="H15" s="621"/>
      <c r="I15" s="621"/>
      <c r="J15" s="621"/>
      <c r="K15" s="621"/>
      <c r="L15" s="621"/>
      <c r="M15" s="621"/>
      <c r="N15" s="621"/>
      <c r="O15" s="621"/>
      <c r="P15" s="621"/>
      <c r="Q15" s="622"/>
      <c r="R15" s="623">
        <v>1840</v>
      </c>
      <c r="S15" s="624"/>
      <c r="T15" s="624"/>
      <c r="U15" s="624"/>
      <c r="V15" s="624"/>
      <c r="W15" s="624"/>
      <c r="X15" s="624"/>
      <c r="Y15" s="625"/>
      <c r="Z15" s="626">
        <v>0.1</v>
      </c>
      <c r="AA15" s="626"/>
      <c r="AB15" s="626"/>
      <c r="AC15" s="626"/>
      <c r="AD15" s="627">
        <v>1840</v>
      </c>
      <c r="AE15" s="627"/>
      <c r="AF15" s="627"/>
      <c r="AG15" s="627"/>
      <c r="AH15" s="627"/>
      <c r="AI15" s="627"/>
      <c r="AJ15" s="627"/>
      <c r="AK15" s="627"/>
      <c r="AL15" s="628">
        <v>0.2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160</v>
      </c>
      <c r="BH15" s="624"/>
      <c r="BI15" s="624"/>
      <c r="BJ15" s="624"/>
      <c r="BK15" s="624"/>
      <c r="BL15" s="624"/>
      <c r="BM15" s="624"/>
      <c r="BN15" s="625"/>
      <c r="BO15" s="626">
        <v>0.3</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77761</v>
      </c>
      <c r="CS15" s="624"/>
      <c r="CT15" s="624"/>
      <c r="CU15" s="624"/>
      <c r="CV15" s="624"/>
      <c r="CW15" s="624"/>
      <c r="CX15" s="624"/>
      <c r="CY15" s="625"/>
      <c r="CZ15" s="626">
        <v>4.9000000000000004</v>
      </c>
      <c r="DA15" s="626"/>
      <c r="DB15" s="626"/>
      <c r="DC15" s="626"/>
      <c r="DD15" s="632">
        <v>1323</v>
      </c>
      <c r="DE15" s="624"/>
      <c r="DF15" s="624"/>
      <c r="DG15" s="624"/>
      <c r="DH15" s="624"/>
      <c r="DI15" s="624"/>
      <c r="DJ15" s="624"/>
      <c r="DK15" s="624"/>
      <c r="DL15" s="624"/>
      <c r="DM15" s="624"/>
      <c r="DN15" s="624"/>
      <c r="DO15" s="624"/>
      <c r="DP15" s="625"/>
      <c r="DQ15" s="632">
        <v>67489</v>
      </c>
      <c r="DR15" s="624"/>
      <c r="DS15" s="624"/>
      <c r="DT15" s="624"/>
      <c r="DU15" s="624"/>
      <c r="DV15" s="624"/>
      <c r="DW15" s="624"/>
      <c r="DX15" s="624"/>
      <c r="DY15" s="624"/>
      <c r="DZ15" s="624"/>
      <c r="EA15" s="624"/>
      <c r="EB15" s="624"/>
      <c r="EC15" s="633"/>
    </row>
    <row r="16" spans="2:143" ht="11.25" customHeight="1" x14ac:dyDescent="0.2">
      <c r="B16" s="620" t="s">
        <v>250</v>
      </c>
      <c r="C16" s="621"/>
      <c r="D16" s="621"/>
      <c r="E16" s="621"/>
      <c r="F16" s="621"/>
      <c r="G16" s="621"/>
      <c r="H16" s="621"/>
      <c r="I16" s="621"/>
      <c r="J16" s="621"/>
      <c r="K16" s="621"/>
      <c r="L16" s="621"/>
      <c r="M16" s="621"/>
      <c r="N16" s="621"/>
      <c r="O16" s="621"/>
      <c r="P16" s="621"/>
      <c r="Q16" s="622"/>
      <c r="R16" s="623">
        <v>838</v>
      </c>
      <c r="S16" s="624"/>
      <c r="T16" s="624"/>
      <c r="U16" s="624"/>
      <c r="V16" s="624"/>
      <c r="W16" s="624"/>
      <c r="X16" s="624"/>
      <c r="Y16" s="625"/>
      <c r="Z16" s="626">
        <v>0</v>
      </c>
      <c r="AA16" s="626"/>
      <c r="AB16" s="626"/>
      <c r="AC16" s="626"/>
      <c r="AD16" s="627">
        <v>838</v>
      </c>
      <c r="AE16" s="627"/>
      <c r="AF16" s="627"/>
      <c r="AG16" s="627"/>
      <c r="AH16" s="627"/>
      <c r="AI16" s="627"/>
      <c r="AJ16" s="627"/>
      <c r="AK16" s="627"/>
      <c r="AL16" s="628">
        <v>0.1</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253</v>
      </c>
      <c r="C17" s="621"/>
      <c r="D17" s="621"/>
      <c r="E17" s="621"/>
      <c r="F17" s="621"/>
      <c r="G17" s="621"/>
      <c r="H17" s="621"/>
      <c r="I17" s="621"/>
      <c r="J17" s="621"/>
      <c r="K17" s="621"/>
      <c r="L17" s="621"/>
      <c r="M17" s="621"/>
      <c r="N17" s="621"/>
      <c r="O17" s="621"/>
      <c r="P17" s="621"/>
      <c r="Q17" s="622"/>
      <c r="R17" s="623">
        <v>1177</v>
      </c>
      <c r="S17" s="624"/>
      <c r="T17" s="624"/>
      <c r="U17" s="624"/>
      <c r="V17" s="624"/>
      <c r="W17" s="624"/>
      <c r="X17" s="624"/>
      <c r="Y17" s="625"/>
      <c r="Z17" s="626">
        <v>0.1</v>
      </c>
      <c r="AA17" s="626"/>
      <c r="AB17" s="626"/>
      <c r="AC17" s="626"/>
      <c r="AD17" s="627">
        <v>1177</v>
      </c>
      <c r="AE17" s="627"/>
      <c r="AF17" s="627"/>
      <c r="AG17" s="627"/>
      <c r="AH17" s="627"/>
      <c r="AI17" s="627"/>
      <c r="AJ17" s="627"/>
      <c r="AK17" s="627"/>
      <c r="AL17" s="628">
        <v>0.1</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225406</v>
      </c>
      <c r="CS17" s="624"/>
      <c r="CT17" s="624"/>
      <c r="CU17" s="624"/>
      <c r="CV17" s="624"/>
      <c r="CW17" s="624"/>
      <c r="CX17" s="624"/>
      <c r="CY17" s="625"/>
      <c r="CZ17" s="626">
        <v>14.1</v>
      </c>
      <c r="DA17" s="626"/>
      <c r="DB17" s="626"/>
      <c r="DC17" s="626"/>
      <c r="DD17" s="632" t="s">
        <v>122</v>
      </c>
      <c r="DE17" s="624"/>
      <c r="DF17" s="624"/>
      <c r="DG17" s="624"/>
      <c r="DH17" s="624"/>
      <c r="DI17" s="624"/>
      <c r="DJ17" s="624"/>
      <c r="DK17" s="624"/>
      <c r="DL17" s="624"/>
      <c r="DM17" s="624"/>
      <c r="DN17" s="624"/>
      <c r="DO17" s="624"/>
      <c r="DP17" s="625"/>
      <c r="DQ17" s="632">
        <v>224933</v>
      </c>
      <c r="DR17" s="624"/>
      <c r="DS17" s="624"/>
      <c r="DT17" s="624"/>
      <c r="DU17" s="624"/>
      <c r="DV17" s="624"/>
      <c r="DW17" s="624"/>
      <c r="DX17" s="624"/>
      <c r="DY17" s="624"/>
      <c r="DZ17" s="624"/>
      <c r="EA17" s="624"/>
      <c r="EB17" s="624"/>
      <c r="EC17" s="633"/>
    </row>
    <row r="18" spans="2:133" ht="11.25" customHeight="1" x14ac:dyDescent="0.2">
      <c r="B18" s="620" t="s">
        <v>256</v>
      </c>
      <c r="C18" s="621"/>
      <c r="D18" s="621"/>
      <c r="E18" s="621"/>
      <c r="F18" s="621"/>
      <c r="G18" s="621"/>
      <c r="H18" s="621"/>
      <c r="I18" s="621"/>
      <c r="J18" s="621"/>
      <c r="K18" s="621"/>
      <c r="L18" s="621"/>
      <c r="M18" s="621"/>
      <c r="N18" s="621"/>
      <c r="O18" s="621"/>
      <c r="P18" s="621"/>
      <c r="Q18" s="622"/>
      <c r="R18" s="623" t="s">
        <v>122</v>
      </c>
      <c r="S18" s="624"/>
      <c r="T18" s="624"/>
      <c r="U18" s="624"/>
      <c r="V18" s="624"/>
      <c r="W18" s="624"/>
      <c r="X18" s="624"/>
      <c r="Y18" s="625"/>
      <c r="Z18" s="626" t="s">
        <v>122</v>
      </c>
      <c r="AA18" s="626"/>
      <c r="AB18" s="626"/>
      <c r="AC18" s="626"/>
      <c r="AD18" s="627" t="s">
        <v>122</v>
      </c>
      <c r="AE18" s="627"/>
      <c r="AF18" s="627"/>
      <c r="AG18" s="627"/>
      <c r="AH18" s="627"/>
      <c r="AI18" s="627"/>
      <c r="AJ18" s="627"/>
      <c r="AK18" s="627"/>
      <c r="AL18" s="628" t="s">
        <v>122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259</v>
      </c>
      <c r="C19" s="621"/>
      <c r="D19" s="621"/>
      <c r="E19" s="621"/>
      <c r="F19" s="621"/>
      <c r="G19" s="621"/>
      <c r="H19" s="621"/>
      <c r="I19" s="621"/>
      <c r="J19" s="621"/>
      <c r="K19" s="621"/>
      <c r="L19" s="621"/>
      <c r="M19" s="621"/>
      <c r="N19" s="621"/>
      <c r="O19" s="621"/>
      <c r="P19" s="621"/>
      <c r="Q19" s="622"/>
      <c r="R19" s="623">
        <v>1177</v>
      </c>
      <c r="S19" s="624"/>
      <c r="T19" s="624"/>
      <c r="U19" s="624"/>
      <c r="V19" s="624"/>
      <c r="W19" s="624"/>
      <c r="X19" s="624"/>
      <c r="Y19" s="625"/>
      <c r="Z19" s="626">
        <v>0.1</v>
      </c>
      <c r="AA19" s="626"/>
      <c r="AB19" s="626"/>
      <c r="AC19" s="626"/>
      <c r="AD19" s="627">
        <v>1177</v>
      </c>
      <c r="AE19" s="627"/>
      <c r="AF19" s="627"/>
      <c r="AG19" s="627"/>
      <c r="AH19" s="627"/>
      <c r="AI19" s="627"/>
      <c r="AJ19" s="627"/>
      <c r="AK19" s="627"/>
      <c r="AL19" s="628">
        <v>0.1</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671</v>
      </c>
      <c r="BH19" s="624"/>
      <c r="BI19" s="624"/>
      <c r="BJ19" s="624"/>
      <c r="BK19" s="624"/>
      <c r="BL19" s="624"/>
      <c r="BM19" s="624"/>
      <c r="BN19" s="625"/>
      <c r="BO19" s="626">
        <v>1.1000000000000001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262</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671</v>
      </c>
      <c r="BH20" s="624"/>
      <c r="BI20" s="624"/>
      <c r="BJ20" s="624"/>
      <c r="BK20" s="624"/>
      <c r="BL20" s="624"/>
      <c r="BM20" s="624"/>
      <c r="BN20" s="625"/>
      <c r="BO20" s="626">
        <v>1.1000000000000001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1596177</v>
      </c>
      <c r="CS20" s="624"/>
      <c r="CT20" s="624"/>
      <c r="CU20" s="624"/>
      <c r="CV20" s="624"/>
      <c r="CW20" s="624"/>
      <c r="CX20" s="624"/>
      <c r="CY20" s="625"/>
      <c r="CZ20" s="626">
        <v>100</v>
      </c>
      <c r="DA20" s="626"/>
      <c r="DB20" s="626"/>
      <c r="DC20" s="626"/>
      <c r="DD20" s="632">
        <v>272185</v>
      </c>
      <c r="DE20" s="624"/>
      <c r="DF20" s="624"/>
      <c r="DG20" s="624"/>
      <c r="DH20" s="624"/>
      <c r="DI20" s="624"/>
      <c r="DJ20" s="624"/>
      <c r="DK20" s="624"/>
      <c r="DL20" s="624"/>
      <c r="DM20" s="624"/>
      <c r="DN20" s="624"/>
      <c r="DO20" s="624"/>
      <c r="DP20" s="625"/>
      <c r="DQ20" s="632">
        <v>1091707</v>
      </c>
      <c r="DR20" s="624"/>
      <c r="DS20" s="624"/>
      <c r="DT20" s="624"/>
      <c r="DU20" s="624"/>
      <c r="DV20" s="624"/>
      <c r="DW20" s="624"/>
      <c r="DX20" s="624"/>
      <c r="DY20" s="624"/>
      <c r="DZ20" s="624"/>
      <c r="EA20" s="624"/>
      <c r="EB20" s="624"/>
      <c r="EC20" s="633"/>
    </row>
    <row r="21" spans="2:133" ht="11.25" customHeight="1" x14ac:dyDescent="0.2">
      <c r="B21" s="620" t="s">
        <v>265</v>
      </c>
      <c r="C21" s="621"/>
      <c r="D21" s="621"/>
      <c r="E21" s="621"/>
      <c r="F21" s="621"/>
      <c r="G21" s="621"/>
      <c r="H21" s="621"/>
      <c r="I21" s="621"/>
      <c r="J21" s="621"/>
      <c r="K21" s="621"/>
      <c r="L21" s="621"/>
      <c r="M21" s="621"/>
      <c r="N21" s="621"/>
      <c r="O21" s="621"/>
      <c r="P21" s="621"/>
      <c r="Q21" s="622"/>
      <c r="R21" s="623">
        <v>942134</v>
      </c>
      <c r="S21" s="624"/>
      <c r="T21" s="624"/>
      <c r="U21" s="624"/>
      <c r="V21" s="624"/>
      <c r="W21" s="624"/>
      <c r="X21" s="624"/>
      <c r="Y21" s="625"/>
      <c r="Z21" s="626">
        <v>53</v>
      </c>
      <c r="AA21" s="626"/>
      <c r="AB21" s="626"/>
      <c r="AC21" s="626"/>
      <c r="AD21" s="627">
        <v>766786</v>
      </c>
      <c r="AE21" s="627"/>
      <c r="AF21" s="627"/>
      <c r="AG21" s="627"/>
      <c r="AH21" s="627"/>
      <c r="AI21" s="627"/>
      <c r="AJ21" s="627"/>
      <c r="AK21" s="627"/>
      <c r="AL21" s="628">
        <v>84.1</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671</v>
      </c>
      <c r="BH21" s="624"/>
      <c r="BI21" s="624"/>
      <c r="BJ21" s="624"/>
      <c r="BK21" s="624"/>
      <c r="BL21" s="624"/>
      <c r="BM21" s="624"/>
      <c r="BN21" s="625"/>
      <c r="BO21" s="626">
        <v>1.1000000000000001</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2">
      <c r="B22" s="620" t="s">
        <v>267</v>
      </c>
      <c r="C22" s="621"/>
      <c r="D22" s="621"/>
      <c r="E22" s="621"/>
      <c r="F22" s="621"/>
      <c r="G22" s="621"/>
      <c r="H22" s="621"/>
      <c r="I22" s="621"/>
      <c r="J22" s="621"/>
      <c r="K22" s="621"/>
      <c r="L22" s="621"/>
      <c r="M22" s="621"/>
      <c r="N22" s="621"/>
      <c r="O22" s="621"/>
      <c r="P22" s="621"/>
      <c r="Q22" s="622"/>
      <c r="R22" s="623">
        <v>766786</v>
      </c>
      <c r="S22" s="624"/>
      <c r="T22" s="624"/>
      <c r="U22" s="624"/>
      <c r="V22" s="624"/>
      <c r="W22" s="624"/>
      <c r="X22" s="624"/>
      <c r="Y22" s="625"/>
      <c r="Z22" s="626">
        <v>43.1</v>
      </c>
      <c r="AA22" s="626"/>
      <c r="AB22" s="626"/>
      <c r="AC22" s="626"/>
      <c r="AD22" s="627">
        <v>766786</v>
      </c>
      <c r="AE22" s="627"/>
      <c r="AF22" s="627"/>
      <c r="AG22" s="627"/>
      <c r="AH22" s="627"/>
      <c r="AI22" s="627"/>
      <c r="AJ22" s="627"/>
      <c r="AK22" s="627"/>
      <c r="AL22" s="628">
        <v>84.1</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270</v>
      </c>
      <c r="C23" s="621"/>
      <c r="D23" s="621"/>
      <c r="E23" s="621"/>
      <c r="F23" s="621"/>
      <c r="G23" s="621"/>
      <c r="H23" s="621"/>
      <c r="I23" s="621"/>
      <c r="J23" s="621"/>
      <c r="K23" s="621"/>
      <c r="L23" s="621"/>
      <c r="M23" s="621"/>
      <c r="N23" s="621"/>
      <c r="O23" s="621"/>
      <c r="P23" s="621"/>
      <c r="Q23" s="622"/>
      <c r="R23" s="623">
        <v>175348</v>
      </c>
      <c r="S23" s="624"/>
      <c r="T23" s="624"/>
      <c r="U23" s="624"/>
      <c r="V23" s="624"/>
      <c r="W23" s="624"/>
      <c r="X23" s="624"/>
      <c r="Y23" s="625"/>
      <c r="Z23" s="626">
        <v>9.9</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2" t="s">
        <v>275</v>
      </c>
      <c r="DM23" s="653"/>
      <c r="DN23" s="653"/>
      <c r="DO23" s="653"/>
      <c r="DP23" s="653"/>
      <c r="DQ23" s="653"/>
      <c r="DR23" s="653"/>
      <c r="DS23" s="653"/>
      <c r="DT23" s="653"/>
      <c r="DU23" s="653"/>
      <c r="DV23" s="654"/>
      <c r="DW23" s="605" t="s">
        <v>276</v>
      </c>
      <c r="DX23" s="606"/>
      <c r="DY23" s="606"/>
      <c r="DZ23" s="606"/>
      <c r="EA23" s="606"/>
      <c r="EB23" s="606"/>
      <c r="EC23" s="607"/>
    </row>
    <row r="24" spans="2:133" ht="11.25" customHeight="1" x14ac:dyDescent="0.2">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570464</v>
      </c>
      <c r="CS24" s="613"/>
      <c r="CT24" s="613"/>
      <c r="CU24" s="613"/>
      <c r="CV24" s="613"/>
      <c r="CW24" s="613"/>
      <c r="CX24" s="613"/>
      <c r="CY24" s="614"/>
      <c r="CZ24" s="617">
        <v>35.700000000000003</v>
      </c>
      <c r="DA24" s="618"/>
      <c r="DB24" s="618"/>
      <c r="DC24" s="634"/>
      <c r="DD24" s="655">
        <v>530448</v>
      </c>
      <c r="DE24" s="613"/>
      <c r="DF24" s="613"/>
      <c r="DG24" s="613"/>
      <c r="DH24" s="613"/>
      <c r="DI24" s="613"/>
      <c r="DJ24" s="613"/>
      <c r="DK24" s="614"/>
      <c r="DL24" s="655">
        <v>479267</v>
      </c>
      <c r="DM24" s="613"/>
      <c r="DN24" s="613"/>
      <c r="DO24" s="613"/>
      <c r="DP24" s="613"/>
      <c r="DQ24" s="613"/>
      <c r="DR24" s="613"/>
      <c r="DS24" s="613"/>
      <c r="DT24" s="613"/>
      <c r="DU24" s="613"/>
      <c r="DV24" s="614"/>
      <c r="DW24" s="617">
        <v>52.5</v>
      </c>
      <c r="DX24" s="618"/>
      <c r="DY24" s="618"/>
      <c r="DZ24" s="618"/>
      <c r="EA24" s="618"/>
      <c r="EB24" s="618"/>
      <c r="EC24" s="619"/>
    </row>
    <row r="25" spans="2:133" ht="11.25" customHeight="1" x14ac:dyDescent="0.2">
      <c r="B25" s="620" t="s">
        <v>280</v>
      </c>
      <c r="C25" s="621"/>
      <c r="D25" s="621"/>
      <c r="E25" s="621"/>
      <c r="F25" s="621"/>
      <c r="G25" s="621"/>
      <c r="H25" s="621"/>
      <c r="I25" s="621"/>
      <c r="J25" s="621"/>
      <c r="K25" s="621"/>
      <c r="L25" s="621"/>
      <c r="M25" s="621"/>
      <c r="N25" s="621"/>
      <c r="O25" s="621"/>
      <c r="P25" s="621"/>
      <c r="Q25" s="622"/>
      <c r="R25" s="623">
        <v>1086762</v>
      </c>
      <c r="S25" s="624"/>
      <c r="T25" s="624"/>
      <c r="U25" s="624"/>
      <c r="V25" s="624"/>
      <c r="W25" s="624"/>
      <c r="X25" s="624"/>
      <c r="Y25" s="625"/>
      <c r="Z25" s="626">
        <v>61.1</v>
      </c>
      <c r="AA25" s="626"/>
      <c r="AB25" s="626"/>
      <c r="AC25" s="626"/>
      <c r="AD25" s="627">
        <v>911414</v>
      </c>
      <c r="AE25" s="627"/>
      <c r="AF25" s="627"/>
      <c r="AG25" s="627"/>
      <c r="AH25" s="627"/>
      <c r="AI25" s="627"/>
      <c r="AJ25" s="627"/>
      <c r="AK25" s="627"/>
      <c r="AL25" s="628">
        <v>100</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324685</v>
      </c>
      <c r="CS25" s="644"/>
      <c r="CT25" s="644"/>
      <c r="CU25" s="644"/>
      <c r="CV25" s="644"/>
      <c r="CW25" s="644"/>
      <c r="CX25" s="644"/>
      <c r="CY25" s="645"/>
      <c r="CZ25" s="628">
        <v>20.3</v>
      </c>
      <c r="DA25" s="656"/>
      <c r="DB25" s="656"/>
      <c r="DC25" s="658"/>
      <c r="DD25" s="632">
        <v>291098</v>
      </c>
      <c r="DE25" s="644"/>
      <c r="DF25" s="644"/>
      <c r="DG25" s="644"/>
      <c r="DH25" s="644"/>
      <c r="DI25" s="644"/>
      <c r="DJ25" s="644"/>
      <c r="DK25" s="645"/>
      <c r="DL25" s="632">
        <v>244761</v>
      </c>
      <c r="DM25" s="644"/>
      <c r="DN25" s="644"/>
      <c r="DO25" s="644"/>
      <c r="DP25" s="644"/>
      <c r="DQ25" s="644"/>
      <c r="DR25" s="644"/>
      <c r="DS25" s="644"/>
      <c r="DT25" s="644"/>
      <c r="DU25" s="644"/>
      <c r="DV25" s="645"/>
      <c r="DW25" s="628">
        <v>26.8</v>
      </c>
      <c r="DX25" s="656"/>
      <c r="DY25" s="656"/>
      <c r="DZ25" s="656"/>
      <c r="EA25" s="656"/>
      <c r="EB25" s="656"/>
      <c r="EC25" s="657"/>
    </row>
    <row r="26" spans="2:133" ht="11.25" customHeight="1" x14ac:dyDescent="0.2">
      <c r="B26" s="620" t="s">
        <v>283</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187518</v>
      </c>
      <c r="CS26" s="624"/>
      <c r="CT26" s="624"/>
      <c r="CU26" s="624"/>
      <c r="CV26" s="624"/>
      <c r="CW26" s="624"/>
      <c r="CX26" s="624"/>
      <c r="CY26" s="625"/>
      <c r="CZ26" s="628">
        <v>11.7</v>
      </c>
      <c r="DA26" s="656"/>
      <c r="DB26" s="656"/>
      <c r="DC26" s="658"/>
      <c r="DD26" s="632">
        <v>155851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2">
      <c r="B27" s="620" t="s">
        <v>286</v>
      </c>
      <c r="C27" s="621"/>
      <c r="D27" s="621"/>
      <c r="E27" s="621"/>
      <c r="F27" s="621"/>
      <c r="G27" s="621"/>
      <c r="H27" s="621"/>
      <c r="I27" s="621"/>
      <c r="J27" s="621"/>
      <c r="K27" s="621"/>
      <c r="L27" s="621"/>
      <c r="M27" s="621"/>
      <c r="N27" s="621"/>
      <c r="O27" s="621"/>
      <c r="P27" s="621"/>
      <c r="Q27" s="622"/>
      <c r="R27" s="623">
        <v>1624</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60742</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20373</v>
      </c>
      <c r="CS27" s="644"/>
      <c r="CT27" s="644"/>
      <c r="CU27" s="644"/>
      <c r="CV27" s="644"/>
      <c r="CW27" s="644"/>
      <c r="CX27" s="644"/>
      <c r="CY27" s="645"/>
      <c r="CZ27" s="628">
        <v>1.3</v>
      </c>
      <c r="DA27" s="656"/>
      <c r="DB27" s="656"/>
      <c r="DC27" s="658"/>
      <c r="DD27" s="632">
        <v>14417</v>
      </c>
      <c r="DE27" s="644"/>
      <c r="DF27" s="644"/>
      <c r="DG27" s="644"/>
      <c r="DH27" s="644"/>
      <c r="DI27" s="644"/>
      <c r="DJ27" s="644"/>
      <c r="DK27" s="645"/>
      <c r="DL27" s="632">
        <v>9573</v>
      </c>
      <c r="DM27" s="644"/>
      <c r="DN27" s="644"/>
      <c r="DO27" s="644"/>
      <c r="DP27" s="644"/>
      <c r="DQ27" s="644"/>
      <c r="DR27" s="644"/>
      <c r="DS27" s="644"/>
      <c r="DT27" s="644"/>
      <c r="DU27" s="644"/>
      <c r="DV27" s="645"/>
      <c r="DW27" s="628">
        <v>1</v>
      </c>
      <c r="DX27" s="656"/>
      <c r="DY27" s="656"/>
      <c r="DZ27" s="656"/>
      <c r="EA27" s="656"/>
      <c r="EB27" s="656"/>
      <c r="EC27" s="657"/>
    </row>
    <row r="28" spans="2:133" ht="11.25" customHeight="1" x14ac:dyDescent="0.2">
      <c r="B28" s="620" t="s">
        <v>289</v>
      </c>
      <c r="C28" s="621"/>
      <c r="D28" s="621"/>
      <c r="E28" s="621"/>
      <c r="F28" s="621"/>
      <c r="G28" s="621"/>
      <c r="H28" s="621"/>
      <c r="I28" s="621"/>
      <c r="J28" s="621"/>
      <c r="K28" s="621"/>
      <c r="L28" s="621"/>
      <c r="M28" s="621"/>
      <c r="N28" s="621"/>
      <c r="O28" s="621"/>
      <c r="P28" s="621"/>
      <c r="Q28" s="622"/>
      <c r="R28" s="623">
        <v>46857</v>
      </c>
      <c r="S28" s="624"/>
      <c r="T28" s="624"/>
      <c r="U28" s="624"/>
      <c r="V28" s="624"/>
      <c r="W28" s="624"/>
      <c r="X28" s="624"/>
      <c r="Y28" s="625"/>
      <c r="Z28" s="626">
        <v>2.6</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225406</v>
      </c>
      <c r="CS28" s="624"/>
      <c r="CT28" s="624"/>
      <c r="CU28" s="624"/>
      <c r="CV28" s="624"/>
      <c r="CW28" s="624"/>
      <c r="CX28" s="624"/>
      <c r="CY28" s="625"/>
      <c r="CZ28" s="628">
        <v>14.1</v>
      </c>
      <c r="DA28" s="656"/>
      <c r="DB28" s="656"/>
      <c r="DC28" s="658"/>
      <c r="DD28" s="632">
        <v>224933</v>
      </c>
      <c r="DE28" s="624"/>
      <c r="DF28" s="624"/>
      <c r="DG28" s="624"/>
      <c r="DH28" s="624"/>
      <c r="DI28" s="624"/>
      <c r="DJ28" s="624"/>
      <c r="DK28" s="625"/>
      <c r="DL28" s="632">
        <v>224933</v>
      </c>
      <c r="DM28" s="624"/>
      <c r="DN28" s="624"/>
      <c r="DO28" s="624"/>
      <c r="DP28" s="624"/>
      <c r="DQ28" s="624"/>
      <c r="DR28" s="624"/>
      <c r="DS28" s="624"/>
      <c r="DT28" s="624"/>
      <c r="DU28" s="624"/>
      <c r="DV28" s="625"/>
      <c r="DW28" s="628">
        <v>24.6</v>
      </c>
      <c r="DX28" s="656"/>
      <c r="DY28" s="656"/>
      <c r="DZ28" s="656"/>
      <c r="EA28" s="656"/>
      <c r="EB28" s="656"/>
      <c r="EC28" s="657"/>
    </row>
    <row r="29" spans="2:133" ht="11.25" customHeight="1" x14ac:dyDescent="0.2">
      <c r="B29" s="620" t="s">
        <v>291</v>
      </c>
      <c r="C29" s="621"/>
      <c r="D29" s="621"/>
      <c r="E29" s="621"/>
      <c r="F29" s="621"/>
      <c r="G29" s="621"/>
      <c r="H29" s="621"/>
      <c r="I29" s="621"/>
      <c r="J29" s="621"/>
      <c r="K29" s="621"/>
      <c r="L29" s="621"/>
      <c r="M29" s="621"/>
      <c r="N29" s="621"/>
      <c r="O29" s="621"/>
      <c r="P29" s="621"/>
      <c r="Q29" s="622"/>
      <c r="R29" s="623">
        <v>1370</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225406</v>
      </c>
      <c r="CS29" s="644"/>
      <c r="CT29" s="644"/>
      <c r="CU29" s="644"/>
      <c r="CV29" s="644"/>
      <c r="CW29" s="644"/>
      <c r="CX29" s="644"/>
      <c r="CY29" s="645"/>
      <c r="CZ29" s="628">
        <v>14.1</v>
      </c>
      <c r="DA29" s="656"/>
      <c r="DB29" s="656"/>
      <c r="DC29" s="658"/>
      <c r="DD29" s="632">
        <v>224933</v>
      </c>
      <c r="DE29" s="644"/>
      <c r="DF29" s="644"/>
      <c r="DG29" s="644"/>
      <c r="DH29" s="644"/>
      <c r="DI29" s="644"/>
      <c r="DJ29" s="644"/>
      <c r="DK29" s="645"/>
      <c r="DL29" s="632">
        <v>224933</v>
      </c>
      <c r="DM29" s="644"/>
      <c r="DN29" s="644"/>
      <c r="DO29" s="644"/>
      <c r="DP29" s="644"/>
      <c r="DQ29" s="644"/>
      <c r="DR29" s="644"/>
      <c r="DS29" s="644"/>
      <c r="DT29" s="644"/>
      <c r="DU29" s="644"/>
      <c r="DV29" s="645"/>
      <c r="DW29" s="628">
        <v>24.6</v>
      </c>
      <c r="DX29" s="656"/>
      <c r="DY29" s="656"/>
      <c r="DZ29" s="656"/>
      <c r="EA29" s="656"/>
      <c r="EB29" s="656"/>
      <c r="EC29" s="657"/>
    </row>
    <row r="30" spans="2:133" ht="11.25" customHeight="1" x14ac:dyDescent="0.2">
      <c r="B30" s="620" t="s">
        <v>293</v>
      </c>
      <c r="C30" s="621"/>
      <c r="D30" s="621"/>
      <c r="E30" s="621"/>
      <c r="F30" s="621"/>
      <c r="G30" s="621"/>
      <c r="H30" s="621"/>
      <c r="I30" s="621"/>
      <c r="J30" s="621"/>
      <c r="K30" s="621"/>
      <c r="L30" s="621"/>
      <c r="M30" s="621"/>
      <c r="N30" s="621"/>
      <c r="O30" s="621"/>
      <c r="P30" s="621"/>
      <c r="Q30" s="622"/>
      <c r="R30" s="623">
        <v>113964</v>
      </c>
      <c r="S30" s="624"/>
      <c r="T30" s="624"/>
      <c r="U30" s="624"/>
      <c r="V30" s="624"/>
      <c r="W30" s="624"/>
      <c r="X30" s="624"/>
      <c r="Y30" s="625"/>
      <c r="Z30" s="626">
        <v>6.4</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220827</v>
      </c>
      <c r="CS30" s="624"/>
      <c r="CT30" s="624"/>
      <c r="CU30" s="624"/>
      <c r="CV30" s="624"/>
      <c r="CW30" s="624"/>
      <c r="CX30" s="624"/>
      <c r="CY30" s="625"/>
      <c r="CZ30" s="628">
        <v>13.8</v>
      </c>
      <c r="DA30" s="656"/>
      <c r="DB30" s="656"/>
      <c r="DC30" s="658"/>
      <c r="DD30" s="632">
        <v>220355</v>
      </c>
      <c r="DE30" s="624"/>
      <c r="DF30" s="624"/>
      <c r="DG30" s="624"/>
      <c r="DH30" s="624"/>
      <c r="DI30" s="624"/>
      <c r="DJ30" s="624"/>
      <c r="DK30" s="625"/>
      <c r="DL30" s="632">
        <v>220355</v>
      </c>
      <c r="DM30" s="624"/>
      <c r="DN30" s="624"/>
      <c r="DO30" s="624"/>
      <c r="DP30" s="624"/>
      <c r="DQ30" s="624"/>
      <c r="DR30" s="624"/>
      <c r="DS30" s="624"/>
      <c r="DT30" s="624"/>
      <c r="DU30" s="624"/>
      <c r="DV30" s="625"/>
      <c r="DW30" s="628">
        <v>24.1</v>
      </c>
      <c r="DX30" s="656"/>
      <c r="DY30" s="656"/>
      <c r="DZ30" s="656"/>
      <c r="EA30" s="656"/>
      <c r="EB30" s="656"/>
      <c r="EC30" s="657"/>
    </row>
    <row r="31" spans="2:133" ht="11.25" customHeight="1" x14ac:dyDescent="0.2">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06"/>
      <c r="AV31" s="206"/>
      <c r="AW31" s="206"/>
      <c r="AX31" s="609" t="s">
        <v>177</v>
      </c>
      <c r="AY31" s="610"/>
      <c r="AZ31" s="610"/>
      <c r="BA31" s="610"/>
      <c r="BB31" s="610"/>
      <c r="BC31" s="610"/>
      <c r="BD31" s="610"/>
      <c r="BE31" s="610"/>
      <c r="BF31" s="611"/>
      <c r="BG31" s="670">
        <v>98.5</v>
      </c>
      <c r="BH31" s="667"/>
      <c r="BI31" s="667"/>
      <c r="BJ31" s="667"/>
      <c r="BK31" s="667"/>
      <c r="BL31" s="667"/>
      <c r="BM31" s="618">
        <v>95.3</v>
      </c>
      <c r="BN31" s="667"/>
      <c r="BO31" s="667"/>
      <c r="BP31" s="667"/>
      <c r="BQ31" s="668"/>
      <c r="BR31" s="670">
        <v>98.7</v>
      </c>
      <c r="BS31" s="667"/>
      <c r="BT31" s="667"/>
      <c r="BU31" s="667"/>
      <c r="BV31" s="667"/>
      <c r="BW31" s="667"/>
      <c r="BX31" s="618">
        <v>95.4</v>
      </c>
      <c r="BY31" s="667"/>
      <c r="BZ31" s="667"/>
      <c r="CA31" s="667"/>
      <c r="CB31" s="668"/>
      <c r="CD31" s="663"/>
      <c r="CE31" s="664"/>
      <c r="CF31" s="620" t="s">
        <v>300</v>
      </c>
      <c r="CG31" s="621"/>
      <c r="CH31" s="621"/>
      <c r="CI31" s="621"/>
      <c r="CJ31" s="621"/>
      <c r="CK31" s="621"/>
      <c r="CL31" s="621"/>
      <c r="CM31" s="621"/>
      <c r="CN31" s="621"/>
      <c r="CO31" s="621"/>
      <c r="CP31" s="621"/>
      <c r="CQ31" s="622"/>
      <c r="CR31" s="623">
        <v>4579</v>
      </c>
      <c r="CS31" s="644"/>
      <c r="CT31" s="644"/>
      <c r="CU31" s="644"/>
      <c r="CV31" s="644"/>
      <c r="CW31" s="644"/>
      <c r="CX31" s="644"/>
      <c r="CY31" s="645"/>
      <c r="CZ31" s="628">
        <v>0.3</v>
      </c>
      <c r="DA31" s="656"/>
      <c r="DB31" s="656"/>
      <c r="DC31" s="658"/>
      <c r="DD31" s="632">
        <v>4578</v>
      </c>
      <c r="DE31" s="644"/>
      <c r="DF31" s="644"/>
      <c r="DG31" s="644"/>
      <c r="DH31" s="644"/>
      <c r="DI31" s="644"/>
      <c r="DJ31" s="644"/>
      <c r="DK31" s="645"/>
      <c r="DL31" s="632">
        <v>4578</v>
      </c>
      <c r="DM31" s="644"/>
      <c r="DN31" s="644"/>
      <c r="DO31" s="644"/>
      <c r="DP31" s="644"/>
      <c r="DQ31" s="644"/>
      <c r="DR31" s="644"/>
      <c r="DS31" s="644"/>
      <c r="DT31" s="644"/>
      <c r="DU31" s="644"/>
      <c r="DV31" s="645"/>
      <c r="DW31" s="628">
        <v>0.5</v>
      </c>
      <c r="DX31" s="656"/>
      <c r="DY31" s="656"/>
      <c r="DZ31" s="656"/>
      <c r="EA31" s="656"/>
      <c r="EB31" s="656"/>
      <c r="EC31" s="657"/>
    </row>
    <row r="32" spans="2:133" ht="11.25" customHeight="1" x14ac:dyDescent="0.2">
      <c r="B32" s="620" t="s">
        <v>301</v>
      </c>
      <c r="C32" s="621"/>
      <c r="D32" s="621"/>
      <c r="E32" s="621"/>
      <c r="F32" s="621"/>
      <c r="G32" s="621"/>
      <c r="H32" s="621"/>
      <c r="I32" s="621"/>
      <c r="J32" s="621"/>
      <c r="K32" s="621"/>
      <c r="L32" s="621"/>
      <c r="M32" s="621"/>
      <c r="N32" s="621"/>
      <c r="O32" s="621"/>
      <c r="P32" s="621"/>
      <c r="Q32" s="622"/>
      <c r="R32" s="623">
        <v>202558</v>
      </c>
      <c r="S32" s="624"/>
      <c r="T32" s="624"/>
      <c r="U32" s="624"/>
      <c r="V32" s="624"/>
      <c r="W32" s="624"/>
      <c r="X32" s="624"/>
      <c r="Y32" s="625"/>
      <c r="Z32" s="626">
        <v>11.4</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302</v>
      </c>
      <c r="AX32" s="620" t="s">
        <v>303</v>
      </c>
      <c r="AY32" s="621"/>
      <c r="AZ32" s="621"/>
      <c r="BA32" s="621"/>
      <c r="BB32" s="621"/>
      <c r="BC32" s="621"/>
      <c r="BD32" s="621"/>
      <c r="BE32" s="621"/>
      <c r="BF32" s="622"/>
      <c r="BG32" s="680">
        <v>96.5</v>
      </c>
      <c r="BH32" s="644"/>
      <c r="BI32" s="644"/>
      <c r="BJ32" s="644"/>
      <c r="BK32" s="644"/>
      <c r="BL32" s="644"/>
      <c r="BM32" s="629">
        <v>96.5</v>
      </c>
      <c r="BN32" s="644"/>
      <c r="BO32" s="644"/>
      <c r="BP32" s="644"/>
      <c r="BQ32" s="669"/>
      <c r="BR32" s="680">
        <v>99.9</v>
      </c>
      <c r="BS32" s="644"/>
      <c r="BT32" s="644"/>
      <c r="BU32" s="644"/>
      <c r="BV32" s="644"/>
      <c r="BW32" s="644"/>
      <c r="BX32" s="629">
        <v>99.6</v>
      </c>
      <c r="BY32" s="644"/>
      <c r="BZ32" s="644"/>
      <c r="CA32" s="644"/>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2">
      <c r="B33" s="620" t="s">
        <v>305</v>
      </c>
      <c r="C33" s="621"/>
      <c r="D33" s="621"/>
      <c r="E33" s="621"/>
      <c r="F33" s="621"/>
      <c r="G33" s="621"/>
      <c r="H33" s="621"/>
      <c r="I33" s="621"/>
      <c r="J33" s="621"/>
      <c r="K33" s="621"/>
      <c r="L33" s="621"/>
      <c r="M33" s="621"/>
      <c r="N33" s="621"/>
      <c r="O33" s="621"/>
      <c r="P33" s="621"/>
      <c r="Q33" s="622"/>
      <c r="R33" s="623">
        <v>1455</v>
      </c>
      <c r="S33" s="624"/>
      <c r="T33" s="624"/>
      <c r="U33" s="624"/>
      <c r="V33" s="624"/>
      <c r="W33" s="624"/>
      <c r="X33" s="624"/>
      <c r="Y33" s="625"/>
      <c r="Z33" s="626">
        <v>0.1</v>
      </c>
      <c r="AA33" s="626"/>
      <c r="AB33" s="626"/>
      <c r="AC33" s="626"/>
      <c r="AD33" s="627" t="s">
        <v>122</v>
      </c>
      <c r="AE33" s="627"/>
      <c r="AF33" s="627"/>
      <c r="AG33" s="627"/>
      <c r="AH33" s="627"/>
      <c r="AI33" s="627"/>
      <c r="AJ33" s="627"/>
      <c r="AK33" s="627"/>
      <c r="AL33" s="628" t="s">
        <v>122</v>
      </c>
      <c r="AM33" s="629"/>
      <c r="AN33" s="629"/>
      <c r="AO33" s="630"/>
      <c r="AP33" s="675"/>
      <c r="AQ33" s="676"/>
      <c r="AR33" s="676"/>
      <c r="AS33" s="676"/>
      <c r="AT33" s="679"/>
      <c r="AU33" s="207"/>
      <c r="AV33" s="207"/>
      <c r="AW33" s="207"/>
      <c r="AX33" s="646" t="s">
        <v>306</v>
      </c>
      <c r="AY33" s="647"/>
      <c r="AZ33" s="647"/>
      <c r="BA33" s="647"/>
      <c r="BB33" s="647"/>
      <c r="BC33" s="647"/>
      <c r="BD33" s="647"/>
      <c r="BE33" s="647"/>
      <c r="BF33" s="648"/>
      <c r="BG33" s="681">
        <v>99</v>
      </c>
      <c r="BH33" s="682"/>
      <c r="BI33" s="682"/>
      <c r="BJ33" s="682"/>
      <c r="BK33" s="682"/>
      <c r="BL33" s="682"/>
      <c r="BM33" s="683">
        <v>94.3</v>
      </c>
      <c r="BN33" s="682"/>
      <c r="BO33" s="682"/>
      <c r="BP33" s="682"/>
      <c r="BQ33" s="684"/>
      <c r="BR33" s="681">
        <v>98.3</v>
      </c>
      <c r="BS33" s="682"/>
      <c r="BT33" s="682"/>
      <c r="BU33" s="682"/>
      <c r="BV33" s="682"/>
      <c r="BW33" s="682"/>
      <c r="BX33" s="683">
        <v>93.6</v>
      </c>
      <c r="BY33" s="682"/>
      <c r="BZ33" s="682"/>
      <c r="CA33" s="682"/>
      <c r="CB33" s="684"/>
      <c r="CD33" s="620" t="s">
        <v>307</v>
      </c>
      <c r="CE33" s="621"/>
      <c r="CF33" s="621"/>
      <c r="CG33" s="621"/>
      <c r="CH33" s="621"/>
      <c r="CI33" s="621"/>
      <c r="CJ33" s="621"/>
      <c r="CK33" s="621"/>
      <c r="CL33" s="621"/>
      <c r="CM33" s="621"/>
      <c r="CN33" s="621"/>
      <c r="CO33" s="621"/>
      <c r="CP33" s="621"/>
      <c r="CQ33" s="622"/>
      <c r="CR33" s="623">
        <v>753528</v>
      </c>
      <c r="CS33" s="644"/>
      <c r="CT33" s="644"/>
      <c r="CU33" s="644"/>
      <c r="CV33" s="644"/>
      <c r="CW33" s="644"/>
      <c r="CX33" s="644"/>
      <c r="CY33" s="645"/>
      <c r="CZ33" s="628">
        <v>47.2</v>
      </c>
      <c r="DA33" s="656"/>
      <c r="DB33" s="656"/>
      <c r="DC33" s="658"/>
      <c r="DD33" s="632">
        <v>529661</v>
      </c>
      <c r="DE33" s="644"/>
      <c r="DF33" s="644"/>
      <c r="DG33" s="644"/>
      <c r="DH33" s="644"/>
      <c r="DI33" s="644"/>
      <c r="DJ33" s="644"/>
      <c r="DK33" s="645"/>
      <c r="DL33" s="632">
        <v>293852</v>
      </c>
      <c r="DM33" s="644"/>
      <c r="DN33" s="644"/>
      <c r="DO33" s="644"/>
      <c r="DP33" s="644"/>
      <c r="DQ33" s="644"/>
      <c r="DR33" s="644"/>
      <c r="DS33" s="644"/>
      <c r="DT33" s="644"/>
      <c r="DU33" s="644"/>
      <c r="DV33" s="645"/>
      <c r="DW33" s="628">
        <v>32.200000000000003</v>
      </c>
      <c r="DX33" s="656"/>
      <c r="DY33" s="656"/>
      <c r="DZ33" s="656"/>
      <c r="EA33" s="656"/>
      <c r="EB33" s="656"/>
      <c r="EC33" s="657"/>
    </row>
    <row r="34" spans="2:133" ht="11.25" customHeight="1" x14ac:dyDescent="0.2">
      <c r="B34" s="620" t="s">
        <v>308</v>
      </c>
      <c r="C34" s="621"/>
      <c r="D34" s="621"/>
      <c r="E34" s="621"/>
      <c r="F34" s="621"/>
      <c r="G34" s="621"/>
      <c r="H34" s="621"/>
      <c r="I34" s="621"/>
      <c r="J34" s="621"/>
      <c r="K34" s="621"/>
      <c r="L34" s="621"/>
      <c r="M34" s="621"/>
      <c r="N34" s="621"/>
      <c r="O34" s="621"/>
      <c r="P34" s="621"/>
      <c r="Q34" s="622"/>
      <c r="R34" s="623">
        <v>3120</v>
      </c>
      <c r="S34" s="624"/>
      <c r="T34" s="624"/>
      <c r="U34" s="624"/>
      <c r="V34" s="624"/>
      <c r="W34" s="624"/>
      <c r="X34" s="624"/>
      <c r="Y34" s="625"/>
      <c r="Z34" s="626">
        <v>0.2</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304177</v>
      </c>
      <c r="CS34" s="624"/>
      <c r="CT34" s="624"/>
      <c r="CU34" s="624"/>
      <c r="CV34" s="624"/>
      <c r="CW34" s="624"/>
      <c r="CX34" s="624"/>
      <c r="CY34" s="625"/>
      <c r="CZ34" s="628">
        <v>19.100000000000001</v>
      </c>
      <c r="DA34" s="656"/>
      <c r="DB34" s="656"/>
      <c r="DC34" s="658"/>
      <c r="DD34" s="632">
        <v>207577</v>
      </c>
      <c r="DE34" s="624"/>
      <c r="DF34" s="624"/>
      <c r="DG34" s="624"/>
      <c r="DH34" s="624"/>
      <c r="DI34" s="624"/>
      <c r="DJ34" s="624"/>
      <c r="DK34" s="625"/>
      <c r="DL34" s="632">
        <v>118193</v>
      </c>
      <c r="DM34" s="624"/>
      <c r="DN34" s="624"/>
      <c r="DO34" s="624"/>
      <c r="DP34" s="624"/>
      <c r="DQ34" s="624"/>
      <c r="DR34" s="624"/>
      <c r="DS34" s="624"/>
      <c r="DT34" s="624"/>
      <c r="DU34" s="624"/>
      <c r="DV34" s="625"/>
      <c r="DW34" s="628">
        <v>12.9</v>
      </c>
      <c r="DX34" s="656"/>
      <c r="DY34" s="656"/>
      <c r="DZ34" s="656"/>
      <c r="EA34" s="656"/>
      <c r="EB34" s="656"/>
      <c r="EC34" s="657"/>
    </row>
    <row r="35" spans="2:133" ht="11.25" customHeight="1" x14ac:dyDescent="0.2">
      <c r="B35" s="620" t="s">
        <v>310</v>
      </c>
      <c r="C35" s="621"/>
      <c r="D35" s="621"/>
      <c r="E35" s="621"/>
      <c r="F35" s="621"/>
      <c r="G35" s="621"/>
      <c r="H35" s="621"/>
      <c r="I35" s="621"/>
      <c r="J35" s="621"/>
      <c r="K35" s="621"/>
      <c r="L35" s="621"/>
      <c r="M35" s="621"/>
      <c r="N35" s="621"/>
      <c r="O35" s="621"/>
      <c r="P35" s="621"/>
      <c r="Q35" s="622"/>
      <c r="R35" s="623">
        <v>31</v>
      </c>
      <c r="S35" s="624"/>
      <c r="T35" s="624"/>
      <c r="U35" s="624"/>
      <c r="V35" s="624"/>
      <c r="W35" s="624"/>
      <c r="X35" s="624"/>
      <c r="Y35" s="625"/>
      <c r="Z35" s="626">
        <v>0</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111519</v>
      </c>
      <c r="CS35" s="644"/>
      <c r="CT35" s="644"/>
      <c r="CU35" s="644"/>
      <c r="CV35" s="644"/>
      <c r="CW35" s="644"/>
      <c r="CX35" s="644"/>
      <c r="CY35" s="645"/>
      <c r="CZ35" s="628">
        <v>7</v>
      </c>
      <c r="DA35" s="656"/>
      <c r="DB35" s="656"/>
      <c r="DC35" s="658"/>
      <c r="DD35" s="632">
        <v>27460</v>
      </c>
      <c r="DE35" s="644"/>
      <c r="DF35" s="644"/>
      <c r="DG35" s="644"/>
      <c r="DH35" s="644"/>
      <c r="DI35" s="644"/>
      <c r="DJ35" s="644"/>
      <c r="DK35" s="645"/>
      <c r="DL35" s="632">
        <v>17437</v>
      </c>
      <c r="DM35" s="644"/>
      <c r="DN35" s="644"/>
      <c r="DO35" s="644"/>
      <c r="DP35" s="644"/>
      <c r="DQ35" s="644"/>
      <c r="DR35" s="644"/>
      <c r="DS35" s="644"/>
      <c r="DT35" s="644"/>
      <c r="DU35" s="644"/>
      <c r="DV35" s="645"/>
      <c r="DW35" s="628">
        <v>1.9</v>
      </c>
      <c r="DX35" s="656"/>
      <c r="DY35" s="656"/>
      <c r="DZ35" s="656"/>
      <c r="EA35" s="656"/>
      <c r="EB35" s="656"/>
      <c r="EC35" s="657"/>
    </row>
    <row r="36" spans="2:133" ht="11.25" customHeight="1" x14ac:dyDescent="0.2">
      <c r="B36" s="620" t="s">
        <v>314</v>
      </c>
      <c r="C36" s="621"/>
      <c r="D36" s="621"/>
      <c r="E36" s="621"/>
      <c r="F36" s="621"/>
      <c r="G36" s="621"/>
      <c r="H36" s="621"/>
      <c r="I36" s="621"/>
      <c r="J36" s="621"/>
      <c r="K36" s="621"/>
      <c r="L36" s="621"/>
      <c r="M36" s="621"/>
      <c r="N36" s="621"/>
      <c r="O36" s="621"/>
      <c r="P36" s="621"/>
      <c r="Q36" s="622"/>
      <c r="R36" s="623">
        <v>171616</v>
      </c>
      <c r="S36" s="624"/>
      <c r="T36" s="624"/>
      <c r="U36" s="624"/>
      <c r="V36" s="624"/>
      <c r="W36" s="624"/>
      <c r="X36" s="624"/>
      <c r="Y36" s="625"/>
      <c r="Z36" s="626">
        <v>9.6999999999999993</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139531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4272</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177072</v>
      </c>
      <c r="CS36" s="624"/>
      <c r="CT36" s="624"/>
      <c r="CU36" s="624"/>
      <c r="CV36" s="624"/>
      <c r="CW36" s="624"/>
      <c r="CX36" s="624"/>
      <c r="CY36" s="625"/>
      <c r="CZ36" s="628">
        <v>11.1</v>
      </c>
      <c r="DA36" s="656"/>
      <c r="DB36" s="656"/>
      <c r="DC36" s="658"/>
      <c r="DD36" s="632">
        <v>140785</v>
      </c>
      <c r="DE36" s="624"/>
      <c r="DF36" s="624"/>
      <c r="DG36" s="624"/>
      <c r="DH36" s="624"/>
      <c r="DI36" s="624"/>
      <c r="DJ36" s="624"/>
      <c r="DK36" s="625"/>
      <c r="DL36" s="632">
        <v>91045</v>
      </c>
      <c r="DM36" s="624"/>
      <c r="DN36" s="624"/>
      <c r="DO36" s="624"/>
      <c r="DP36" s="624"/>
      <c r="DQ36" s="624"/>
      <c r="DR36" s="624"/>
      <c r="DS36" s="624"/>
      <c r="DT36" s="624"/>
      <c r="DU36" s="624"/>
      <c r="DV36" s="625"/>
      <c r="DW36" s="628">
        <v>10</v>
      </c>
      <c r="DX36" s="656"/>
      <c r="DY36" s="656"/>
      <c r="DZ36" s="656"/>
      <c r="EA36" s="656"/>
      <c r="EB36" s="656"/>
      <c r="EC36" s="657"/>
    </row>
    <row r="37" spans="2:133" ht="11.25" customHeight="1" x14ac:dyDescent="0.2">
      <c r="B37" s="620" t="s">
        <v>318</v>
      </c>
      <c r="C37" s="621"/>
      <c r="D37" s="621"/>
      <c r="E37" s="621"/>
      <c r="F37" s="621"/>
      <c r="G37" s="621"/>
      <c r="H37" s="621"/>
      <c r="I37" s="621"/>
      <c r="J37" s="621"/>
      <c r="K37" s="621"/>
      <c r="L37" s="621"/>
      <c r="M37" s="621"/>
      <c r="N37" s="621"/>
      <c r="O37" s="621"/>
      <c r="P37" s="621"/>
      <c r="Q37" s="622"/>
      <c r="R37" s="623">
        <v>18089</v>
      </c>
      <c r="S37" s="624"/>
      <c r="T37" s="624"/>
      <c r="U37" s="624"/>
      <c r="V37" s="624"/>
      <c r="W37" s="624"/>
      <c r="X37" s="624"/>
      <c r="Y37" s="625"/>
      <c r="Z37" s="626">
        <v>1</v>
      </c>
      <c r="AA37" s="626"/>
      <c r="AB37" s="626"/>
      <c r="AC37" s="626"/>
      <c r="AD37" s="627" t="s">
        <v>122</v>
      </c>
      <c r="AE37" s="627"/>
      <c r="AF37" s="627"/>
      <c r="AG37" s="627"/>
      <c r="AH37" s="627"/>
      <c r="AI37" s="627"/>
      <c r="AJ37" s="627"/>
      <c r="AK37" s="627"/>
      <c r="AL37" s="628" t="s">
        <v>122</v>
      </c>
      <c r="AM37" s="629"/>
      <c r="AN37" s="629"/>
      <c r="AO37" s="630"/>
      <c r="AQ37" s="686" t="s">
        <v>319</v>
      </c>
      <c r="AR37" s="687"/>
      <c r="AS37" s="687"/>
      <c r="AT37" s="687"/>
      <c r="AU37" s="687"/>
      <c r="AV37" s="687"/>
      <c r="AW37" s="687"/>
      <c r="AX37" s="687"/>
      <c r="AY37" s="688"/>
      <c r="AZ37" s="623">
        <v>27058</v>
      </c>
      <c r="BA37" s="624"/>
      <c r="BB37" s="624"/>
      <c r="BC37" s="624"/>
      <c r="BD37" s="644"/>
      <c r="BE37" s="644"/>
      <c r="BF37" s="669"/>
      <c r="BG37" s="620" t="s">
        <v>320</v>
      </c>
      <c r="BH37" s="621"/>
      <c r="BI37" s="621"/>
      <c r="BJ37" s="621"/>
      <c r="BK37" s="621"/>
      <c r="BL37" s="621"/>
      <c r="BM37" s="621"/>
      <c r="BN37" s="621"/>
      <c r="BO37" s="621"/>
      <c r="BP37" s="621"/>
      <c r="BQ37" s="621"/>
      <c r="BR37" s="621"/>
      <c r="BS37" s="621"/>
      <c r="BT37" s="621"/>
      <c r="BU37" s="622"/>
      <c r="BV37" s="623">
        <v>4272</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53541</v>
      </c>
      <c r="CS37" s="644"/>
      <c r="CT37" s="644"/>
      <c r="CU37" s="644"/>
      <c r="CV37" s="644"/>
      <c r="CW37" s="644"/>
      <c r="CX37" s="644"/>
      <c r="CY37" s="645"/>
      <c r="CZ37" s="628">
        <v>3.4</v>
      </c>
      <c r="DA37" s="656"/>
      <c r="DB37" s="656"/>
      <c r="DC37" s="658"/>
      <c r="DD37" s="632">
        <v>52400</v>
      </c>
      <c r="DE37" s="644"/>
      <c r="DF37" s="644"/>
      <c r="DG37" s="644"/>
      <c r="DH37" s="644"/>
      <c r="DI37" s="644"/>
      <c r="DJ37" s="644"/>
      <c r="DK37" s="645"/>
      <c r="DL37" s="632">
        <v>48419</v>
      </c>
      <c r="DM37" s="644"/>
      <c r="DN37" s="644"/>
      <c r="DO37" s="644"/>
      <c r="DP37" s="644"/>
      <c r="DQ37" s="644"/>
      <c r="DR37" s="644"/>
      <c r="DS37" s="644"/>
      <c r="DT37" s="644"/>
      <c r="DU37" s="644"/>
      <c r="DV37" s="645"/>
      <c r="DW37" s="628">
        <v>5.3</v>
      </c>
      <c r="DX37" s="656"/>
      <c r="DY37" s="656"/>
      <c r="DZ37" s="656"/>
      <c r="EA37" s="656"/>
      <c r="EB37" s="656"/>
      <c r="EC37" s="657"/>
    </row>
    <row r="38" spans="2:133" ht="11.25" customHeight="1" x14ac:dyDescent="0.2">
      <c r="B38" s="620" t="s">
        <v>322</v>
      </c>
      <c r="C38" s="621"/>
      <c r="D38" s="621"/>
      <c r="E38" s="621"/>
      <c r="F38" s="621"/>
      <c r="G38" s="621"/>
      <c r="H38" s="621"/>
      <c r="I38" s="621"/>
      <c r="J38" s="621"/>
      <c r="K38" s="621"/>
      <c r="L38" s="621"/>
      <c r="M38" s="621"/>
      <c r="N38" s="621"/>
      <c r="O38" s="621"/>
      <c r="P38" s="621"/>
      <c r="Q38" s="622"/>
      <c r="R38" s="623">
        <v>130763</v>
      </c>
      <c r="S38" s="624"/>
      <c r="T38" s="624"/>
      <c r="U38" s="624"/>
      <c r="V38" s="624"/>
      <c r="W38" s="624"/>
      <c r="X38" s="624"/>
      <c r="Y38" s="625"/>
      <c r="Z38" s="626">
        <v>7.4</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18870</v>
      </c>
      <c r="BA38" s="624"/>
      <c r="BB38" s="624"/>
      <c r="BC38" s="624"/>
      <c r="BD38" s="644"/>
      <c r="BE38" s="644"/>
      <c r="BF38" s="669"/>
      <c r="BG38" s="620" t="s">
        <v>324</v>
      </c>
      <c r="BH38" s="621"/>
      <c r="BI38" s="621"/>
      <c r="BJ38" s="621"/>
      <c r="BK38" s="621"/>
      <c r="BL38" s="621"/>
      <c r="BM38" s="621"/>
      <c r="BN38" s="621"/>
      <c r="BO38" s="621"/>
      <c r="BP38" s="621"/>
      <c r="BQ38" s="621"/>
      <c r="BR38" s="621"/>
      <c r="BS38" s="621"/>
      <c r="BT38" s="621"/>
      <c r="BU38" s="622"/>
      <c r="BV38" s="623">
        <v>45</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101219</v>
      </c>
      <c r="CS38" s="624"/>
      <c r="CT38" s="624"/>
      <c r="CU38" s="624"/>
      <c r="CV38" s="624"/>
      <c r="CW38" s="624"/>
      <c r="CX38" s="624"/>
      <c r="CY38" s="625"/>
      <c r="CZ38" s="628">
        <v>6.3</v>
      </c>
      <c r="DA38" s="656"/>
      <c r="DB38" s="656"/>
      <c r="DC38" s="658"/>
      <c r="DD38" s="632">
        <v>96102</v>
      </c>
      <c r="DE38" s="624"/>
      <c r="DF38" s="624"/>
      <c r="DG38" s="624"/>
      <c r="DH38" s="624"/>
      <c r="DI38" s="624"/>
      <c r="DJ38" s="624"/>
      <c r="DK38" s="625"/>
      <c r="DL38" s="632">
        <v>67177</v>
      </c>
      <c r="DM38" s="624"/>
      <c r="DN38" s="624"/>
      <c r="DO38" s="624"/>
      <c r="DP38" s="624"/>
      <c r="DQ38" s="624"/>
      <c r="DR38" s="624"/>
      <c r="DS38" s="624"/>
      <c r="DT38" s="624"/>
      <c r="DU38" s="624"/>
      <c r="DV38" s="625"/>
      <c r="DW38" s="628">
        <v>7.4</v>
      </c>
      <c r="DX38" s="656"/>
      <c r="DY38" s="656"/>
      <c r="DZ38" s="656"/>
      <c r="EA38" s="656"/>
      <c r="EB38" s="656"/>
      <c r="EC38" s="657"/>
    </row>
    <row r="39" spans="2:133" ht="11.25" customHeight="1" x14ac:dyDescent="0.2">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v>11254</v>
      </c>
      <c r="BA39" s="624"/>
      <c r="BB39" s="624"/>
      <c r="BC39" s="624"/>
      <c r="BD39" s="644"/>
      <c r="BE39" s="644"/>
      <c r="BF39" s="669"/>
      <c r="BG39" s="620" t="s">
        <v>328</v>
      </c>
      <c r="BH39" s="621"/>
      <c r="BI39" s="621"/>
      <c r="BJ39" s="621"/>
      <c r="BK39" s="621"/>
      <c r="BL39" s="621"/>
      <c r="BM39" s="621"/>
      <c r="BN39" s="621"/>
      <c r="BO39" s="621"/>
      <c r="BP39" s="621"/>
      <c r="BQ39" s="621"/>
      <c r="BR39" s="621"/>
      <c r="BS39" s="621"/>
      <c r="BT39" s="621"/>
      <c r="BU39" s="622"/>
      <c r="BV39" s="623">
        <v>65</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29541</v>
      </c>
      <c r="CS39" s="644"/>
      <c r="CT39" s="644"/>
      <c r="CU39" s="644"/>
      <c r="CV39" s="644"/>
      <c r="CW39" s="644"/>
      <c r="CX39" s="644"/>
      <c r="CY39" s="645"/>
      <c r="CZ39" s="628">
        <v>1.9</v>
      </c>
      <c r="DA39" s="656"/>
      <c r="DB39" s="656"/>
      <c r="DC39" s="658"/>
      <c r="DD39" s="632">
        <v>27737</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2">
      <c r="B40" s="620" t="s">
        <v>330</v>
      </c>
      <c r="C40" s="621"/>
      <c r="D40" s="621"/>
      <c r="E40" s="621"/>
      <c r="F40" s="621"/>
      <c r="G40" s="621"/>
      <c r="H40" s="621"/>
      <c r="I40" s="621"/>
      <c r="J40" s="621"/>
      <c r="K40" s="621"/>
      <c r="L40" s="621"/>
      <c r="M40" s="621"/>
      <c r="N40" s="621"/>
      <c r="O40" s="621"/>
      <c r="P40" s="621"/>
      <c r="Q40" s="622"/>
      <c r="R40" s="623">
        <v>1463</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44"/>
      <c r="BE40" s="644"/>
      <c r="BF40" s="669"/>
      <c r="BG40" s="673" t="s">
        <v>332</v>
      </c>
      <c r="BH40" s="674"/>
      <c r="BI40" s="674"/>
      <c r="BJ40" s="674"/>
      <c r="BK40" s="674"/>
      <c r="BL40" s="211"/>
      <c r="BM40" s="621" t="s">
        <v>333</v>
      </c>
      <c r="BN40" s="621"/>
      <c r="BO40" s="621"/>
      <c r="BP40" s="621"/>
      <c r="BQ40" s="621"/>
      <c r="BR40" s="621"/>
      <c r="BS40" s="621"/>
      <c r="BT40" s="621"/>
      <c r="BU40" s="622"/>
      <c r="BV40" s="623">
        <v>121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30000</v>
      </c>
      <c r="CS40" s="624"/>
      <c r="CT40" s="624"/>
      <c r="CU40" s="624"/>
      <c r="CV40" s="624"/>
      <c r="CW40" s="624"/>
      <c r="CX40" s="624"/>
      <c r="CY40" s="625"/>
      <c r="CZ40" s="628">
        <v>1.9</v>
      </c>
      <c r="DA40" s="656"/>
      <c r="DB40" s="656"/>
      <c r="DC40" s="658"/>
      <c r="DD40" s="632">
        <v>30000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2">
      <c r="B41" s="646" t="s">
        <v>335</v>
      </c>
      <c r="C41" s="647"/>
      <c r="D41" s="647"/>
      <c r="E41" s="647"/>
      <c r="F41" s="647"/>
      <c r="G41" s="647"/>
      <c r="H41" s="647"/>
      <c r="I41" s="647"/>
      <c r="J41" s="647"/>
      <c r="K41" s="647"/>
      <c r="L41" s="647"/>
      <c r="M41" s="647"/>
      <c r="N41" s="647"/>
      <c r="O41" s="647"/>
      <c r="P41" s="647"/>
      <c r="Q41" s="648"/>
      <c r="R41" s="695">
        <v>1778209</v>
      </c>
      <c r="S41" s="696"/>
      <c r="T41" s="696"/>
      <c r="U41" s="696"/>
      <c r="V41" s="696"/>
      <c r="W41" s="696"/>
      <c r="X41" s="696"/>
      <c r="Y41" s="700"/>
      <c r="Z41" s="701">
        <v>100</v>
      </c>
      <c r="AA41" s="701"/>
      <c r="AB41" s="701"/>
      <c r="AC41" s="701"/>
      <c r="AD41" s="702">
        <v>911414</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41797</v>
      </c>
      <c r="BA41" s="624"/>
      <c r="BB41" s="624"/>
      <c r="BC41" s="624"/>
      <c r="BD41" s="644"/>
      <c r="BE41" s="644"/>
      <c r="BF41" s="669"/>
      <c r="BG41" s="673"/>
      <c r="BH41" s="674"/>
      <c r="BI41" s="674"/>
      <c r="BJ41" s="674"/>
      <c r="BK41" s="674"/>
      <c r="BL41" s="211"/>
      <c r="BM41" s="621" t="s">
        <v>337</v>
      </c>
      <c r="BN41" s="621"/>
      <c r="BO41" s="621"/>
      <c r="BP41" s="621"/>
      <c r="BQ41" s="621"/>
      <c r="BR41" s="621"/>
      <c r="BS41" s="621"/>
      <c r="BT41" s="621"/>
      <c r="BU41" s="622"/>
      <c r="BV41" s="623">
        <v>26</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339</v>
      </c>
      <c r="AR42" s="693"/>
      <c r="AS42" s="693"/>
      <c r="AT42" s="693"/>
      <c r="AU42" s="693"/>
      <c r="AV42" s="693"/>
      <c r="AW42" s="693"/>
      <c r="AX42" s="693"/>
      <c r="AY42" s="694"/>
      <c r="AZ42" s="695">
        <v>40552</v>
      </c>
      <c r="BA42" s="696"/>
      <c r="BB42" s="696"/>
      <c r="BC42" s="696"/>
      <c r="BD42" s="682"/>
      <c r="BE42" s="682"/>
      <c r="BF42" s="684"/>
      <c r="BG42" s="675"/>
      <c r="BH42" s="676"/>
      <c r="BI42" s="676"/>
      <c r="BJ42" s="676"/>
      <c r="BK42" s="676"/>
      <c r="BL42" s="212"/>
      <c r="BM42" s="647" t="s">
        <v>340</v>
      </c>
      <c r="BN42" s="647"/>
      <c r="BO42" s="647"/>
      <c r="BP42" s="647"/>
      <c r="BQ42" s="647"/>
      <c r="BR42" s="647"/>
      <c r="BS42" s="647"/>
      <c r="BT42" s="647"/>
      <c r="BU42" s="648"/>
      <c r="BV42" s="695">
        <v>425</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272185</v>
      </c>
      <c r="CS42" s="644"/>
      <c r="CT42" s="644"/>
      <c r="CU42" s="644"/>
      <c r="CV42" s="644"/>
      <c r="CW42" s="644"/>
      <c r="CX42" s="644"/>
      <c r="CY42" s="645"/>
      <c r="CZ42" s="628">
        <v>17.100000000000001</v>
      </c>
      <c r="DA42" s="656"/>
      <c r="DB42" s="656"/>
      <c r="DC42" s="658"/>
      <c r="DD42" s="632">
        <v>31598</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342</v>
      </c>
      <c r="CD43" s="620" t="s">
        <v>343</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272185</v>
      </c>
      <c r="CS44" s="624"/>
      <c r="CT44" s="624"/>
      <c r="CU44" s="624"/>
      <c r="CV44" s="624"/>
      <c r="CW44" s="624"/>
      <c r="CX44" s="624"/>
      <c r="CY44" s="625"/>
      <c r="CZ44" s="628">
        <v>17.100000000000001</v>
      </c>
      <c r="DA44" s="629"/>
      <c r="DB44" s="629"/>
      <c r="DC44" s="635"/>
      <c r="DD44" s="632">
        <v>31598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146015</v>
      </c>
      <c r="CS45" s="644"/>
      <c r="CT45" s="644"/>
      <c r="CU45" s="644"/>
      <c r="CV45" s="644"/>
      <c r="CW45" s="644"/>
      <c r="CX45" s="644"/>
      <c r="CY45" s="645"/>
      <c r="CZ45" s="628">
        <v>9.1</v>
      </c>
      <c r="DA45" s="656"/>
      <c r="DB45" s="656"/>
      <c r="DC45" s="658"/>
      <c r="DD45" s="632">
        <v>6440</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3"/>
      <c r="CE46" s="664"/>
      <c r="CF46" s="620" t="s">
        <v>348</v>
      </c>
      <c r="CG46" s="621"/>
      <c r="CH46" s="621"/>
      <c r="CI46" s="621"/>
      <c r="CJ46" s="621"/>
      <c r="CK46" s="621"/>
      <c r="CL46" s="621"/>
      <c r="CM46" s="621"/>
      <c r="CN46" s="621"/>
      <c r="CO46" s="621"/>
      <c r="CP46" s="621"/>
      <c r="CQ46" s="622"/>
      <c r="CR46" s="623">
        <v>126170</v>
      </c>
      <c r="CS46" s="624"/>
      <c r="CT46" s="624"/>
      <c r="CU46" s="624"/>
      <c r="CV46" s="624"/>
      <c r="CW46" s="624"/>
      <c r="CX46" s="624"/>
      <c r="CY46" s="625"/>
      <c r="CZ46" s="628">
        <v>7.9</v>
      </c>
      <c r="DA46" s="629"/>
      <c r="DB46" s="629"/>
      <c r="DC46" s="635"/>
      <c r="DD46" s="632">
        <v>25158</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3"/>
      <c r="CE47" s="664"/>
      <c r="CF47" s="620" t="s">
        <v>349</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13"/>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6" t="s">
        <v>351</v>
      </c>
      <c r="CE49" s="647"/>
      <c r="CF49" s="647"/>
      <c r="CG49" s="647"/>
      <c r="CH49" s="647"/>
      <c r="CI49" s="647"/>
      <c r="CJ49" s="647"/>
      <c r="CK49" s="647"/>
      <c r="CL49" s="647"/>
      <c r="CM49" s="647"/>
      <c r="CN49" s="647"/>
      <c r="CO49" s="647"/>
      <c r="CP49" s="647"/>
      <c r="CQ49" s="648"/>
      <c r="CR49" s="695">
        <v>1596177</v>
      </c>
      <c r="CS49" s="682"/>
      <c r="CT49" s="682"/>
      <c r="CU49" s="682"/>
      <c r="CV49" s="682"/>
      <c r="CW49" s="682"/>
      <c r="CX49" s="682"/>
      <c r="CY49" s="711"/>
      <c r="CZ49" s="703">
        <v>100</v>
      </c>
      <c r="DA49" s="712"/>
      <c r="DB49" s="712"/>
      <c r="DC49" s="713"/>
      <c r="DD49" s="714">
        <v>1091707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Ws+D4P66LBQ1h4Fj2yTVKPJcDp1PwnHmVGtbZTQCEmzLrqYGI8pbG+AZLezO+scTMh3vxB43bBg5CCg7j3GyDg==" saltValue="v+CoGqyhGiAPQ6XzWCbH/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2">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2">
      <c r="A7" s="224">
        <v>1</v>
      </c>
      <c r="B7" s="749" t="s">
        <v>374</v>
      </c>
      <c r="C7" s="750"/>
      <c r="D7" s="750"/>
      <c r="E7" s="750"/>
      <c r="F7" s="750"/>
      <c r="G7" s="750"/>
      <c r="H7" s="750"/>
      <c r="I7" s="750"/>
      <c r="J7" s="750"/>
      <c r="K7" s="750"/>
      <c r="L7" s="750"/>
      <c r="M7" s="750"/>
      <c r="N7" s="750"/>
      <c r="O7" s="750"/>
      <c r="P7" s="751"/>
      <c r="Q7" s="752">
        <v>1777</v>
      </c>
      <c r="R7" s="753"/>
      <c r="S7" s="753"/>
      <c r="T7" s="753"/>
      <c r="U7" s="753"/>
      <c r="V7" s="753">
        <v>1596</v>
      </c>
      <c r="W7" s="753"/>
      <c r="X7" s="753"/>
      <c r="Y7" s="753"/>
      <c r="Z7" s="753"/>
      <c r="AA7" s="753">
        <v>181</v>
      </c>
      <c r="AB7" s="753"/>
      <c r="AC7" s="753"/>
      <c r="AD7" s="753"/>
      <c r="AE7" s="754"/>
      <c r="AF7" s="755">
        <v>163</v>
      </c>
      <c r="AG7" s="756"/>
      <c r="AH7" s="756"/>
      <c r="AI7" s="756"/>
      <c r="AJ7" s="757"/>
      <c r="AK7" s="758">
        <v>0</v>
      </c>
      <c r="AL7" s="759"/>
      <c r="AM7" s="759"/>
      <c r="AN7" s="759"/>
      <c r="AO7" s="759"/>
      <c r="AP7" s="759">
        <v>1617</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550</v>
      </c>
      <c r="BT7" s="747"/>
      <c r="BU7" s="747"/>
      <c r="BV7" s="747"/>
      <c r="BW7" s="747"/>
      <c r="BX7" s="747"/>
      <c r="BY7" s="747"/>
      <c r="BZ7" s="747"/>
      <c r="CA7" s="747"/>
      <c r="CB7" s="747"/>
      <c r="CC7" s="747"/>
      <c r="CD7" s="747"/>
      <c r="CE7" s="747"/>
      <c r="CF7" s="747"/>
      <c r="CG7" s="762"/>
      <c r="CH7" s="743">
        <v>23</v>
      </c>
      <c r="CI7" s="744"/>
      <c r="CJ7" s="744"/>
      <c r="CK7" s="744"/>
      <c r="CL7" s="745"/>
      <c r="CM7" s="743">
        <v>29</v>
      </c>
      <c r="CN7" s="744"/>
      <c r="CO7" s="744"/>
      <c r="CP7" s="744"/>
      <c r="CQ7" s="745"/>
      <c r="CR7" s="743">
        <v>0</v>
      </c>
      <c r="CS7" s="744"/>
      <c r="CT7" s="744"/>
      <c r="CU7" s="744"/>
      <c r="CV7" s="745"/>
      <c r="CW7" s="743">
        <v>0</v>
      </c>
      <c r="CX7" s="744"/>
      <c r="CY7" s="744"/>
      <c r="CZ7" s="744"/>
      <c r="DA7" s="745"/>
      <c r="DB7" s="743">
        <v>30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2">
      <c r="A8" s="226">
        <v>2</v>
      </c>
      <c r="B8" s="780" t="s">
        <v>375</v>
      </c>
      <c r="C8" s="781"/>
      <c r="D8" s="781"/>
      <c r="E8" s="781"/>
      <c r="F8" s="781"/>
      <c r="G8" s="781"/>
      <c r="H8" s="781"/>
      <c r="I8" s="781"/>
      <c r="J8" s="781"/>
      <c r="K8" s="781"/>
      <c r="L8" s="781"/>
      <c r="M8" s="781"/>
      <c r="N8" s="781"/>
      <c r="O8" s="781"/>
      <c r="P8" s="782"/>
      <c r="Q8" s="783">
        <v>22</v>
      </c>
      <c r="R8" s="784"/>
      <c r="S8" s="784"/>
      <c r="T8" s="784"/>
      <c r="U8" s="784"/>
      <c r="V8" s="784">
        <v>21</v>
      </c>
      <c r="W8" s="784"/>
      <c r="X8" s="784"/>
      <c r="Y8" s="784"/>
      <c r="Z8" s="784"/>
      <c r="AA8" s="784">
        <v>1</v>
      </c>
      <c r="AB8" s="784"/>
      <c r="AC8" s="784"/>
      <c r="AD8" s="784"/>
      <c r="AE8" s="785"/>
      <c r="AF8" s="786">
        <v>1</v>
      </c>
      <c r="AG8" s="787"/>
      <c r="AH8" s="787"/>
      <c r="AI8" s="787"/>
      <c r="AJ8" s="788"/>
      <c r="AK8" s="769">
        <v>0</v>
      </c>
      <c r="AL8" s="770"/>
      <c r="AM8" s="770"/>
      <c r="AN8" s="770"/>
      <c r="AO8" s="770"/>
      <c r="AP8" s="770">
        <v>0</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551</v>
      </c>
      <c r="BT8" s="774"/>
      <c r="BU8" s="774"/>
      <c r="BV8" s="774"/>
      <c r="BW8" s="774"/>
      <c r="BX8" s="774"/>
      <c r="BY8" s="774"/>
      <c r="BZ8" s="774"/>
      <c r="CA8" s="774"/>
      <c r="CB8" s="774"/>
      <c r="CC8" s="774"/>
      <c r="CD8" s="774"/>
      <c r="CE8" s="774"/>
      <c r="CF8" s="774"/>
      <c r="CG8" s="775"/>
      <c r="CH8" s="776">
        <v>95</v>
      </c>
      <c r="CI8" s="777"/>
      <c r="CJ8" s="777"/>
      <c r="CK8" s="777"/>
      <c r="CL8" s="778"/>
      <c r="CM8" s="776">
        <v>48</v>
      </c>
      <c r="CN8" s="777"/>
      <c r="CO8" s="777"/>
      <c r="CP8" s="777"/>
      <c r="CQ8" s="778"/>
      <c r="CR8" s="776">
        <v>4</v>
      </c>
      <c r="CS8" s="777"/>
      <c r="CT8" s="777"/>
      <c r="CU8" s="777"/>
      <c r="CV8" s="778"/>
      <c r="CW8" s="776">
        <v>0</v>
      </c>
      <c r="CX8" s="777"/>
      <c r="CY8" s="777"/>
      <c r="CZ8" s="777"/>
      <c r="DA8" s="778"/>
      <c r="DB8" s="776">
        <v>0</v>
      </c>
      <c r="DC8" s="777"/>
      <c r="DD8" s="777"/>
      <c r="DE8" s="777"/>
      <c r="DF8" s="778"/>
      <c r="DG8" s="776">
        <v>0</v>
      </c>
      <c r="DH8" s="777"/>
      <c r="DI8" s="777"/>
      <c r="DJ8" s="777"/>
      <c r="DK8" s="778"/>
      <c r="DL8" s="776">
        <v>0</v>
      </c>
      <c r="DM8" s="777"/>
      <c r="DN8" s="777"/>
      <c r="DO8" s="777"/>
      <c r="DP8" s="778"/>
      <c r="DQ8" s="776">
        <v>0</v>
      </c>
      <c r="DR8" s="777"/>
      <c r="DS8" s="777"/>
      <c r="DT8" s="777"/>
      <c r="DU8" s="778"/>
      <c r="DV8" s="773"/>
      <c r="DW8" s="774"/>
      <c r="DX8" s="774"/>
      <c r="DY8" s="774"/>
      <c r="DZ8" s="779"/>
      <c r="EA8" s="222"/>
    </row>
    <row r="9" spans="1:131" s="223" customFormat="1" ht="26.2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5">
      <c r="A23" s="228" t="s">
        <v>377</v>
      </c>
      <c r="B23" s="789" t="s">
        <v>378</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164</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2">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2">
      <c r="A28" s="230">
        <v>1</v>
      </c>
      <c r="B28" s="749" t="s">
        <v>389</v>
      </c>
      <c r="C28" s="750"/>
      <c r="D28" s="750"/>
      <c r="E28" s="750"/>
      <c r="F28" s="750"/>
      <c r="G28" s="750"/>
      <c r="H28" s="750"/>
      <c r="I28" s="750"/>
      <c r="J28" s="750"/>
      <c r="K28" s="750"/>
      <c r="L28" s="750"/>
      <c r="M28" s="750"/>
      <c r="N28" s="750"/>
      <c r="O28" s="750"/>
      <c r="P28" s="751"/>
      <c r="Q28" s="822">
        <v>54</v>
      </c>
      <c r="R28" s="823"/>
      <c r="S28" s="823"/>
      <c r="T28" s="823"/>
      <c r="U28" s="823"/>
      <c r="V28" s="823">
        <v>50</v>
      </c>
      <c r="W28" s="823"/>
      <c r="X28" s="823"/>
      <c r="Y28" s="823"/>
      <c r="Z28" s="823"/>
      <c r="AA28" s="823">
        <v>4</v>
      </c>
      <c r="AB28" s="823"/>
      <c r="AC28" s="823"/>
      <c r="AD28" s="823"/>
      <c r="AE28" s="824"/>
      <c r="AF28" s="825">
        <v>4</v>
      </c>
      <c r="AG28" s="823"/>
      <c r="AH28" s="823"/>
      <c r="AI28" s="823"/>
      <c r="AJ28" s="826"/>
      <c r="AK28" s="827">
        <v>13</v>
      </c>
      <c r="AL28" s="828"/>
      <c r="AM28" s="828"/>
      <c r="AN28" s="828"/>
      <c r="AO28" s="828"/>
      <c r="AP28" s="828">
        <v>0</v>
      </c>
      <c r="AQ28" s="828"/>
      <c r="AR28" s="828"/>
      <c r="AS28" s="828"/>
      <c r="AT28" s="828"/>
      <c r="AU28" s="828">
        <v>0</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2">
      <c r="A29" s="230">
        <v>2</v>
      </c>
      <c r="B29" s="780" t="s">
        <v>390</v>
      </c>
      <c r="C29" s="781"/>
      <c r="D29" s="781"/>
      <c r="E29" s="781"/>
      <c r="F29" s="781"/>
      <c r="G29" s="781"/>
      <c r="H29" s="781"/>
      <c r="I29" s="781"/>
      <c r="J29" s="781"/>
      <c r="K29" s="781"/>
      <c r="L29" s="781"/>
      <c r="M29" s="781"/>
      <c r="N29" s="781"/>
      <c r="O29" s="781"/>
      <c r="P29" s="782"/>
      <c r="Q29" s="783">
        <v>52</v>
      </c>
      <c r="R29" s="784"/>
      <c r="S29" s="784"/>
      <c r="T29" s="784"/>
      <c r="U29" s="784"/>
      <c r="V29" s="784">
        <v>51</v>
      </c>
      <c r="W29" s="784"/>
      <c r="X29" s="784"/>
      <c r="Y29" s="784"/>
      <c r="Z29" s="784"/>
      <c r="AA29" s="784">
        <v>1</v>
      </c>
      <c r="AB29" s="784"/>
      <c r="AC29" s="784"/>
      <c r="AD29" s="784"/>
      <c r="AE29" s="785"/>
      <c r="AF29" s="786">
        <v>1</v>
      </c>
      <c r="AG29" s="787"/>
      <c r="AH29" s="787"/>
      <c r="AI29" s="787"/>
      <c r="AJ29" s="788"/>
      <c r="AK29" s="834">
        <v>29</v>
      </c>
      <c r="AL29" s="830"/>
      <c r="AM29" s="830"/>
      <c r="AN29" s="830"/>
      <c r="AO29" s="830"/>
      <c r="AP29" s="830">
        <v>6</v>
      </c>
      <c r="AQ29" s="830"/>
      <c r="AR29" s="830"/>
      <c r="AS29" s="830"/>
      <c r="AT29" s="830"/>
      <c r="AU29" s="830">
        <v>0</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2">
      <c r="A30" s="230">
        <v>3</v>
      </c>
      <c r="B30" s="780" t="s">
        <v>391</v>
      </c>
      <c r="C30" s="781"/>
      <c r="D30" s="781"/>
      <c r="E30" s="781"/>
      <c r="F30" s="781"/>
      <c r="G30" s="781"/>
      <c r="H30" s="781"/>
      <c r="I30" s="781"/>
      <c r="J30" s="781"/>
      <c r="K30" s="781"/>
      <c r="L30" s="781"/>
      <c r="M30" s="781"/>
      <c r="N30" s="781"/>
      <c r="O30" s="781"/>
      <c r="P30" s="782"/>
      <c r="Q30" s="783">
        <v>97</v>
      </c>
      <c r="R30" s="784"/>
      <c r="S30" s="784"/>
      <c r="T30" s="784"/>
      <c r="U30" s="784"/>
      <c r="V30" s="784">
        <v>97</v>
      </c>
      <c r="W30" s="784"/>
      <c r="X30" s="784"/>
      <c r="Y30" s="784"/>
      <c r="Z30" s="784"/>
      <c r="AA30" s="784">
        <v>0</v>
      </c>
      <c r="AB30" s="784"/>
      <c r="AC30" s="784"/>
      <c r="AD30" s="784"/>
      <c r="AE30" s="785"/>
      <c r="AF30" s="786">
        <v>0</v>
      </c>
      <c r="AG30" s="787"/>
      <c r="AH30" s="787"/>
      <c r="AI30" s="787"/>
      <c r="AJ30" s="788"/>
      <c r="AK30" s="834">
        <v>18</v>
      </c>
      <c r="AL30" s="830"/>
      <c r="AM30" s="830"/>
      <c r="AN30" s="830"/>
      <c r="AO30" s="830"/>
      <c r="AP30" s="830">
        <v>0</v>
      </c>
      <c r="AQ30" s="830"/>
      <c r="AR30" s="830"/>
      <c r="AS30" s="830"/>
      <c r="AT30" s="830"/>
      <c r="AU30" s="830">
        <v>0</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2">
      <c r="A31" s="230">
        <v>4</v>
      </c>
      <c r="B31" s="780" t="s">
        <v>392</v>
      </c>
      <c r="C31" s="781"/>
      <c r="D31" s="781"/>
      <c r="E31" s="781"/>
      <c r="F31" s="781"/>
      <c r="G31" s="781"/>
      <c r="H31" s="781"/>
      <c r="I31" s="781"/>
      <c r="J31" s="781"/>
      <c r="K31" s="781"/>
      <c r="L31" s="781"/>
      <c r="M31" s="781"/>
      <c r="N31" s="781"/>
      <c r="O31" s="781"/>
      <c r="P31" s="782"/>
      <c r="Q31" s="783">
        <v>20</v>
      </c>
      <c r="R31" s="784"/>
      <c r="S31" s="784"/>
      <c r="T31" s="784"/>
      <c r="U31" s="784"/>
      <c r="V31" s="784">
        <v>20</v>
      </c>
      <c r="W31" s="784"/>
      <c r="X31" s="784"/>
      <c r="Y31" s="784"/>
      <c r="Z31" s="784"/>
      <c r="AA31" s="784">
        <v>0</v>
      </c>
      <c r="AB31" s="784"/>
      <c r="AC31" s="784"/>
      <c r="AD31" s="784"/>
      <c r="AE31" s="785"/>
      <c r="AF31" s="786">
        <v>0</v>
      </c>
      <c r="AG31" s="787"/>
      <c r="AH31" s="787"/>
      <c r="AI31" s="787"/>
      <c r="AJ31" s="788"/>
      <c r="AK31" s="834">
        <v>5</v>
      </c>
      <c r="AL31" s="830"/>
      <c r="AM31" s="830"/>
      <c r="AN31" s="830"/>
      <c r="AO31" s="830"/>
      <c r="AP31" s="830">
        <v>0</v>
      </c>
      <c r="AQ31" s="830"/>
      <c r="AR31" s="830"/>
      <c r="AS31" s="830"/>
      <c r="AT31" s="830"/>
      <c r="AU31" s="830">
        <v>0</v>
      </c>
      <c r="AV31" s="830"/>
      <c r="AW31" s="830"/>
      <c r="AX31" s="830"/>
      <c r="AY31" s="830"/>
      <c r="AZ31" s="831" t="s">
        <v>549</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2">
      <c r="A32" s="230">
        <v>5</v>
      </c>
      <c r="B32" s="780" t="s">
        <v>393</v>
      </c>
      <c r="C32" s="781"/>
      <c r="D32" s="781"/>
      <c r="E32" s="781"/>
      <c r="F32" s="781"/>
      <c r="G32" s="781"/>
      <c r="H32" s="781"/>
      <c r="I32" s="781"/>
      <c r="J32" s="781"/>
      <c r="K32" s="781"/>
      <c r="L32" s="781"/>
      <c r="M32" s="781"/>
      <c r="N32" s="781"/>
      <c r="O32" s="781"/>
      <c r="P32" s="782"/>
      <c r="Q32" s="783">
        <v>39</v>
      </c>
      <c r="R32" s="784"/>
      <c r="S32" s="784"/>
      <c r="T32" s="784"/>
      <c r="U32" s="784"/>
      <c r="V32" s="784">
        <v>34</v>
      </c>
      <c r="W32" s="784"/>
      <c r="X32" s="784"/>
      <c r="Y32" s="784"/>
      <c r="Z32" s="784"/>
      <c r="AA32" s="784">
        <v>5</v>
      </c>
      <c r="AB32" s="784"/>
      <c r="AC32" s="784"/>
      <c r="AD32" s="784"/>
      <c r="AE32" s="785"/>
      <c r="AF32" s="786">
        <v>5</v>
      </c>
      <c r="AG32" s="787"/>
      <c r="AH32" s="787"/>
      <c r="AI32" s="787"/>
      <c r="AJ32" s="788"/>
      <c r="AK32" s="834">
        <v>27</v>
      </c>
      <c r="AL32" s="830"/>
      <c r="AM32" s="830"/>
      <c r="AN32" s="830"/>
      <c r="AO32" s="830"/>
      <c r="AP32" s="830">
        <v>190</v>
      </c>
      <c r="AQ32" s="830"/>
      <c r="AR32" s="830"/>
      <c r="AS32" s="830"/>
      <c r="AT32" s="830"/>
      <c r="AU32" s="830">
        <v>0</v>
      </c>
      <c r="AV32" s="830"/>
      <c r="AW32" s="830"/>
      <c r="AX32" s="830"/>
      <c r="AY32" s="830"/>
      <c r="AZ32" s="831" t="s">
        <v>549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2">
      <c r="A33" s="230">
        <v>6</v>
      </c>
      <c r="B33" s="780" t="s">
        <v>395</v>
      </c>
      <c r="C33" s="781"/>
      <c r="D33" s="781"/>
      <c r="E33" s="781"/>
      <c r="F33" s="781"/>
      <c r="G33" s="781"/>
      <c r="H33" s="781"/>
      <c r="I33" s="781"/>
      <c r="J33" s="781"/>
      <c r="K33" s="781"/>
      <c r="L33" s="781"/>
      <c r="M33" s="781"/>
      <c r="N33" s="781"/>
      <c r="O33" s="781"/>
      <c r="P33" s="782"/>
      <c r="Q33" s="783">
        <v>20</v>
      </c>
      <c r="R33" s="784"/>
      <c r="S33" s="784"/>
      <c r="T33" s="784"/>
      <c r="U33" s="784"/>
      <c r="V33" s="784">
        <v>20</v>
      </c>
      <c r="W33" s="784"/>
      <c r="X33" s="784"/>
      <c r="Y33" s="784"/>
      <c r="Z33" s="784"/>
      <c r="AA33" s="784">
        <v>0</v>
      </c>
      <c r="AB33" s="784"/>
      <c r="AC33" s="784"/>
      <c r="AD33" s="784"/>
      <c r="AE33" s="785"/>
      <c r="AF33" s="786">
        <v>0</v>
      </c>
      <c r="AG33" s="787"/>
      <c r="AH33" s="787"/>
      <c r="AI33" s="787"/>
      <c r="AJ33" s="788"/>
      <c r="AK33" s="834">
        <v>19</v>
      </c>
      <c r="AL33" s="830"/>
      <c r="AM33" s="830"/>
      <c r="AN33" s="830"/>
      <c r="AO33" s="830"/>
      <c r="AP33" s="830">
        <v>7</v>
      </c>
      <c r="AQ33" s="830"/>
      <c r="AR33" s="830"/>
      <c r="AS33" s="830"/>
      <c r="AT33" s="830"/>
      <c r="AU33" s="830">
        <v>0</v>
      </c>
      <c r="AV33" s="830"/>
      <c r="AW33" s="830"/>
      <c r="AX33" s="830"/>
      <c r="AY33" s="830"/>
      <c r="AZ33" s="831" t="s">
        <v>549</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5">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10</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5">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2">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2">
      <c r="A68" s="224">
        <v>1</v>
      </c>
      <c r="B68" s="869" t="s">
        <v>556</v>
      </c>
      <c r="C68" s="870"/>
      <c r="D68" s="870"/>
      <c r="E68" s="870"/>
      <c r="F68" s="870"/>
      <c r="G68" s="870"/>
      <c r="H68" s="870"/>
      <c r="I68" s="870"/>
      <c r="J68" s="870"/>
      <c r="K68" s="870"/>
      <c r="L68" s="870"/>
      <c r="M68" s="870"/>
      <c r="N68" s="870"/>
      <c r="O68" s="870"/>
      <c r="P68" s="871"/>
      <c r="Q68" s="872">
        <v>4475</v>
      </c>
      <c r="R68" s="866"/>
      <c r="S68" s="866"/>
      <c r="T68" s="866"/>
      <c r="U68" s="866"/>
      <c r="V68" s="866">
        <v>4456</v>
      </c>
      <c r="W68" s="866"/>
      <c r="X68" s="866"/>
      <c r="Y68" s="866"/>
      <c r="Z68" s="866"/>
      <c r="AA68" s="866">
        <v>19</v>
      </c>
      <c r="AB68" s="866"/>
      <c r="AC68" s="866"/>
      <c r="AD68" s="866"/>
      <c r="AE68" s="866"/>
      <c r="AF68" s="866">
        <v>19</v>
      </c>
      <c r="AG68" s="866"/>
      <c r="AH68" s="866"/>
      <c r="AI68" s="866"/>
      <c r="AJ68" s="866"/>
      <c r="AK68" s="866">
        <v>50</v>
      </c>
      <c r="AL68" s="866"/>
      <c r="AM68" s="866"/>
      <c r="AN68" s="866"/>
      <c r="AO68" s="866"/>
      <c r="AP68" s="866" t="s">
        <v>549</v>
      </c>
      <c r="AQ68" s="866"/>
      <c r="AR68" s="866"/>
      <c r="AS68" s="866"/>
      <c r="AT68" s="866"/>
      <c r="AU68" s="866" t="s">
        <v>549</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2">
      <c r="A69" s="226">
        <v>2</v>
      </c>
      <c r="B69" s="873" t="s">
        <v>557</v>
      </c>
      <c r="C69" s="874"/>
      <c r="D69" s="874"/>
      <c r="E69" s="874"/>
      <c r="F69" s="874"/>
      <c r="G69" s="874"/>
      <c r="H69" s="874"/>
      <c r="I69" s="874"/>
      <c r="J69" s="874"/>
      <c r="K69" s="874"/>
      <c r="L69" s="874"/>
      <c r="M69" s="874"/>
      <c r="N69" s="874"/>
      <c r="O69" s="874"/>
      <c r="P69" s="875"/>
      <c r="Q69" s="876">
        <v>276</v>
      </c>
      <c r="R69" s="830"/>
      <c r="S69" s="830"/>
      <c r="T69" s="830"/>
      <c r="U69" s="830"/>
      <c r="V69" s="830">
        <v>223</v>
      </c>
      <c r="W69" s="830"/>
      <c r="X69" s="830"/>
      <c r="Y69" s="830"/>
      <c r="Z69" s="830"/>
      <c r="AA69" s="830">
        <v>53</v>
      </c>
      <c r="AB69" s="830"/>
      <c r="AC69" s="830"/>
      <c r="AD69" s="830"/>
      <c r="AE69" s="830"/>
      <c r="AF69" s="830">
        <v>53</v>
      </c>
      <c r="AG69" s="830"/>
      <c r="AH69" s="830"/>
      <c r="AI69" s="830"/>
      <c r="AJ69" s="830"/>
      <c r="AK69" s="830">
        <v>127</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2">
      <c r="A70" s="226">
        <v>3</v>
      </c>
      <c r="B70" s="873" t="s">
        <v>558</v>
      </c>
      <c r="C70" s="874"/>
      <c r="D70" s="874"/>
      <c r="E70" s="874"/>
      <c r="F70" s="874"/>
      <c r="G70" s="874"/>
      <c r="H70" s="874"/>
      <c r="I70" s="874"/>
      <c r="J70" s="874"/>
      <c r="K70" s="874"/>
      <c r="L70" s="874"/>
      <c r="M70" s="874"/>
      <c r="N70" s="874"/>
      <c r="O70" s="874"/>
      <c r="P70" s="875"/>
      <c r="Q70" s="876">
        <v>187</v>
      </c>
      <c r="R70" s="830"/>
      <c r="S70" s="830"/>
      <c r="T70" s="830"/>
      <c r="U70" s="830"/>
      <c r="V70" s="830">
        <v>176</v>
      </c>
      <c r="W70" s="830"/>
      <c r="X70" s="830"/>
      <c r="Y70" s="830"/>
      <c r="Z70" s="830"/>
      <c r="AA70" s="830">
        <v>11</v>
      </c>
      <c r="AB70" s="830"/>
      <c r="AC70" s="830"/>
      <c r="AD70" s="830"/>
      <c r="AE70" s="830"/>
      <c r="AF70" s="830">
        <v>11</v>
      </c>
      <c r="AG70" s="830"/>
      <c r="AH70" s="830"/>
      <c r="AI70" s="830"/>
      <c r="AJ70" s="830"/>
      <c r="AK70" s="830">
        <v>87</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2">
      <c r="A71" s="226">
        <v>4</v>
      </c>
      <c r="B71" s="873" t="s">
        <v>559</v>
      </c>
      <c r="C71" s="874"/>
      <c r="D71" s="874"/>
      <c r="E71" s="874"/>
      <c r="F71" s="874"/>
      <c r="G71" s="874"/>
      <c r="H71" s="874"/>
      <c r="I71" s="874"/>
      <c r="J71" s="874"/>
      <c r="K71" s="874"/>
      <c r="L71" s="874"/>
      <c r="M71" s="874"/>
      <c r="N71" s="874"/>
      <c r="O71" s="874"/>
      <c r="P71" s="875"/>
      <c r="Q71" s="876">
        <v>15213</v>
      </c>
      <c r="R71" s="830"/>
      <c r="S71" s="830"/>
      <c r="T71" s="830"/>
      <c r="U71" s="830"/>
      <c r="V71" s="830">
        <v>15014</v>
      </c>
      <c r="W71" s="830"/>
      <c r="X71" s="830"/>
      <c r="Y71" s="830"/>
      <c r="Z71" s="830"/>
      <c r="AA71" s="830">
        <v>198</v>
      </c>
      <c r="AB71" s="830"/>
      <c r="AC71" s="830"/>
      <c r="AD71" s="830"/>
      <c r="AE71" s="830"/>
      <c r="AF71" s="830">
        <v>198</v>
      </c>
      <c r="AG71" s="830"/>
      <c r="AH71" s="830"/>
      <c r="AI71" s="830"/>
      <c r="AJ71" s="830"/>
      <c r="AK71" s="830">
        <v>470</v>
      </c>
      <c r="AL71" s="830"/>
      <c r="AM71" s="830"/>
      <c r="AN71" s="830"/>
      <c r="AO71" s="830"/>
      <c r="AP71" s="830">
        <v>4568</v>
      </c>
      <c r="AQ71" s="830"/>
      <c r="AR71" s="830"/>
      <c r="AS71" s="830"/>
      <c r="AT71" s="830"/>
      <c r="AU71" s="830">
        <v>19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2">
      <c r="A72" s="226">
        <v>5</v>
      </c>
      <c r="B72" s="873" t="s">
        <v>560</v>
      </c>
      <c r="C72" s="874"/>
      <c r="D72" s="874"/>
      <c r="E72" s="874"/>
      <c r="F72" s="874"/>
      <c r="G72" s="874"/>
      <c r="H72" s="874"/>
      <c r="I72" s="874"/>
      <c r="J72" s="874"/>
      <c r="K72" s="874"/>
      <c r="L72" s="874"/>
      <c r="M72" s="874"/>
      <c r="N72" s="874"/>
      <c r="O72" s="874"/>
      <c r="P72" s="875"/>
      <c r="Q72" s="876">
        <v>11124</v>
      </c>
      <c r="R72" s="830"/>
      <c r="S72" s="830"/>
      <c r="T72" s="830"/>
      <c r="U72" s="830"/>
      <c r="V72" s="830">
        <v>11108</v>
      </c>
      <c r="W72" s="830"/>
      <c r="X72" s="830"/>
      <c r="Y72" s="830"/>
      <c r="Z72" s="830"/>
      <c r="AA72" s="830">
        <v>15</v>
      </c>
      <c r="AB72" s="830"/>
      <c r="AC72" s="830"/>
      <c r="AD72" s="830"/>
      <c r="AE72" s="830"/>
      <c r="AF72" s="830">
        <v>2734</v>
      </c>
      <c r="AG72" s="830"/>
      <c r="AH72" s="830"/>
      <c r="AI72" s="830"/>
      <c r="AJ72" s="830"/>
      <c r="AK72" s="830">
        <v>816</v>
      </c>
      <c r="AL72" s="830"/>
      <c r="AM72" s="830"/>
      <c r="AN72" s="830"/>
      <c r="AO72" s="830"/>
      <c r="AP72" s="830">
        <v>4295</v>
      </c>
      <c r="AQ72" s="830"/>
      <c r="AR72" s="830"/>
      <c r="AS72" s="830"/>
      <c r="AT72" s="830"/>
      <c r="AU72" s="830">
        <v>92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2">
      <c r="A73" s="226">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2">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2">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2">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5">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2">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2">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268534</v>
      </c>
      <c r="AB110" s="900"/>
      <c r="AC110" s="900"/>
      <c r="AD110" s="900"/>
      <c r="AE110" s="901"/>
      <c r="AF110" s="902">
        <v>242874</v>
      </c>
      <c r="AG110" s="900"/>
      <c r="AH110" s="900"/>
      <c r="AI110" s="900"/>
      <c r="AJ110" s="901"/>
      <c r="AK110" s="902">
        <v>225406</v>
      </c>
      <c r="AL110" s="900"/>
      <c r="AM110" s="900"/>
      <c r="AN110" s="900"/>
      <c r="AO110" s="901"/>
      <c r="AP110" s="903">
        <v>30.5</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1793249</v>
      </c>
      <c r="BR110" s="931"/>
      <c r="BS110" s="931"/>
      <c r="BT110" s="931"/>
      <c r="BU110" s="931"/>
      <c r="BV110" s="931">
        <v>1707255</v>
      </c>
      <c r="BW110" s="931"/>
      <c r="BX110" s="931"/>
      <c r="BY110" s="931"/>
      <c r="BZ110" s="931"/>
      <c r="CA110" s="931">
        <v>1617191</v>
      </c>
      <c r="CB110" s="931"/>
      <c r="CC110" s="931"/>
      <c r="CD110" s="931"/>
      <c r="CE110" s="931"/>
      <c r="CF110" s="944">
        <v>218.9</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2">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2">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182678</v>
      </c>
      <c r="BR112" s="926"/>
      <c r="BS112" s="926"/>
      <c r="BT112" s="926"/>
      <c r="BU112" s="926"/>
      <c r="BV112" s="926">
        <v>187576</v>
      </c>
      <c r="BW112" s="926"/>
      <c r="BX112" s="926"/>
      <c r="BY112" s="926"/>
      <c r="BZ112" s="926"/>
      <c r="CA112" s="926">
        <v>171487</v>
      </c>
      <c r="CB112" s="926"/>
      <c r="CC112" s="926"/>
      <c r="CD112" s="926"/>
      <c r="CE112" s="926"/>
      <c r="CF112" s="920">
        <v>23.2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2">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11921</v>
      </c>
      <c r="AB113" s="938"/>
      <c r="AC113" s="938"/>
      <c r="AD113" s="938"/>
      <c r="AE113" s="939"/>
      <c r="AF113" s="940">
        <v>16560</v>
      </c>
      <c r="AG113" s="938"/>
      <c r="AH113" s="938"/>
      <c r="AI113" s="938"/>
      <c r="AJ113" s="939"/>
      <c r="AK113" s="940">
        <v>17989</v>
      </c>
      <c r="AL113" s="938"/>
      <c r="AM113" s="938"/>
      <c r="AN113" s="938"/>
      <c r="AO113" s="939"/>
      <c r="AP113" s="941">
        <v>2.4</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114768</v>
      </c>
      <c r="BR113" s="926"/>
      <c r="BS113" s="926"/>
      <c r="BT113" s="926"/>
      <c r="BU113" s="926"/>
      <c r="BV113" s="926">
        <v>106914</v>
      </c>
      <c r="BW113" s="926"/>
      <c r="BX113" s="926"/>
      <c r="BY113" s="926"/>
      <c r="BZ113" s="926"/>
      <c r="CA113" s="926">
        <v>111828</v>
      </c>
      <c r="CB113" s="926"/>
      <c r="CC113" s="926"/>
      <c r="CD113" s="926"/>
      <c r="CE113" s="926"/>
      <c r="CF113" s="920">
        <v>15.1</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2">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4393</v>
      </c>
      <c r="AB114" s="959"/>
      <c r="AC114" s="959"/>
      <c r="AD114" s="959"/>
      <c r="AE114" s="960"/>
      <c r="AF114" s="961">
        <v>4978</v>
      </c>
      <c r="AG114" s="959"/>
      <c r="AH114" s="959"/>
      <c r="AI114" s="959"/>
      <c r="AJ114" s="960"/>
      <c r="AK114" s="961">
        <v>7474</v>
      </c>
      <c r="AL114" s="959"/>
      <c r="AM114" s="959"/>
      <c r="AN114" s="959"/>
      <c r="AO114" s="960"/>
      <c r="AP114" s="962">
        <v>1</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195188</v>
      </c>
      <c r="BR114" s="926"/>
      <c r="BS114" s="926"/>
      <c r="BT114" s="926"/>
      <c r="BU114" s="926"/>
      <c r="BV114" s="926">
        <v>187441</v>
      </c>
      <c r="BW114" s="926"/>
      <c r="BX114" s="926"/>
      <c r="BY114" s="926"/>
      <c r="BZ114" s="926"/>
      <c r="CA114" s="926">
        <v>182367</v>
      </c>
      <c r="CB114" s="926"/>
      <c r="CC114" s="926"/>
      <c r="CD114" s="926"/>
      <c r="CE114" s="926"/>
      <c r="CF114" s="920">
        <v>24.7</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2">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2">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2">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284848</v>
      </c>
      <c r="AB117" s="979"/>
      <c r="AC117" s="979"/>
      <c r="AD117" s="979"/>
      <c r="AE117" s="980"/>
      <c r="AF117" s="981">
        <v>264412</v>
      </c>
      <c r="AG117" s="979"/>
      <c r="AH117" s="979"/>
      <c r="AI117" s="979"/>
      <c r="AJ117" s="980"/>
      <c r="AK117" s="981">
        <v>250869</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2">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2">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2285883</v>
      </c>
      <c r="BR119" s="1000"/>
      <c r="BS119" s="1000"/>
      <c r="BT119" s="1000"/>
      <c r="BU119" s="1000"/>
      <c r="BV119" s="1000">
        <v>2189186</v>
      </c>
      <c r="BW119" s="1000"/>
      <c r="BX119" s="1000"/>
      <c r="BY119" s="1000"/>
      <c r="BZ119" s="1000"/>
      <c r="CA119" s="1000">
        <v>2082873</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2">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803653</v>
      </c>
      <c r="BR120" s="931"/>
      <c r="BS120" s="931"/>
      <c r="BT120" s="931"/>
      <c r="BU120" s="931"/>
      <c r="BV120" s="931">
        <v>920660</v>
      </c>
      <c r="BW120" s="931"/>
      <c r="BX120" s="931"/>
      <c r="BY120" s="931"/>
      <c r="BZ120" s="931"/>
      <c r="CA120" s="931">
        <v>924839</v>
      </c>
      <c r="CB120" s="931"/>
      <c r="CC120" s="931"/>
      <c r="CD120" s="931"/>
      <c r="CE120" s="931"/>
      <c r="CF120" s="944">
        <v>125.2</v>
      </c>
      <c r="CG120" s="945"/>
      <c r="CH120" s="945"/>
      <c r="CI120" s="945"/>
      <c r="CJ120" s="945"/>
      <c r="CK120" s="1006" t="s">
        <v>447</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182678</v>
      </c>
      <c r="DH120" s="931"/>
      <c r="DI120" s="931"/>
      <c r="DJ120" s="931"/>
      <c r="DK120" s="931"/>
      <c r="DL120" s="931">
        <v>187576</v>
      </c>
      <c r="DM120" s="931"/>
      <c r="DN120" s="931"/>
      <c r="DO120" s="931"/>
      <c r="DP120" s="931"/>
      <c r="DQ120" s="931">
        <v>168711</v>
      </c>
      <c r="DR120" s="931"/>
      <c r="DS120" s="931"/>
      <c r="DT120" s="931"/>
      <c r="DU120" s="931"/>
      <c r="DV120" s="932">
        <v>22.8</v>
      </c>
      <c r="DW120" s="932"/>
      <c r="DX120" s="932"/>
      <c r="DY120" s="932"/>
      <c r="DZ120" s="933"/>
    </row>
    <row r="121" spans="1:130" s="218" customFormat="1" ht="26.25" customHeight="1" x14ac:dyDescent="0.2">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2776</v>
      </c>
      <c r="DR121" s="926"/>
      <c r="DS121" s="926"/>
      <c r="DT121" s="926"/>
      <c r="DU121" s="926"/>
      <c r="DV121" s="927">
        <v>0.4</v>
      </c>
      <c r="DW121" s="927"/>
      <c r="DX121" s="927"/>
      <c r="DY121" s="927"/>
      <c r="DZ121" s="928"/>
    </row>
    <row r="122" spans="1:130" s="218" customFormat="1" ht="26.25" customHeight="1" x14ac:dyDescent="0.2">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1490235</v>
      </c>
      <c r="BR122" s="1000"/>
      <c r="BS122" s="1000"/>
      <c r="BT122" s="1000"/>
      <c r="BU122" s="1000"/>
      <c r="BV122" s="1000">
        <v>1422891</v>
      </c>
      <c r="BW122" s="1000"/>
      <c r="BX122" s="1000"/>
      <c r="BY122" s="1000"/>
      <c r="BZ122" s="1000"/>
      <c r="CA122" s="1000">
        <v>1344830</v>
      </c>
      <c r="CB122" s="1000"/>
      <c r="CC122" s="1000"/>
      <c r="CD122" s="1000"/>
      <c r="CE122" s="1000"/>
      <c r="CF122" s="1017">
        <v>182</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2">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452</v>
      </c>
      <c r="BP123" s="1005"/>
      <c r="BQ123" s="1063">
        <v>2293888</v>
      </c>
      <c r="BR123" s="1064"/>
      <c r="BS123" s="1064"/>
      <c r="BT123" s="1064"/>
      <c r="BU123" s="1064"/>
      <c r="BV123" s="1064">
        <v>2343551</v>
      </c>
      <c r="BW123" s="1064"/>
      <c r="BX123" s="1064"/>
      <c r="BY123" s="1064"/>
      <c r="BZ123" s="1064"/>
      <c r="CA123" s="1064">
        <v>2269669</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5">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2">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5">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2">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5">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v>1828</v>
      </c>
      <c r="AB128" s="1046"/>
      <c r="AC128" s="1046"/>
      <c r="AD128" s="1046"/>
      <c r="AE128" s="1047"/>
      <c r="AF128" s="1048">
        <v>1422</v>
      </c>
      <c r="AG128" s="1046"/>
      <c r="AH128" s="1046"/>
      <c r="AI128" s="1046"/>
      <c r="AJ128" s="1047"/>
      <c r="AK128" s="1048">
        <v>1780</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919806</v>
      </c>
      <c r="AB129" s="959"/>
      <c r="AC129" s="959"/>
      <c r="AD129" s="959"/>
      <c r="AE129" s="960"/>
      <c r="AF129" s="961">
        <v>908577</v>
      </c>
      <c r="AG129" s="959"/>
      <c r="AH129" s="959"/>
      <c r="AI129" s="959"/>
      <c r="AJ129" s="960"/>
      <c r="AK129" s="961">
        <v>913107</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207751</v>
      </c>
      <c r="AB130" s="959"/>
      <c r="AC130" s="959"/>
      <c r="AD130" s="959"/>
      <c r="AE130" s="960"/>
      <c r="AF130" s="961">
        <v>189605</v>
      </c>
      <c r="AG130" s="959"/>
      <c r="AH130" s="959"/>
      <c r="AI130" s="959"/>
      <c r="AJ130" s="960"/>
      <c r="AK130" s="961">
        <v>174366</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10.199999999999999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712055</v>
      </c>
      <c r="AB131" s="986"/>
      <c r="AC131" s="986"/>
      <c r="AD131" s="986"/>
      <c r="AE131" s="987"/>
      <c r="AF131" s="985">
        <v>718972</v>
      </c>
      <c r="AG131" s="986"/>
      <c r="AH131" s="986"/>
      <c r="AI131" s="986"/>
      <c r="AJ131" s="987"/>
      <c r="AK131" s="985">
        <v>738741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10.57067221</v>
      </c>
      <c r="AB132" s="1097"/>
      <c r="AC132" s="1097"/>
      <c r="AD132" s="1097"/>
      <c r="AE132" s="1098"/>
      <c r="AF132" s="1099">
        <v>10.206934349999999</v>
      </c>
      <c r="AG132" s="1097"/>
      <c r="AH132" s="1097"/>
      <c r="AI132" s="1097"/>
      <c r="AJ132" s="1098"/>
      <c r="AK132" s="1099">
        <v>10.11491172</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11.2</v>
      </c>
      <c r="AB133" s="1080"/>
      <c r="AC133" s="1080"/>
      <c r="AD133" s="1080"/>
      <c r="AE133" s="1081"/>
      <c r="AF133" s="1079">
        <v>10.5</v>
      </c>
      <c r="AG133" s="1080"/>
      <c r="AH133" s="1080"/>
      <c r="AI133" s="1080"/>
      <c r="AJ133" s="1081"/>
      <c r="AK133" s="1079">
        <v>10.199999999999999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I9yS3AccQLarDNxrt0MyE2q8g/zujEdpeYuh2vUae/V1gcdaWyJwQU3mqDGg0YDRxFs1FXeL6evQcoprgosl5A==" saltValue="XB8S33zFWl54kPD0cFG6h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478</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tDyJf3wCbb8pMpg43kyV3rINsVX1xoFCKLJBo2BA0GS9F1QikqbJ/4hyI5NQQw6ufj/MonyHNSGgPjP03cQHmA==" saltValue="V8/hnprYQEVblHRtB/x1RA=="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mwSlgd0qRinOTR9CtBxnxkghYxufvOTqEuooLZty9L8Lym10meCA2jsInvsCt5oAv1WSjI8PaR0yhSCGhClM6w==" saltValue="xxJre4ehyMznlGk/j6wCw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324685</v>
      </c>
      <c r="AP9" s="269">
        <v>1008339</v>
      </c>
      <c r="AQ9" s="270">
        <v>289558</v>
      </c>
      <c r="AR9" s="271">
        <v>248.2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37603</v>
      </c>
      <c r="AP10" s="272">
        <v>116780</v>
      </c>
      <c r="AQ10" s="273">
        <v>31838</v>
      </c>
      <c r="AR10" s="274">
        <v>266.8</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t="s">
        <v>489</v>
      </c>
      <c r="AP11" s="272" t="s">
        <v>489</v>
      </c>
      <c r="AQ11" s="273">
        <v>5309</v>
      </c>
      <c r="AR11" s="274" t="s">
        <v>489</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490</v>
      </c>
      <c r="AL12" s="1117"/>
      <c r="AM12" s="1117"/>
      <c r="AN12" s="1118"/>
      <c r="AO12" s="272" t="s">
        <v>489</v>
      </c>
      <c r="AP12" s="272" t="s">
        <v>489</v>
      </c>
      <c r="AQ12" s="273" t="s">
        <v>489</v>
      </c>
      <c r="AR12" s="274" t="s">
        <v>489</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42865</v>
      </c>
      <c r="AP13" s="272">
        <v>133121</v>
      </c>
      <c r="AQ13" s="273">
        <v>8195</v>
      </c>
      <c r="AR13" s="274">
        <v>1524.4</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t="s">
        <v>489</v>
      </c>
      <c r="AP14" s="272" t="s">
        <v>489</v>
      </c>
      <c r="AQ14" s="273">
        <v>5752</v>
      </c>
      <c r="AR14" s="274" t="s">
        <v>489</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-25347</v>
      </c>
      <c r="AP15" s="272">
        <v>-78717</v>
      </c>
      <c r="AQ15" s="273">
        <v>-17150</v>
      </c>
      <c r="AR15" s="274">
        <v>359</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379806</v>
      </c>
      <c r="AP16" s="272">
        <v>1179522</v>
      </c>
      <c r="AQ16" s="273">
        <v>323504</v>
      </c>
      <c r="AR16" s="274">
        <v>264.60000000000002</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80.75</v>
      </c>
      <c r="AP21" s="286">
        <v>26.26</v>
      </c>
      <c r="AQ21" s="287">
        <v>54.49</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90.1</v>
      </c>
      <c r="AP22" s="291">
        <v>94.5</v>
      </c>
      <c r="AQ22" s="292">
        <v>-4.4000000000000004</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2" x14ac:dyDescent="0.2">
      <c r="A27" s="297"/>
      <c r="AO27" s="250"/>
      <c r="AP27" s="250"/>
      <c r="AQ27" s="250"/>
      <c r="AR27" s="250"/>
      <c r="AS27" s="250"/>
      <c r="AT27" s="250"/>
    </row>
    <row r="28" spans="1:46" ht="16.2"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225406</v>
      </c>
      <c r="AP32" s="300">
        <v>700019</v>
      </c>
      <c r="AQ32" s="301">
        <v>167749</v>
      </c>
      <c r="AR32" s="302">
        <v>317.3</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489</v>
      </c>
      <c r="AP33" s="300" t="s">
        <v>489</v>
      </c>
      <c r="AQ33" s="301" t="s">
        <v>489</v>
      </c>
      <c r="AR33" s="302" t="s">
        <v>489</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489</v>
      </c>
      <c r="AP34" s="300" t="s">
        <v>489</v>
      </c>
      <c r="AQ34" s="301" t="s">
        <v>489</v>
      </c>
      <c r="AR34" s="302" t="s">
        <v>489</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17989</v>
      </c>
      <c r="AP35" s="300">
        <v>55866</v>
      </c>
      <c r="AQ35" s="301">
        <v>32778</v>
      </c>
      <c r="AR35" s="302">
        <v>70.400000000000006</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7474</v>
      </c>
      <c r="AP36" s="300">
        <v>23211</v>
      </c>
      <c r="AQ36" s="301">
        <v>4535</v>
      </c>
      <c r="AR36" s="302">
        <v>411.8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t="s">
        <v>489</v>
      </c>
      <c r="AP37" s="300" t="s">
        <v>489</v>
      </c>
      <c r="AQ37" s="301">
        <v>1146</v>
      </c>
      <c r="AR37" s="302" t="s">
        <v>489</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t="s">
        <v>489</v>
      </c>
      <c r="AP38" s="303" t="s">
        <v>489</v>
      </c>
      <c r="AQ38" s="304">
        <v>37</v>
      </c>
      <c r="AR38" s="292" t="s">
        <v>489</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v>-1780</v>
      </c>
      <c r="AP39" s="300">
        <v>-5528</v>
      </c>
      <c r="AQ39" s="301">
        <v>-7395</v>
      </c>
      <c r="AR39" s="302">
        <v>-25.2</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-174366</v>
      </c>
      <c r="AP40" s="300">
        <v>-541509</v>
      </c>
      <c r="AQ40" s="301">
        <v>-144519</v>
      </c>
      <c r="AR40" s="302">
        <v>274.7</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74723</v>
      </c>
      <c r="AP41" s="300">
        <v>232059</v>
      </c>
      <c r="AQ41" s="301">
        <v>54333</v>
      </c>
      <c r="AR41" s="302">
        <v>327.10000000000002</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179916</v>
      </c>
      <c r="AN51" s="322">
        <v>506806</v>
      </c>
      <c r="AO51" s="323">
        <v>-13.6</v>
      </c>
      <c r="AP51" s="324">
        <v>332350</v>
      </c>
      <c r="AQ51" s="325">
        <v>4.9000000000000004</v>
      </c>
      <c r="AR51" s="326">
        <v>-18.5</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13032</v>
      </c>
      <c r="AN52" s="330">
        <v>36710</v>
      </c>
      <c r="AO52" s="331">
        <v>1373.7</v>
      </c>
      <c r="AP52" s="332">
        <v>200453</v>
      </c>
      <c r="AQ52" s="333">
        <v>0.7</v>
      </c>
      <c r="AR52" s="334">
        <v>1373</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268040</v>
      </c>
      <c r="AN53" s="322">
        <v>772450</v>
      </c>
      <c r="AO53" s="323">
        <v>52.4</v>
      </c>
      <c r="AP53" s="324">
        <v>362690</v>
      </c>
      <c r="AQ53" s="325">
        <v>9.1</v>
      </c>
      <c r="AR53" s="326">
        <v>43.3</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1036</v>
      </c>
      <c r="AN54" s="330">
        <v>2986</v>
      </c>
      <c r="AO54" s="331">
        <v>-91.9</v>
      </c>
      <c r="AP54" s="332">
        <v>172580</v>
      </c>
      <c r="AQ54" s="333">
        <v>-13.9</v>
      </c>
      <c r="AR54" s="334">
        <v>-78</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196543</v>
      </c>
      <c r="AN55" s="322">
        <v>584949</v>
      </c>
      <c r="AO55" s="323">
        <v>-24.3</v>
      </c>
      <c r="AP55" s="324">
        <v>296093</v>
      </c>
      <c r="AQ55" s="325">
        <v>-18.399999999999999</v>
      </c>
      <c r="AR55" s="326">
        <v>-5.9</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12229</v>
      </c>
      <c r="AN56" s="330">
        <v>36396</v>
      </c>
      <c r="AO56" s="331">
        <v>1118.9000000000001</v>
      </c>
      <c r="AP56" s="332">
        <v>140545</v>
      </c>
      <c r="AQ56" s="333">
        <v>-18.600000000000001</v>
      </c>
      <c r="AR56" s="334">
        <v>1137.5</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238365</v>
      </c>
      <c r="AN57" s="322">
        <v>713668</v>
      </c>
      <c r="AO57" s="323">
        <v>22</v>
      </c>
      <c r="AP57" s="324">
        <v>308655</v>
      </c>
      <c r="AQ57" s="325">
        <v>4.2</v>
      </c>
      <c r="AR57" s="326">
        <v>17.8</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128683</v>
      </c>
      <c r="AN58" s="330">
        <v>385278</v>
      </c>
      <c r="AO58" s="331">
        <v>958.6</v>
      </c>
      <c r="AP58" s="332">
        <v>169887</v>
      </c>
      <c r="AQ58" s="333">
        <v>20.9</v>
      </c>
      <c r="AR58" s="334">
        <v>937.7</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272185</v>
      </c>
      <c r="AN59" s="322">
        <v>845295</v>
      </c>
      <c r="AO59" s="323">
        <v>18.399999999999999</v>
      </c>
      <c r="AP59" s="324">
        <v>325476</v>
      </c>
      <c r="AQ59" s="325">
        <v>5.4</v>
      </c>
      <c r="AR59" s="326">
        <v>13</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126170</v>
      </c>
      <c r="AN60" s="330">
        <v>391832</v>
      </c>
      <c r="AO60" s="331">
        <v>1.7</v>
      </c>
      <c r="AP60" s="332">
        <v>190204</v>
      </c>
      <c r="AQ60" s="333">
        <v>12</v>
      </c>
      <c r="AR60" s="334">
        <v>-10.3</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231010</v>
      </c>
      <c r="AN61" s="337">
        <v>684634</v>
      </c>
      <c r="AO61" s="338">
        <v>11</v>
      </c>
      <c r="AP61" s="339">
        <v>325053</v>
      </c>
      <c r="AQ61" s="340">
        <v>1</v>
      </c>
      <c r="AR61" s="326">
        <v>10</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56230</v>
      </c>
      <c r="AN62" s="330">
        <v>170640</v>
      </c>
      <c r="AO62" s="331">
        <v>672.2</v>
      </c>
      <c r="AP62" s="332">
        <v>174734</v>
      </c>
      <c r="AQ62" s="333">
        <v>0.2</v>
      </c>
      <c r="AR62" s="334">
        <v>672</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cQnQh4XGfAH5xMBBI1vUX0Tuu4aMzSRwz8el2Z7KVJ/Z7QSoX1p6ToWq655XoOVxCD0S/hAYOjeLBl3pxaV6gg==" saltValue="9eqmn5/9hkB8RPBDsW00E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YNFZ08hG1gnZlTq8IWxVTqtOV+TiTGs7vgAkzi9av5bPVdFp6iXkkvGMr11YQZYYxeutxjmgTogPtRnEpNQenw==" saltValue="wvQ/1kdT5KPA7PqD6kFZL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dXdabaTUJLnwE/PZdQwIvbg49a/BrQ2HYxRREcfrHMM/IS8G35MGVmmVrHyzvubGNb57gb6gmDkk6xP4naokyw==" saltValue="1aso0JAIBp2Eq/9y1ESnf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39" t="s">
        <v>3</v>
      </c>
      <c r="D47" s="1139"/>
      <c r="E47" s="1140"/>
      <c r="F47" s="11">
        <v>78.63</v>
      </c>
      <c r="G47" s="12">
        <v>69.62</v>
      </c>
      <c r="H47" s="12">
        <v>68.69</v>
      </c>
      <c r="I47" s="12">
        <v>82.41</v>
      </c>
      <c r="J47" s="13">
        <v>82.05</v>
      </c>
    </row>
    <row r="48" spans="2:10" ht="57.75" customHeight="1" x14ac:dyDescent="0.2">
      <c r="B48" s="14"/>
      <c r="C48" s="1141" t="s">
        <v>4</v>
      </c>
      <c r="D48" s="1141"/>
      <c r="E48" s="1142"/>
      <c r="F48" s="15">
        <v>3.5</v>
      </c>
      <c r="G48" s="16">
        <v>11.24</v>
      </c>
      <c r="H48" s="16">
        <v>21.86</v>
      </c>
      <c r="I48" s="16">
        <v>16.940000000000001</v>
      </c>
      <c r="J48" s="17">
        <v>17.96</v>
      </c>
    </row>
    <row r="49" spans="2:10" ht="57.75" customHeight="1" thickBot="1" x14ac:dyDescent="0.25">
      <c r="B49" s="18"/>
      <c r="C49" s="1143" t="s">
        <v>5</v>
      </c>
      <c r="D49" s="1143"/>
      <c r="E49" s="1144"/>
      <c r="F49" s="19" t="s">
        <v>533</v>
      </c>
      <c r="G49" s="20">
        <v>8.15</v>
      </c>
      <c r="H49" s="20">
        <v>10.77</v>
      </c>
      <c r="I49" s="20">
        <v>7.69</v>
      </c>
      <c r="J49" s="21">
        <v>1.1499999999999999</v>
      </c>
    </row>
    <row r="50" spans="2:10" ht="13.2" x14ac:dyDescent="0.2"/>
  </sheetData>
  <sheetProtection algorithmName="SHA-512" hashValue="mZqKDJn4pIHAuGpVxEOr5vTa3Tdk3fV+9it45T0RaJ4yaRFQWJux7TkDnoa6k/wmhxSg9qKgGE3N0QOzPL20NA==" saltValue="qVIKTxsiZkXwmaUvNFz/4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2026-03-12T08:25:41Z</cp:lastPrinted>
  <dcterms:created xsi:type="dcterms:W3CDTF">2026-02-26T10:01:51Z</dcterms:created>
  <dcterms:modified xsi:type="dcterms:W3CDTF">2026-03-18T06:53:44Z</dcterms:modified>
  <cp:category/>
</cp:coreProperties>
</file>