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4736FFD8-3133-4EDD-90BD-CAE7CB17FF32}"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C34" i="10"/>
  <c r="U34" i="10" s="1"/>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<sst xmlns="http://schemas.openxmlformats.org/spreadsheetml/2006/main" count="1099" uniqueCount="560">
  <si>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</si>
  <si>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</si>
  <si>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</si>
  <si>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</si>
  <si>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</si>
  <si>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</si>
  <si>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</si>
  <si>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</si>
  <si>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</si>
  <si>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</si>
  <si>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</si>
  <si>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</si>
  <si>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</si>
  <si>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</si>
  <si>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</si>
  <si>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</si>
  <si>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</si>
  <si>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</si>
  <si>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</si>
  <si>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</si>
  <si>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</si>
  <si>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</si>
  <si>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</si>
  <si>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</si>
  <si>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</si>
  <si>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</si>
  <si>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</si>
  <si>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</si>
  <si>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</si>
  <si>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</si>
  <si>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</si>
  <si>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</si>
  <si>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</si>
  <si>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</si>
  <si>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</si>
  <si>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</si>
  <si>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</si>
  <si>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</si>
  <si>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</si>
  <si>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</si>
  <si>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</si>
  <si>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</si>
  <si>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</si>
  <si>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</si>
  <si>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</si>
  <si>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</si>
  <si>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</si>
  <si>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</si>
  <si>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</si>
  <si>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</si>
  <si>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</si>
  <si>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</si>
  <si>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</si>
  <si>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</si>
  <si>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</si>
  <si>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</si>
  <si>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</si>
  <si>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</si>
  <si>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</si>
  <si>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</si>
  <si>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</si>
  <si>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</si>
  <si>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</si>
  <si>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</si>
  <si>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</si>
  <si>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</si>
  <si>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</si>
  <si>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</si>
  <si>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</si>
  <si>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</si>
  <si>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</si>
  <si>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</si>
  <si>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</si>
  <si>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</si>
  <si>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</si>
  <si>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</si>
  <si>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</si>
  <si>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</si>
  <si>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</si>
  <si>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</si>
  <si>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</si>
  <si>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</si>
  <si>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</si>
  <si>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</si>
  <si>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</si>
  <si>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</si>
  <si>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</si>
  <si>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</si>
  <si>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</si>
  <si>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</si>
  <si>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</si>
  <si>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</si>
  <si>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</si>
  <si>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</si>
  <si>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</si>
  <si>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</si>
  <si>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</si>
  <si>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</si>
  <si>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</si>
  <si>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</si>
  <si>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</si>
  <si>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</si>
  <si>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</si>
  <si>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</si>
  <si>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</si>
  <si>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</si>
  <si>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</si>
  <si>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</si>
  <si>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</si>
  <si>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</si>
  <si>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</si>
  <si>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</si>
  <si>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</si>
  <si>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</si>
  <si>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</si>
  <si>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</si>
  <si>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</si>
  <si>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</si>
  <si>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</si>
  <si>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</si>
  <si>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</si>
  <si>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</si>
  <si>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</si>
  <si>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</si>
  <si>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</si>
  <si>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</si>
  <si>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</si>
  <si>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</si>
  <si>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</si>
  <si>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</si>
  <si>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</si>
  <si>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</si>
  <si>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</si>
  <si>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</si>
  <si>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</si>
  <si>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</si>
  <si>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</si>
  <si>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</si>
  <si>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</si>
  <si>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</si>
  <si>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</si>
  <si>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</si>
  <si>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</si>
  <si>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</si>
  <si>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</si>
  <si>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</si>
  <si>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</si>
  <si>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</si>
  <si>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</si>
  <si>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</si>
  <si>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</si>
  <si>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</si>
  <si>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</si>
  <si>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</si>
  <si>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</si>
  <si>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</si>
  <si>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</si>
  <si>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</si>
  <si>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</si>
  <si>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</si>
  <si>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</si>
  <si>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</si>
  <si>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</si>
  <si>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</si>
  <si>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</si>
  <si>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</si>
  <si>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</si>
  <si>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</si>
  <si>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</si>
  <si>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</si>
  <si>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</si>
  <si>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</si>
  <si>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</si>
  <si>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</si>
  <si>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</si>
  <si>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</si>
  <si>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</si>
  <si>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</si>
  <si>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</si>
  <si>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</si>
  <si>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</si>
  <si>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</si>
  <si>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</si>
  <si>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</si>
  <si>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</si>
  <si>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</si>
  <si>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</si>
  <si>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</si>
  <si>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</si>
  <si>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</si>
  <si>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</si>
  <si>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</si>
  <si>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</si>
  <si>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</si>
  <si>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</si>
  <si>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</si>
  <si>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</si>
  <si>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</si>
  <si>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</si>
  <si>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</si>
  <si>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</si>
  <si>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</si>
  <si>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</si>
  <si>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</si>
  <si>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奈良県天川村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</si>
  <si>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</si>
  <si>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</si>
  <si>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</si>
  <si>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</si>
  <si>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</si>
  <si>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</si>
  <si>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</si>
  <si>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</si>
  <si>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</si>
  <si>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</si>
  <si>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</si>
  <si>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</si>
  <si>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</si>
  <si>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</si>
  <si>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</si>
  <si>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</si>
  <si>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</si>
  <si>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</si>
  <si>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</si>
  <si>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</si>
  <si>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</si>
  <si>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</si>
  <si>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</si>
  <si>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</si>
  <si>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</si>
  <si>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</si>
  <si>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</si>
  <si>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</si>
  <si>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</si>
  <si>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</si>
  <si>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</si>
  <si>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</si>
  <si>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</si>
  <si>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</si>
  <si>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</si>
  <si>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</si>
  <si>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</si>
  <si>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</si>
  <si>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</si>
  <si>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</si>
  <si>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</si>
  <si>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</si>
  <si>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</si>
  <si>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</si>
  <si>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</si>
  <si>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</si>
  <si>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</si>
  <si>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</si>
  <si>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</si>
  <si>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</si>
  <si>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</si>
  <si>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</si>
  <si>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</si>
  <si>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</si>
  <si>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</si>
  <si>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</si>
  <si>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</si>
  <si>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</si>
  <si>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</si>
  <si>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</si>
  <si>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</si>
  <si>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</si>
  <si>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</si>
  <si>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</si>
  <si>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</si>
  <si>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</si>
  <si>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</si>
  <si>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</si>
  <si>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</si>
  <si>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</si>
  <si>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</si>
  <si>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</si>
  <si>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</si>
  <si>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</si>
  <si>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</si>
  <si>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</si>
  <si>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</si>
  <si>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</si>
  <si>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</si>
  <si>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</si>
  <si>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</si>
  <si>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</si>
  <si>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</si>
  <si>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</si>
  <si>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</si>
  <si>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</si>
  <si>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</si>
  <si>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</si>
  <si>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</si>
  <si>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</si>
  <si>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</si>
  <si>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</si>
  <si>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</si>
  <si>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</si>
  <si>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</si>
  <si>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</si>
  <si>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</si>
  <si>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</si>
  <si>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</si>
  <si>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</si>
  <si>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</si>
  <si>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</si>
  <si>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</si>
  <si>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</si>
  <si>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</si>
  <si>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</si>
  <si>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</si>
  <si>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</si>
  <si>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</si>
  <si>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</si>
  <si>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</si>
  <si>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</si>
  <si>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</si>
  <si>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</si>
  <si>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</si>
  <si>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</si>
  <si>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</si>
  <si>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</si>
  <si>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</si>
  <si>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</si>
  <si>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</si>
  <si>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</si>
  <si>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</si>
  <si>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</si>
  <si>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</si>
  <si>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</si>
  <si>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</si>
  <si>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</si>
  <si>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</si>
  <si>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</si>
  <si>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</si>
  <si>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</si>
  <si>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</si>
  <si>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</si>
  <si>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</si>
  <si>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</si>
  <si>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</si>
  <si>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</si>
  <si>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</si>
  <si>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</si>
  <si>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</si>
  <si>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</si>
  <si>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</si>
  <si>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</si>
  <si>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</si>
  <si>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</si>
  <si>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</si>
  <si>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</si>
  <si>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</si>
  <si>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</si>
  <si>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奈良県天川村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</si>
  <si>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</si>
  <si>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</si>
  <si>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</si>
  <si>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</si>
  <si>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</si>
  <si>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</si>
  <si>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</si>
  <si>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</si>
  <si>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</si>
  <si>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</si>
  <si>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</si>
  <si>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</si>
  <si>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</si>
  <si>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</si>
  <si>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</si>
  <si>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</si>
  <si>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</si>
  <si>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</si>
  <si>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</si>
  <si>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</si>
  <si>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</si>
  <si>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</si>
  <si>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</si>
  <si>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</si>
  <si>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</si>
  <si>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</si>
  <si>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</si>
  <si>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</si>
  <si>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</si>
  <si>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</si>
  <si>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</si>
  <si>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</si>
  <si>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</si>
  <si>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</si>
  <si>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</si>
  <si>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</si>
  <si>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</si>
  <si>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t>
    <phoneticPr fontId="5"/>
  </si>
  <si>
    <t>法適用企業</t>
    <phoneticPr fontId="5"/>
  </si>
  <si>
    <t>簡易水道事業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</si>
  <si>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</si>
  <si>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</si>
  <si>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</si>
  <si>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</si>
  <si>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</si>
  <si>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</si>
  <si>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</si>
  <si>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</si>
  <si>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</si>
  <si>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</si>
  <si>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</si>
  <si>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</si>
  <si>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</si>
  <si>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</si>
  <si>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</si>
  <si>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</si>
  <si>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</si>
  <si>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</si>
  <si>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</si>
  <si>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</si>
  <si>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</si>
  <si>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</si>
  <si>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</si>
  <si>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</si>
  <si>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</si>
  <si>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</si>
  <si>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</si>
  <si>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</si>
  <si>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</si>
  <si>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</si>
  <si>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</si>
  <si>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</si>
  <si>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</si>
  <si>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</si>
  <si>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</si>
  <si>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</si>
  <si>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</si>
  <si>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</si>
  <si>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</si>
  <si>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</si>
  <si>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</si>
  <si>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</si>
  <si>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</si>
  <si>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</si>
  <si>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</si>
  <si>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</si>
  <si>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</si>
  <si>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</si>
  <si>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</si>
  <si>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</si>
  <si>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</si>
  <si>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</si>
  <si>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</si>
  <si>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</si>
  <si>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</si>
  <si>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</si>
  <si>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</si>
  <si>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</si>
  <si>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</si>
  <si>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</si>
  <si>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</si>
  <si>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</si>
  <si>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</si>
  <si>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</si>
  <si>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</si>
  <si>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</si>
  <si>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</si>
  <si>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</si>
  <si>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</si>
  <si>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</si>
  <si>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</si>
  <si>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</si>
  <si>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</si>
  <si>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</si>
  <si>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</si>
  <si>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</si>
  <si>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</si>
  <si>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</si>
  <si>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</si>
  <si>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</si>
  <si>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</si>
  <si>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</si>
  <si>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</si>
  <si>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</si>
  <si>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</si>
  <si>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</si>
  <si>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</si>
  <si>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</si>
  <si>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</si>
  <si>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</si>
  <si>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</si>
  <si>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</si>
  <si>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</si>
  <si>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</si>
  <si>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</si>
  <si>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</si>
  <si>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</si>
  <si>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</si>
  <si>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</si>
  <si>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</si>
  <si>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</si>
  <si>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</si>
  <si>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</si>
  <si>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</si>
  <si>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</si>
  <si>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</si>
  <si>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</si>
  <si>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</si>
  <si>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</si>
  <si>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</si>
  <si>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</si>
  <si>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</si>
  <si>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</si>
  <si>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</si>
  <si>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</si>
  <si>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</si>
  <si>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</si>
  <si>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</si>
  <si>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</si>
  <si>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</si>
  <si>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</si>
  <si>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</si>
  <si>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</si>
  <si>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</si>
  <si>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</si>
  <si>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</si>
  <si>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</si>
  <si>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</si>
  <si>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</si>
  <si>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</si>
  <si>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</si>
  <si>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</si>
  <si>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</si>
  <si>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</si>
  <si>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</si>
  <si>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1.79</t>
  </si>
  <si>
    <t>▲ 2.03</t>
  </si>
  <si>
    <t>一般会計</t>
  </si>
  <si>
    <t>簡易水道事業</t>
  </si>
  <si>
    <t>介護保険特別会計</t>
  </si>
  <si>
    <t>下水道事業</t>
  </si>
  <si>
    <t>国民健康保険事業勘定特別会計</t>
  </si>
  <si>
    <t>国民健康保険直診勘定特別会計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</si>
  <si>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</si>
  <si>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</si>
  <si>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</si>
  <si>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</si>
  <si>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</si>
  <si>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</si>
  <si>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</si>
  <si>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</si>
  <si>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ふるさと創生基金</t>
    <rPh sb="4" eb="6">
      <t>ソウセイ</t>
    </rPh>
    <rPh sb="6" eb="8">
      <t>キキン</t>
    </rPh>
    <phoneticPr fontId="5"/>
  </si>
  <si>
    <t>文教施設整備基金</t>
    <rPh sb="0" eb="2">
      <t>ブンキョウ</t>
    </rPh>
    <rPh sb="2" eb="4">
      <t>シセツ</t>
    </rPh>
    <rPh sb="4" eb="6">
      <t>セイビ</t>
    </rPh>
    <rPh sb="6" eb="8">
      <t>キキン</t>
    </rPh>
    <phoneticPr fontId="5"/>
  </si>
  <si>
    <t>森林環境整備促進基金</t>
    <phoneticPr fontId="5"/>
  </si>
  <si>
    <t>山癒の里基金</t>
    <rPh sb="0" eb="1">
      <t>ヤマ</t>
    </rPh>
    <rPh sb="1" eb="2">
      <t>イヤ</t>
    </rPh>
    <rPh sb="3" eb="4">
      <t>サト</t>
    </rPh>
    <rPh sb="4" eb="6">
      <t>キキン</t>
    </rPh>
    <phoneticPr fontId="5"/>
  </si>
  <si>
    <t>職員退職手当基金</t>
    <rPh sb="0" eb="2">
      <t>ショクイン</t>
    </rPh>
    <rPh sb="2" eb="4">
      <t>タイショク</t>
    </rPh>
    <rPh sb="4" eb="6">
      <t>テアテ</t>
    </rPh>
    <rPh sb="6" eb="8">
      <t>キキン</t>
    </rPh>
    <phoneticPr fontId="5"/>
  </si>
  <si>
    <t>奈良県市町村総合事務組合</t>
    <rPh sb="0" eb="3">
      <t>ナラケン</t>
    </rPh>
    <rPh sb="3" eb="6">
      <t>シチョウソン</t>
    </rPh>
    <rPh sb="6" eb="8">
      <t>ソウゴウ</t>
    </rPh>
    <rPh sb="8" eb="10">
      <t>ジム</t>
    </rPh>
    <rPh sb="10" eb="12">
      <t>クミアイ</t>
    </rPh>
    <phoneticPr fontId="38"/>
  </si>
  <si>
    <t>-</t>
    <phoneticPr fontId="2"/>
  </si>
  <si>
    <t>南和広域衛生組合</t>
    <rPh sb="0" eb="2">
      <t>ナンワ</t>
    </rPh>
    <rPh sb="2" eb="4">
      <t>コウイキ</t>
    </rPh>
    <rPh sb="4" eb="6">
      <t>エイセイ</t>
    </rPh>
    <rPh sb="6" eb="8">
      <t>クミアイ</t>
    </rPh>
    <phoneticPr fontId="38"/>
  </si>
  <si>
    <t>奈良広域水質検査センター組合</t>
    <rPh sb="0" eb="2">
      <t>ナラ</t>
    </rPh>
    <rPh sb="2" eb="4">
      <t>コウイキ</t>
    </rPh>
    <rPh sb="4" eb="6">
      <t>スイシツ</t>
    </rPh>
    <rPh sb="6" eb="8">
      <t>ケンサ</t>
    </rPh>
    <rPh sb="12" eb="14">
      <t>クミアイ</t>
    </rPh>
    <phoneticPr fontId="38"/>
  </si>
  <si>
    <t>奈良県後期高齢者医療広域連合</t>
    <rPh sb="0" eb="3">
      <t>ナラケン</t>
    </rPh>
    <rPh sb="3" eb="5">
      <t>コウキ</t>
    </rPh>
    <rPh sb="5" eb="8">
      <t>コウレイシャ</t>
    </rPh>
    <rPh sb="8" eb="10">
      <t>イリョウ</t>
    </rPh>
    <rPh sb="10" eb="12">
      <t>コウイキ</t>
    </rPh>
    <rPh sb="12" eb="14">
      <t>レンゴウ</t>
    </rPh>
    <phoneticPr fontId="38"/>
  </si>
  <si>
    <t>奈良県広域消防組合</t>
    <rPh sb="0" eb="3">
      <t>ナラケン</t>
    </rPh>
    <rPh sb="3" eb="5">
      <t>コウイキ</t>
    </rPh>
    <rPh sb="5" eb="7">
      <t>ショウボウ</t>
    </rPh>
    <rPh sb="7" eb="9">
      <t>クミアイ</t>
    </rPh>
    <phoneticPr fontId="38"/>
  </si>
  <si>
    <t>さくら広域環境衛生組合</t>
    <rPh sb="3" eb="5">
      <t>コウイキ</t>
    </rPh>
    <rPh sb="5" eb="7">
      <t>カンキョウ</t>
    </rPh>
    <rPh sb="7" eb="9">
      <t>エイセイ</t>
    </rPh>
    <rPh sb="9" eb="11">
      <t>クミアイ</t>
    </rPh>
    <phoneticPr fontId="38"/>
  </si>
  <si>
    <t>南和広域医療企業団</t>
    <rPh sb="0" eb="2">
      <t>ナンワ</t>
    </rPh>
    <rPh sb="2" eb="4">
      <t>コウイキ</t>
    </rPh>
    <rPh sb="4" eb="6">
      <t>イリョウ</t>
    </rPh>
    <rPh sb="6" eb="8">
      <t>キギョウ</t>
    </rPh>
    <rPh sb="8" eb="9">
      <t>ダン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</si>
</sst>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6170-4059-89CF-85F46C1DD3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375853</c:v>
                </c:pt>
                <c:pt idx="1">
                  <c:v>234419</c:v>
                </c:pt>
                <c:pt idx="2">
                  <c:v>173130</c:v>
                </c:pt>
                <c:pt idx="3">
                  <c:v>720945</c:v>
                </c:pt>
                <c:pt idx="4">
                  <c:v>206921</c:v>
                </c:pt>
              </c:numCache>
            </c:numRef>
          </c:val>
          <c:smooth val="0"/>
          <c:extLst>
            <c:ext xmlns:c16="http://schemas.microsoft.com/office/drawing/2014/chart" uri="{C3380CC4-5D6E-409C-BE32-E72D297353CC}">
              <c16:uniqueId val="{00000001-6170-4059-89CF-85F46C1DD3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13.99</c:v>
                </c:pt>
                <c:pt idx="1">
                  <c:v>13.91</c:v>
                </c:pt>
                <c:pt idx="2">
                  <c:v>20.57</c:v>
                </c:pt>
                <c:pt idx="3">
                  <c:v>18.88</c:v>
                </c:pt>
                <c:pt idx="4">
                  <c:v>16.41</c:v>
                </c:pt>
              </c:numCache>
            </c:numRef>
          </c:val>
          <c:extLst>
            <c:ext xmlns:c16="http://schemas.microsoft.com/office/drawing/2014/chart" uri="{C3380CC4-5D6E-409C-BE32-E72D297353CC}">
              <c16:uniqueId val="{00000000-6A28-4611-B6F9-DD035647C6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108.63</c:v>
                </c:pt>
                <c:pt idx="1">
                  <c:v>97.77</c:v>
                </c:pt>
                <c:pt idx="2">
                  <c:v>100.8</c:v>
                </c:pt>
                <c:pt idx="3">
                  <c:v>101.51</c:v>
                </c:pt>
                <c:pt idx="4">
                  <c:v>99.38</c:v>
                </c:pt>
              </c:numCache>
            </c:numRef>
          </c:val>
          <c:extLst>
            <c:ext xmlns:c16="http://schemas.microsoft.com/office/drawing/2014/chart" uri="{C3380CC4-5D6E-409C-BE32-E72D297353CC}">
              <c16:uniqueId val="{00000001-6A28-4611-B6F9-DD035647C6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2.14</c:v>
                </c:pt>
                <c:pt idx="1">
                  <c:v>1.42</c:v>
                </c:pt>
                <c:pt idx="2">
                  <c:v>6.27</c:v>
                </c:pt>
                <c:pt idx="3">
                  <c:v>-1.79</c:v>
                </c:pt>
                <c:pt idx="4">
                  <c:v>-2.0299999999999998</c:v>
                </c:pt>
              </c:numCache>
            </c:numRef>
          </c:val>
          <c:smooth val="0"/>
          <c:extLst>
            <c:ext xmlns:c16="http://schemas.microsoft.com/office/drawing/2014/chart" uri="{C3380CC4-5D6E-409C-BE32-E72D297353CC}">
              <c16:uniqueId val="{00000002-6A28-4611-B6F9-DD035647C6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0.35</c:v>
                </c:pt>
                <c:pt idx="4">
                  <c:v>#N/A</c:v>
                </c:pt>
                <c:pt idx="5">
                  <c:v>0.53</c:v>
                </c:pt>
                <c:pt idx="6">
                  <c:v>#N/A</c:v>
                </c:pt>
                <c:pt idx="7">
                  <c:v>2.34</c:v>
                </c:pt>
                <c:pt idx="8">
                  <c:v>0</c:v>
                </c:pt>
                <c:pt idx="9">
                  <c:v>0</c:v>
                </c:pt>
              </c:numCache>
            </c:numRef>
          </c:val>
          <c:extLst>
            <c:ext xmlns:c16="http://schemas.microsoft.com/office/drawing/2014/chart" uri="{C3380CC4-5D6E-409C-BE32-E72D297353CC}">
              <c16:uniqueId val="{00000000-6EFD-499D-A6FA-F102F9356E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FD-499D-A6FA-F102F9356E0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FD-499D-A6FA-F102F9356E0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6EFD-499D-A6FA-F102F9356E01}"/>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0.18</c:v>
                </c:pt>
                <c:pt idx="4">
                  <c:v>#N/A</c:v>
                </c:pt>
                <c:pt idx="5">
                  <c:v>0.43</c:v>
                </c:pt>
                <c:pt idx="6">
                  <c:v>#N/A</c:v>
                </c:pt>
                <c:pt idx="7">
                  <c:v>0.37</c:v>
                </c:pt>
                <c:pt idx="8">
                  <c:v>#N/A</c:v>
                </c:pt>
                <c:pt idx="9">
                  <c:v>0.02</c:v>
                </c:pt>
              </c:numCache>
            </c:numRef>
          </c:val>
          <c:extLst>
            <c:ext xmlns:c16="http://schemas.microsoft.com/office/drawing/2014/chart" uri="{C3380CC4-5D6E-409C-BE32-E72D297353CC}">
              <c16:uniqueId val="{00000004-6EFD-499D-A6FA-F102F9356E01}"/>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1.04</c:v>
                </c:pt>
                <c:pt idx="2">
                  <c:v>#N/A</c:v>
                </c:pt>
                <c:pt idx="3">
                  <c:v>1.23</c:v>
                </c:pt>
                <c:pt idx="4">
                  <c:v>#N/A</c:v>
                </c:pt>
                <c:pt idx="5">
                  <c:v>0.46</c:v>
                </c:pt>
                <c:pt idx="6">
                  <c:v>#N/A</c:v>
                </c:pt>
                <c:pt idx="7">
                  <c:v>0.6</c:v>
                </c:pt>
                <c:pt idx="8">
                  <c:v>#N/A</c:v>
                </c:pt>
                <c:pt idx="9">
                  <c:v>0.18</c:v>
                </c:pt>
              </c:numCache>
            </c:numRef>
          </c:val>
          <c:extLst>
            <c:ext xmlns:c16="http://schemas.microsoft.com/office/drawing/2014/chart" uri="{C3380CC4-5D6E-409C-BE32-E72D297353CC}">
              <c16:uniqueId val="{00000005-6EFD-499D-A6FA-F102F9356E01}"/>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0.37</c:v>
                </c:pt>
              </c:numCache>
            </c:numRef>
          </c:val>
          <c:extLst>
            <c:ext xmlns:c16="http://schemas.microsoft.com/office/drawing/2014/chart" uri="{C3380CC4-5D6E-409C-BE32-E72D297353CC}">
              <c16:uniqueId val="{00000006-6EFD-499D-A6FA-F102F9356E0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2.0099999999999998</c:v>
                </c:pt>
                <c:pt idx="2">
                  <c:v>#N/A</c:v>
                </c:pt>
                <c:pt idx="3">
                  <c:v>0.6</c:v>
                </c:pt>
                <c:pt idx="4">
                  <c:v>#N/A</c:v>
                </c:pt>
                <c:pt idx="5">
                  <c:v>0.69</c:v>
                </c:pt>
                <c:pt idx="6">
                  <c:v>#N/A</c:v>
                </c:pt>
                <c:pt idx="7">
                  <c:v>0.32</c:v>
                </c:pt>
                <c:pt idx="8">
                  <c:v>#N/A</c:v>
                </c:pt>
                <c:pt idx="9">
                  <c:v>3.02</c:v>
                </c:pt>
              </c:numCache>
            </c:numRef>
          </c:val>
          <c:extLst>
            <c:ext xmlns:c16="http://schemas.microsoft.com/office/drawing/2014/chart" uri="{C3380CC4-5D6E-409C-BE32-E72D297353CC}">
              <c16:uniqueId val="{00000007-6EFD-499D-A6FA-F102F9356E01}"/>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8.61</c:v>
                </c:pt>
              </c:numCache>
            </c:numRef>
          </c:val>
          <c:extLst>
            <c:ext xmlns:c16="http://schemas.microsoft.com/office/drawing/2014/chart" uri="{C3380CC4-5D6E-409C-BE32-E72D297353CC}">
              <c16:uniqueId val="{00000008-6EFD-499D-A6FA-F102F9356E0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c:v>
                </c:pt>
                <c:pt idx="2">
                  <c:v>#N/A</c:v>
                </c:pt>
                <c:pt idx="3">
                  <c:v>13.92</c:v>
                </c:pt>
                <c:pt idx="4">
                  <c:v>#N/A</c:v>
                </c:pt>
                <c:pt idx="5">
                  <c:v>20.57</c:v>
                </c:pt>
                <c:pt idx="6">
                  <c:v>#N/A</c:v>
                </c:pt>
                <c:pt idx="7">
                  <c:v>18.86</c:v>
                </c:pt>
                <c:pt idx="8">
                  <c:v>#N/A</c:v>
                </c:pt>
                <c:pt idx="9">
                  <c:v>16.399999999999999</c:v>
                </c:pt>
              </c:numCache>
            </c:numRef>
          </c:val>
          <c:extLst>
            <c:ext xmlns:c16="http://schemas.microsoft.com/office/drawing/2014/chart" uri="{C3380CC4-5D6E-409C-BE32-E72D297353CC}">
              <c16:uniqueId val="{00000009-6EFD-499D-A6FA-F102F9356E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291</c:v>
                </c:pt>
                <c:pt idx="5">
                  <c:v>286</c:v>
                </c:pt>
                <c:pt idx="8">
                  <c:v>284</c:v>
                </c:pt>
                <c:pt idx="11">
                  <c:v>314</c:v>
                </c:pt>
                <c:pt idx="14">
                  <c:v>291</c:v>
                </c:pt>
              </c:numCache>
            </c:numRef>
          </c:val>
          <c:extLst>
            <c:ext xmlns:c16="http://schemas.microsoft.com/office/drawing/2014/chart" uri="{C3380CC4-5D6E-409C-BE32-E72D297353CC}">
              <c16:uniqueId val="{00000000-E8D9-4754-83D0-EA2E947516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D9-4754-83D0-EA2E947516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D9-4754-83D0-EA2E947516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21</c:v>
                </c:pt>
                <c:pt idx="6">
                  <c:v>14</c:v>
                </c:pt>
                <c:pt idx="9">
                  <c:v>16</c:v>
                </c:pt>
                <c:pt idx="12">
                  <c:v>18</c:v>
                </c:pt>
              </c:numCache>
            </c:numRef>
          </c:val>
          <c:extLst>
            <c:ext xmlns:c16="http://schemas.microsoft.com/office/drawing/2014/chart" uri="{C3380CC4-5D6E-409C-BE32-E72D297353CC}">
              <c16:uniqueId val="{00000003-E8D9-4754-83D0-EA2E947516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c:v>
                </c:pt>
                <c:pt idx="3">
                  <c:v>59</c:v>
                </c:pt>
                <c:pt idx="6">
                  <c:v>56</c:v>
                </c:pt>
                <c:pt idx="9">
                  <c:v>50</c:v>
                </c:pt>
                <c:pt idx="12">
                  <c:v>46</c:v>
                </c:pt>
              </c:numCache>
            </c:numRef>
          </c:val>
          <c:extLst>
            <c:ext xmlns:c16="http://schemas.microsoft.com/office/drawing/2014/chart" uri="{C3380CC4-5D6E-409C-BE32-E72D297353CC}">
              <c16:uniqueId val="{00000004-E8D9-4754-83D0-EA2E947516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D9-4754-83D0-EA2E947516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D9-4754-83D0-EA2E947516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326</c:v>
                </c:pt>
                <c:pt idx="3">
                  <c:v>348</c:v>
                </c:pt>
                <c:pt idx="6">
                  <c:v>352</c:v>
                </c:pt>
                <c:pt idx="9">
                  <c:v>369</c:v>
                </c:pt>
                <c:pt idx="12">
                  <c:v>384</c:v>
                </c:pt>
              </c:numCache>
            </c:numRef>
          </c:val>
          <c:extLst>
            <c:ext xmlns:c16="http://schemas.microsoft.com/office/drawing/2014/chart" uri="{C3380CC4-5D6E-409C-BE32-E72D297353CC}">
              <c16:uniqueId val="{00000007-E8D9-4754-83D0-EA2E947516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c:v>
                </c:pt>
                <c:pt idx="2">
                  <c:v>#N/A</c:v>
                </c:pt>
                <c:pt idx="3">
                  <c:v>#N/A</c:v>
                </c:pt>
                <c:pt idx="4">
                  <c:v>142</c:v>
                </c:pt>
                <c:pt idx="5">
                  <c:v>#N/A</c:v>
                </c:pt>
                <c:pt idx="6">
                  <c:v>#N/A</c:v>
                </c:pt>
                <c:pt idx="7">
                  <c:v>138</c:v>
                </c:pt>
                <c:pt idx="8">
                  <c:v>#N/A</c:v>
                </c:pt>
                <c:pt idx="9">
                  <c:v>#N/A</c:v>
                </c:pt>
                <c:pt idx="10">
                  <c:v>121</c:v>
                </c:pt>
                <c:pt idx="11">
                  <c:v>#N/A</c:v>
                </c:pt>
                <c:pt idx="12">
                  <c:v>#N/A</c:v>
                </c:pt>
                <c:pt idx="13">
                  <c:v>157</c:v>
                </c:pt>
                <c:pt idx="14">
                  <c:v>#N/A</c:v>
                </c:pt>
              </c:numCache>
            </c:numRef>
          </c:val>
          <c:smooth val="0"/>
          <c:extLst>
            <c:ext xmlns:c16="http://schemas.microsoft.com/office/drawing/2014/chart" uri="{C3380CC4-5D6E-409C-BE32-E72D297353CC}">
              <c16:uniqueId val="{00000008-E8D9-4754-83D0-EA2E947516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2775</c:v>
                </c:pt>
                <c:pt idx="5">
                  <c:v>2722</c:v>
                </c:pt>
                <c:pt idx="8">
                  <c:v>2783</c:v>
                </c:pt>
                <c:pt idx="11">
                  <c:v>3066</c:v>
                </c:pt>
                <c:pt idx="14">
                  <c:v>2892</c:v>
                </c:pt>
              </c:numCache>
            </c:numRef>
          </c:val>
          <c:extLst>
            <c:ext xmlns:c16="http://schemas.microsoft.com/office/drawing/2014/chart" uri="{C3380CC4-5D6E-409C-BE32-E72D297353CC}">
              <c16:uniqueId val="{00000000-0410-4666-94E3-17F3BB3AB5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55</c:v>
                </c:pt>
                <c:pt idx="5">
                  <c:v>51</c:v>
                </c:pt>
                <c:pt idx="8">
                  <c:v>48</c:v>
                </c:pt>
                <c:pt idx="11">
                  <c:v>47</c:v>
                </c:pt>
                <c:pt idx="14">
                  <c:v>43</c:v>
                </c:pt>
              </c:numCache>
            </c:numRef>
          </c:val>
          <c:extLst>
            <c:ext xmlns:c16="http://schemas.microsoft.com/office/drawing/2014/chart" uri="{C3380CC4-5D6E-409C-BE32-E72D297353CC}">
              <c16:uniqueId val="{00000001-0410-4666-94E3-17F3BB3AB5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2242</c:v>
                </c:pt>
                <c:pt idx="5">
                  <c:v>2548</c:v>
                </c:pt>
                <c:pt idx="8">
                  <c:v>2774</c:v>
                </c:pt>
                <c:pt idx="11">
                  <c:v>2978</c:v>
                </c:pt>
                <c:pt idx="14">
                  <c:v>3233</c:v>
                </c:pt>
              </c:numCache>
            </c:numRef>
          </c:val>
          <c:extLst>
            <c:ext xmlns:c16="http://schemas.microsoft.com/office/drawing/2014/chart" uri="{C3380CC4-5D6E-409C-BE32-E72D297353CC}">
              <c16:uniqueId val="{00000002-0410-4666-94E3-17F3BB3AB5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10-4666-94E3-17F3BB3AB5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10-4666-94E3-17F3BB3AB5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10-4666-94E3-17F3BB3AB5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344</c:v>
                </c:pt>
                <c:pt idx="3">
                  <c:v>414</c:v>
                </c:pt>
                <c:pt idx="6">
                  <c:v>322</c:v>
                </c:pt>
                <c:pt idx="9">
                  <c:v>310</c:v>
                </c:pt>
                <c:pt idx="12">
                  <c:v>298</c:v>
                </c:pt>
              </c:numCache>
            </c:numRef>
          </c:val>
          <c:extLst>
            <c:ext xmlns:c16="http://schemas.microsoft.com/office/drawing/2014/chart" uri="{C3380CC4-5D6E-409C-BE32-E72D297353CC}">
              <c16:uniqueId val="{00000006-0410-4666-94E3-17F3BB3AB5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206</c:v>
                </c:pt>
                <c:pt idx="3">
                  <c:v>171</c:v>
                </c:pt>
                <c:pt idx="6">
                  <c:v>166</c:v>
                </c:pt>
                <c:pt idx="9">
                  <c:v>159</c:v>
                </c:pt>
                <c:pt idx="12">
                  <c:v>166</c:v>
                </c:pt>
              </c:numCache>
            </c:numRef>
          </c:val>
          <c:extLst>
            <c:ext xmlns:c16="http://schemas.microsoft.com/office/drawing/2014/chart" uri="{C3380CC4-5D6E-409C-BE32-E72D297353CC}">
              <c16:uniqueId val="{00000007-0410-4666-94E3-17F3BB3AB5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647</c:v>
                </c:pt>
                <c:pt idx="3">
                  <c:v>651</c:v>
                </c:pt>
                <c:pt idx="6">
                  <c:v>599</c:v>
                </c:pt>
                <c:pt idx="9">
                  <c:v>572</c:v>
                </c:pt>
                <c:pt idx="12">
                  <c:v>667</c:v>
                </c:pt>
              </c:numCache>
            </c:numRef>
          </c:val>
          <c:extLst>
            <c:ext xmlns:c16="http://schemas.microsoft.com/office/drawing/2014/chart" uri="{C3380CC4-5D6E-409C-BE32-E72D297353CC}">
              <c16:uniqueId val="{00000008-0410-4666-94E3-17F3BB3AB5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410-4666-94E3-17F3BB3AB5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3539</c:v>
                </c:pt>
                <c:pt idx="3">
                  <c:v>3463</c:v>
                </c:pt>
                <c:pt idx="6">
                  <c:v>3409</c:v>
                </c:pt>
                <c:pt idx="9">
                  <c:v>3682</c:v>
                </c:pt>
                <c:pt idx="12">
                  <c:v>3535</c:v>
                </c:pt>
              </c:numCache>
            </c:numRef>
          </c:val>
          <c:extLst>
            <c:ext xmlns:c16="http://schemas.microsoft.com/office/drawing/2014/chart" uri="{C3380CC4-5D6E-409C-BE32-E72D297353CC}">
              <c16:uniqueId val="{0000000A-0410-4666-94E3-17F3BB3AB5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10-4666-94E3-17F3BB3AB5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1575</c:v>
                </c:pt>
                <c:pt idx="1">
                  <c:v>1575</c:v>
                </c:pt>
                <c:pt idx="2">
                  <c:v>1576</c:v>
                </c:pt>
              </c:numCache>
            </c:numRef>
          </c:val>
          <c:extLst>
            <c:ext xmlns:c16="http://schemas.microsoft.com/office/drawing/2014/chart" uri="{C3380CC4-5D6E-409C-BE32-E72D297353CC}">
              <c16:uniqueId val="{00000000-05E3-4000-8A6C-C445CCD147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637</c:v>
                </c:pt>
                <c:pt idx="1">
                  <c:v>839</c:v>
                </c:pt>
                <c:pt idx="2">
                  <c:v>1043</c:v>
                </c:pt>
              </c:numCache>
            </c:numRef>
          </c:val>
          <c:extLst>
            <c:ext xmlns:c16="http://schemas.microsoft.com/office/drawing/2014/chart" uri="{C3380CC4-5D6E-409C-BE32-E72D297353CC}">
              <c16:uniqueId val="{00000001-05E3-4000-8A6C-C445CCD147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253</c:v>
                </c:pt>
                <c:pt idx="1">
                  <c:v>258</c:v>
                </c:pt>
                <c:pt idx="2">
                  <c:v>282</c:v>
                </c:pt>
              </c:numCache>
            </c:numRef>
          </c:val>
          <c:extLst>
            <c:ext xmlns:c16="http://schemas.microsoft.com/office/drawing/2014/chart" uri="{C3380CC4-5D6E-409C-BE32-E72D297353CC}">
              <c16:uniqueId val="{00000002-05E3-4000-8A6C-C445CCD147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実質公債費比率（分子）の構造について、公債費の元利償還金は令和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年度より以前から増加が続いている。平成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年度にかけて実施した庁舎等耐震事業、観光施設大規模改修事業、平成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年～令和元年度にかけて実施した火葬場整備事業、令和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年度に整備した小規模多機能型居宅介護施設、令和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保育所整備事業や洞川温泉駐車場整備事業などの償還が開始したためである。公営企業債の元利償還金について、近年は大きな借り入れはないものの、水道・下水道事業など長期にわたる償還が続くため、引き続き経営改革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将来負担比率（分子）の構造については、地方債借入と償還満了のタイミングにより一般会計における地方債現在高が増減を繰り返している。</a:t>
          </a:r>
        </a:p>
        <a:p>
          <a:r>
            <a:rPr kumimoji="1" lang="ja-JP" altLang="en-US" sz="1400">
              <a:latin typeface="ＭＳ ゴシック" pitchFamily="49" charset="-128"/>
              <a:ea typeface="ＭＳ ゴシック" pitchFamily="49" charset="-128"/>
            </a:rPr>
            <a:t>単年度収支の黒字により、その余剰金を減債基金に積み立てたことで充当可能財源等も増加しており、将来負担比率の分子として、ここ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年では減少傾向にある。</a:t>
          </a:r>
        </a:p>
        <a:p>
          <a:r>
            <a:rPr kumimoji="1" lang="ja-JP" altLang="en-US" sz="1400">
              <a:latin typeface="ＭＳ ゴシック" pitchFamily="49" charset="-128"/>
              <a:ea typeface="ＭＳ ゴシック" pitchFamily="49" charset="-128"/>
            </a:rPr>
            <a:t>本村においては、税収等自主財源に乏しく、今後も交付金等に依存した状況が続くと思われることから、不断の行財政改革に努めると共に、財源対策債など有利な財源の活用を図ることで、安定し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基金残高全体としては、令和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年にかけて、おおよそ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近く増加しており、その主な要因は減債基金の積立てである。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特定目的基金では、山癒の里基金がふるさと納税により、また森林環境整備促進基金が森林環境譲与税の増額に伴い、毎年度増加している。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年度以降は、財政調整基金の積立の見込みはなく、基金全体としてほぼ横ばいで推移すると考える。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中期的には、今後人件費や普通建設費（公営住宅建設）、公債費の増が見込まれるため、効率的な行財政運営に努め基金現在高を維持していきたい。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特定目的金のうち、ふるさと創生基金については、「観光商工振興事業」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山癒の里基金については、「観光施設・登山道遊歩道等整備」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文教施設整備基金については、「学校・幼稚園等の教育施設整備」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退職金手当基金については、「職員退職金」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森林環境整備促進基金については、「森林整備」に充てることが出来る。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山癒の里基金は、山癒の里寄付金（指定寄付金）を積み立てるもので、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百万円の取崩しをおこなったが積み立てが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基金残高は増となっている。森林環境整備促進基金は、森林環境譲与税を積み立てるもので、取崩しが無かったことから基金残高は増となっている。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ふるさと創生基金については、観光趣向振興事業の財源不足の補てんとして各年度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山癒の里基金については、指定寄付金の積立により増が見込まれる。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年度にかけては、ほぼ横ばいで推移している。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年度以降は、地方交付税の減等の要因により余剰金は発生しない見込みである。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長期的な視点では、今後職員の平均年齢の上昇により給与費の増加が見込まれる。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また公債費についても、平成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年度にかけて実施した庁舎耐震事業、定住促進住宅整備事業、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令和元年に実施した火葬場整備事業、令和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年度に整備した小規模多機能型居宅介護施設、令和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年度の保育所整備事業や洞川温泉駐車場整備事業など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の大きな事業に係る償還金が始まる等の要因により、効率的な行財政運営を行い経常経費の削減により基金現在高を減らさないように努める。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減債基金については、公債費の増加が見込むため令和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年度にかけて残高が大きく増加している。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今後、中長期的な視点では公債費が大きく増加することを見込むため、基金残高を減らさないよう効率的な行財政運営に努める。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
1,184
175.66
2,712,725
2,416,204
260,179
1,585,968
3,535,084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上昇に加え、村内に中心となる産業が少ないこと、特に主となる林業事業の低迷が続いていることにより、財政基盤が弱く、類似団体平均・全国平均・奈良県平均を下回っている。人口減少対策として、空き家改修や解体に係る補助金や定住促進住宅の整備、子育て応援補助金など定住に繋がる政策を促進している。また村内雇用を増やすための事業（木材バイオマス事業やイチゴ栽培事業、とらふぐ養殖事業）を進め、活力ある村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29972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73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令和２年度から令和３年度では地方交付税の増加に伴い大きく減少した。令和４年度から令和６年度にかけては、給与・公債費の増額により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上昇した。地方交付税の基礎となる人口について、年々減少傾向にあり地方交付税も減少することが見込まれる。経常的収入では、人口減少による税収の減少、経常的支出では、職員（会計年度任用職員含む）定期昇給や公債費等による増加が見込まれ、経常収支比率は徐々に悪化していく。自主財源による事業等については、地方債の借入や公債費償還では財政調整基金の取り崩しなど活用し、現在の水準維持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7196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639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80116</xdr:rowOff>
    </xdr:from>
    <xdr:to>
      <xdr:col>19</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81466"/>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63</xdr:row>
      <xdr:rowOff>80116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336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64</xdr:row>
      <xdr:rowOff>79587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3369"/>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29316</xdr:rowOff>
    </xdr:from>
    <xdr:to>
      <xdr:col>15</xdr:col>
      <xdr:colOff>133350</xdr:colOff>
      <xdr:row>63</xdr:row>
      <xdr:rowOff>130916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115693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97596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人件費と物件費が要因となっている。人件費については、地域おこし協力隊・集落支援員の他、会計年度任用職員の人件費が増加している。また物件費では委託料が大きな割合を占めており、電算システム保守管理委託や指定管理者制度による温泉施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件）の管理委託、山林の地籍調査委託料が主な要因となる。これらについては、コストの低減が見込みにくく、今後電算システムについては、基幹系システムの標準化に伴い更なる増加が見込まれる。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6693</xdr:rowOff>
    </xdr:from>
    <xdr:to>
      <xdr:col>23</xdr:col>
      <xdr:colOff>133350</xdr:colOff>
      <xdr:row>82</xdr:row>
      <xdr:rowOff>37652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5593"/>
          <a:ext cx="8382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170050</xdr:rowOff>
    </xdr:from>
    <xdr:to>
      <xdr:col>19</xdr:col>
      <xdr:colOff>133350</xdr:colOff>
      <xdr:row>82</xdr:row>
      <xdr:rowOff>6693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57500"/>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151324</xdr:rowOff>
    </xdr:from>
    <xdr:to>
      <xdr:col>15</xdr:col>
      <xdr:colOff>82550</xdr:colOff>
      <xdr:row>81</xdr:row>
      <xdr:rowOff>170050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877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151324</xdr:rowOff>
    </xdr:from>
    <xdr:to>
      <xdr:col>11</xdr:col>
      <xdr:colOff>31750</xdr:colOff>
      <xdr:row>81</xdr:row>
      <xdr:rowOff>166001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38774"/>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158302</xdr:rowOff>
    </xdr:from>
    <xdr:to>
      <xdr:col>23</xdr:col>
      <xdr:colOff>184150</xdr:colOff>
      <xdr:row>82</xdr:row>
      <xdr:rowOff>88452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130379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1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127343</xdr:rowOff>
    </xdr:from>
    <xdr:to>
      <xdr:col>19</xdr:col>
      <xdr:colOff>184150</xdr:colOff>
      <xdr:row>82</xdr:row>
      <xdr:rowOff>57493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42270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01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119250</xdr:rowOff>
    </xdr:from>
    <xdr:to>
      <xdr:col>15</xdr:col>
      <xdr:colOff>133350</xdr:colOff>
      <xdr:row>82</xdr:row>
      <xdr:rowOff>49400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34177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100524</xdr:rowOff>
    </xdr:from>
    <xdr:to>
      <xdr:col>11</xdr:col>
      <xdr:colOff>82550</xdr:colOff>
      <xdr:row>82</xdr:row>
      <xdr:rowOff>30674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7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115201</xdr:rowOff>
    </xdr:from>
    <xdr:to>
      <xdr:col>7</xdr:col>
      <xdr:colOff>31750</xdr:colOff>
      <xdr:row>82</xdr:row>
      <xdr:rowOff>45351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30128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8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増加しているが、若手職員や経験年数の浅い職員の比重が高いことから給与改定による増加が大きかった。それにより類似団体平均を上回ることとなった。自主財源に乏しく、歳入のほとんどを地方交付税等の収入に依存している状況であり、指数が過度に上昇することのないよう定員管理とあわせて村の実態に即した行政運営を行う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87</xdr:row>
      <xdr:rowOff>38736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05000"/>
          <a:ext cx="838200" cy="34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152400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49848</xdr:rowOff>
    </xdr:from>
    <xdr:to>
      <xdr:col>72</xdr:col>
      <xdr:colOff>203200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2309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167005</xdr:rowOff>
    </xdr:from>
    <xdr:to>
      <xdr:col>68</xdr:col>
      <xdr:colOff>152400</xdr:colOff>
      <xdr:row>85</xdr:row>
      <xdr:rowOff>49848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56880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159386</xdr:rowOff>
    </xdr:from>
    <xdr:to>
      <xdr:col>81</xdr:col>
      <xdr:colOff>95250</xdr:colOff>
      <xdr:row>87</xdr:row>
      <xdr:rowOff>89536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131463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7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170498</xdr:rowOff>
    </xdr:from>
    <xdr:to>
      <xdr:col>68</xdr:col>
      <xdr:colOff>203200</xdr:colOff>
      <xdr:row>85</xdr:row>
      <xdr:rowOff>100648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110825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116205</xdr:rowOff>
    </xdr:from>
    <xdr:to>
      <xdr:col>64</xdr:col>
      <xdr:colOff>152400</xdr:colOff>
      <xdr:row>85</xdr:row>
      <xdr:rowOff>46355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56532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8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人であり、類似団体・全国平均・奈良県平均を大きく上回っている。人口推計統計では今後も人口の減少が見込まれることから、対策として、空き家空き店舗利活用推進事業、定住促進住宅の整備、子育て支援の充実化、地域おこし協力隊制度等に取り組む。また事務事業の効率化を図り、人口規模に応じた適切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84920</xdr:rowOff>
    </xdr:from>
    <xdr:to>
      <xdr:col>81</xdr:col>
      <xdr:colOff>44450</xdr:colOff>
      <xdr:row>60</xdr:row>
      <xdr:rowOff>88943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71920"/>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84920</xdr:rowOff>
    </xdr:from>
    <xdr:to>
      <xdr:col>77</xdr:col>
      <xdr:colOff>44450</xdr:colOff>
      <xdr:row>60</xdr:row>
      <xdr:rowOff>100433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71920"/>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100433</xdr:rowOff>
    </xdr:from>
    <xdr:to>
      <xdr:col>72</xdr:col>
      <xdr:colOff>203200</xdr:colOff>
      <xdr:row>60</xdr:row>
      <xdr:rowOff>131572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87433"/>
          <a:ext cx="889000" cy="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119622</xdr:rowOff>
    </xdr:from>
    <xdr:to>
      <xdr:col>68</xdr:col>
      <xdr:colOff>152400</xdr:colOff>
      <xdr:row>60</xdr:row>
      <xdr:rowOff>131572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06622"/>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38143</xdr:rowOff>
    </xdr:from>
    <xdr:to>
      <xdr:col>81</xdr:col>
      <xdr:colOff>95250</xdr:colOff>
      <xdr:row>60</xdr:row>
      <xdr:rowOff>139743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10220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9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34120</xdr:rowOff>
    </xdr:from>
    <xdr:to>
      <xdr:col>77</xdr:col>
      <xdr:colOff>95250</xdr:colOff>
      <xdr:row>60</xdr:row>
      <xdr:rowOff>135720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120497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0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49633</xdr:rowOff>
    </xdr:from>
    <xdr:to>
      <xdr:col>73</xdr:col>
      <xdr:colOff>44450</xdr:colOff>
      <xdr:row>60</xdr:row>
      <xdr:rowOff>151233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136010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80772</xdr:rowOff>
    </xdr:from>
    <xdr:to>
      <xdr:col>68</xdr:col>
      <xdr:colOff>203200</xdr:colOff>
      <xdr:row>61</xdr:row>
      <xdr:rowOff>10922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167149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68822</xdr:rowOff>
    </xdr:from>
    <xdr:to>
      <xdr:col>64</xdr:col>
      <xdr:colOff>152400</xdr:colOff>
      <xdr:row>60</xdr:row>
      <xdr:rowOff>170422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155199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類似団体、全国平均、奈良県平均を大きく上回っており、また比率自体は年々増加している状況である。有利な財源が活用できない場合、地方債（過疎対策事業債及び辺地対策事業債）を借入しており、実質公債費比率を抑制することは難しい状況であり、元利償還金は今後も増加する見込みとなる。そのため大型投資事業の適切な取捨選択が必要であり、計画的な地方債の借入により起債発行額の抑制に努める。また減債基金の取り崩しによる繰上償還も視野に入れ、実質公債費比率の抑制も図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71120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40325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30904</xdr:rowOff>
    </xdr:from>
    <xdr:to>
      <xdr:col>77</xdr:col>
      <xdr:colOff>44450</xdr:colOff>
      <xdr:row>43</xdr:row>
      <xdr:rowOff>71120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4032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71120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類似団体・全国平均・奈良県平均を下回っており、主な要因は財政調整基金及び減債基金の積立による充当可能性基金の増があげられる。今後も公債費等義務的経費の削減を中心とする行財政改革を進め、財政健全化に努める。は給与改定によ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
1,184
175.66
2,712,725
2,416,204
260,179
1,585,968
3,535,084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人件費の比率は、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内で推移しており、全国平均・奈良県平均を上回っている。令和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年度での増加は給与改定によるものとなる。今後は、実態に即して定員管理計画を見直し、ラスパイレス指数が類似団体の平均に近づけられるよう行政運営に努める。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104140</xdr:rowOff>
    </xdr:from>
    <xdr:to>
      <xdr:col>24</xdr:col>
      <xdr:colOff>25400</xdr:colOff>
      <xdr:row>38</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4779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96520</xdr:rowOff>
    </xdr:from>
    <xdr:to>
      <xdr:col>19</xdr:col>
      <xdr:colOff>187325</xdr:colOff>
      <xdr:row>37</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0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96520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401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152400</xdr:rowOff>
    </xdr:from>
    <xdr:to>
      <xdr:col>24</xdr:col>
      <xdr:colOff>76200</xdr:colOff>
      <xdr:row>38</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53340</xdr:rowOff>
    </xdr:from>
    <xdr:to>
      <xdr:col>20</xdr:col>
      <xdr:colOff>38100</xdr:colOff>
      <xdr:row>37</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45720</xdr:rowOff>
    </xdr:from>
    <xdr:to>
      <xdr:col>15</xdr:col>
      <xdr:colOff>149225</xdr:colOff>
      <xdr:row>37</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内で推移しており、類似団体・全国平均・奈良県平均を下回っている。令和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年度に減少しているのは、会計年度任用職員制度創設に伴い、これまで計上していた臨時職員への賃金が無くなったためとなる。令和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まで増加しており需用費、特に燃料費や光熱水費が物価高騰による影響で増加となるためである。令和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に減少しており、修繕料や電気設備等保守委託料の減少によるものである。今後も経常経費の削減に努める。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163576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56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19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4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4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で推移しており、全国平均・奈良県平均を下回っている。人口減少に伴い、児童手当や高齢者の医療費も合わせて減少していることが要因と思われる。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その他の経費の比率については、令和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であり、類似団体・全国平均・奈良県平均を下回っている。これは特別事業会計への繰出金減少等が要因である。今後も現在の水準を維持できるよう努めていく。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58</xdr:row>
      <xdr:rowOff>117856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3335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58</xdr:row>
      <xdr:rowOff>117856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9430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170434</xdr:rowOff>
    </xdr:from>
    <xdr:to>
      <xdr:col>73</xdr:col>
      <xdr:colOff>180975</xdr:colOff>
      <xdr:row>58</xdr:row>
      <xdr:rowOff>99568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430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99568</xdr:rowOff>
    </xdr:from>
    <xdr:to>
      <xdr:col>69</xdr:col>
      <xdr:colOff>92075</xdr:colOff>
      <xdr:row>59</xdr:row>
      <xdr:rowOff>19558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436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67056</xdr:rowOff>
    </xdr:from>
    <xdr:to>
      <xdr:col>78</xdr:col>
      <xdr:colOff>120650</xdr:colOff>
      <xdr:row>58</xdr:row>
      <xdr:rowOff>168656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153433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9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119634</xdr:rowOff>
    </xdr:from>
    <xdr:to>
      <xdr:col>74</xdr:col>
      <xdr:colOff>31750</xdr:colOff>
      <xdr:row>58</xdr:row>
      <xdr:rowOff>49784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59961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6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48768</xdr:rowOff>
    </xdr:from>
    <xdr:to>
      <xdr:col>69</xdr:col>
      <xdr:colOff>142875</xdr:colOff>
      <xdr:row>58</xdr:row>
      <xdr:rowOff>150368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160545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140208</xdr:rowOff>
    </xdr:from>
    <xdr:to>
      <xdr:col>65</xdr:col>
      <xdr:colOff>53975</xdr:colOff>
      <xdr:row>59</xdr:row>
      <xdr:rowOff>70358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55135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補助費の比率について、令和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となっており、類似団体・全国平均・奈良県平均を上回っている。これは令和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年度に南和広域衛生組合の施設解体負担金が大きく増加したためである。この負担金については令和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年度以降も続くが、現在の水準を維持できるよう努めていく。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49276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483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48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07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071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公債費の比率は</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であり、類似団体・全国平均・奈良県平均より上回っている。平成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年度にかけて大型の整備事業を実施したことより地方債発行額が増加している。令和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年度時点では公債費のピークは令和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年度と見込むが、今後も地方債償還額が増加する見込みであり、ピークは後年となっていく。計画的な事業展開により起債発行額の抑制に努める。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086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743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248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248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160020</xdr:rowOff>
    </xdr:from>
    <xdr:to>
      <xdr:col>24</xdr:col>
      <xdr:colOff>76200</xdr:colOff>
      <xdr:row>78</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121920</xdr:rowOff>
    </xdr:from>
    <xdr:to>
      <xdr:col>15</xdr:col>
      <xdr:colOff>149225</xdr:colOff>
      <xdr:row>78</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台を推移していたが、令和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65.5%</a:t>
          </a:r>
          <a:r>
            <a:rPr kumimoji="1" lang="ja-JP" altLang="en-US" sz="1300">
              <a:latin typeface="ＭＳ Ｐゴシック" panose="020B0600070205080204" pitchFamily="50" charset="-128"/>
              <a:ea typeface="ＭＳ Ｐゴシック" panose="020B0600070205080204" pitchFamily="50" charset="-128"/>
            </a:rPr>
            <a:t>と類似団体・全国平均・奈良県平均を下回っている。これは令和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年度より普通地方交付税が大きく増加し、経常収支比率が減少したためである。今後も現在の水準を維持できるよう努めていく。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733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51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107950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951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667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35577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123132</xdr:rowOff>
    </xdr:from>
    <xdr:to>
      <xdr:col>29</xdr:col>
      <xdr:colOff>127000</xdr:colOff>
      <xdr:row>17</xdr:row>
      <xdr:rowOff>17033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13957"/>
          <a:ext cx="647700" cy="6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12564</xdr:rowOff>
    </xdr:from>
    <xdr:to>
      <xdr:col>26</xdr:col>
      <xdr:colOff>50800</xdr:colOff>
      <xdr:row>17</xdr:row>
      <xdr:rowOff>17033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974839"/>
          <a:ext cx="698500" cy="4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12564</xdr:rowOff>
    </xdr:from>
    <xdr:to>
      <xdr:col>22</xdr:col>
      <xdr:colOff>114300</xdr:colOff>
      <xdr:row>17</xdr:row>
      <xdr:rowOff>28359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74839"/>
          <a:ext cx="698500" cy="1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28359</xdr:rowOff>
    </xdr:from>
    <xdr:to>
      <xdr:col>18</xdr:col>
      <xdr:colOff>177800</xdr:colOff>
      <xdr:row>17</xdr:row>
      <xdr:rowOff>32475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90634"/>
          <a:ext cx="698500" cy="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72332</xdr:rowOff>
    </xdr:from>
    <xdr:to>
      <xdr:col>29</xdr:col>
      <xdr:colOff>177800</xdr:colOff>
      <xdr:row>17</xdr:row>
      <xdr:rowOff>2482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3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88859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0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137683</xdr:rowOff>
    </xdr:from>
    <xdr:to>
      <xdr:col>26</xdr:col>
      <xdr:colOff>101600</xdr:colOff>
      <xdr:row>17</xdr:row>
      <xdr:rowOff>67833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2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9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133214</xdr:rowOff>
    </xdr:from>
    <xdr:to>
      <xdr:col>22</xdr:col>
      <xdr:colOff>165100</xdr:colOff>
      <xdr:row>17</xdr:row>
      <xdr:rowOff>63364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2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73541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9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149009</xdr:rowOff>
    </xdr:from>
    <xdr:to>
      <xdr:col>19</xdr:col>
      <xdr:colOff>38100</xdr:colOff>
      <xdr:row>17</xdr:row>
      <xdr:rowOff>79159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3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89336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153125</xdr:rowOff>
    </xdr:from>
    <xdr:to>
      <xdr:col>15</xdr:col>
      <xdr:colOff>101600</xdr:colOff>
      <xdr:row>17</xdr:row>
      <xdr:rowOff>83275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4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93452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1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62684</xdr:rowOff>
    </xdr:from>
    <xdr:to>
      <xdr:col>29</xdr:col>
      <xdr:colOff>127000</xdr:colOff>
      <xdr:row>35</xdr:row>
      <xdr:rowOff>190581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73034"/>
          <a:ext cx="647700" cy="127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147166</xdr:rowOff>
    </xdr:from>
    <xdr:to>
      <xdr:col>26</xdr:col>
      <xdr:colOff>50800</xdr:colOff>
      <xdr:row>35</xdr:row>
      <xdr:rowOff>190581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57516"/>
          <a:ext cx="698500" cy="4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147166</xdr:rowOff>
    </xdr:from>
    <xdr:to>
      <xdr:col>22</xdr:col>
      <xdr:colOff>114300</xdr:colOff>
      <xdr:row>35</xdr:row>
      <xdr:rowOff>147331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57516"/>
          <a:ext cx="698500" cy="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147331</xdr:rowOff>
    </xdr:from>
    <xdr:to>
      <xdr:col>18</xdr:col>
      <xdr:colOff>177800</xdr:colOff>
      <xdr:row>35</xdr:row>
      <xdr:rowOff>199558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757681"/>
          <a:ext cx="698500" cy="52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11884</xdr:rowOff>
    </xdr:from>
    <xdr:to>
      <xdr:col>29</xdr:col>
      <xdr:colOff>177800</xdr:colOff>
      <xdr:row>35</xdr:row>
      <xdr:rowOff>113484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22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199861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6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139781</xdr:rowOff>
    </xdr:from>
    <xdr:to>
      <xdr:col>26</xdr:col>
      <xdr:colOff>101600</xdr:colOff>
      <xdr:row>35</xdr:row>
      <xdr:rowOff>241381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5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251558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1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96366</xdr:rowOff>
    </xdr:from>
    <xdr:to>
      <xdr:col>22</xdr:col>
      <xdr:colOff>165100</xdr:colOff>
      <xdr:row>35</xdr:row>
      <xdr:rowOff>197966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06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208143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7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96531</xdr:rowOff>
    </xdr:from>
    <xdr:to>
      <xdr:col>19</xdr:col>
      <xdr:colOff>38100</xdr:colOff>
      <xdr:row>35</xdr:row>
      <xdr:rowOff>198131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0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208308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148758</xdr:rowOff>
    </xdr:from>
    <xdr:to>
      <xdr:col>15</xdr:col>
      <xdr:colOff>101600</xdr:colOff>
      <xdr:row>35</xdr:row>
      <xdr:rowOff>250358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5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260535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2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
1,184
175.66
2,712,725
2,416,204
260,179
1,585,968
3,535,084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128401</xdr:rowOff>
    </xdr:from>
    <xdr:to>
      <xdr:col>24</xdr:col>
      <xdr:colOff>63500</xdr:colOff>
      <xdr:row>36</xdr:row>
      <xdr:rowOff>36014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29151"/>
          <a:ext cx="838200" cy="7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36014</xdr:rowOff>
    </xdr:from>
    <xdr:to>
      <xdr:col>19</xdr:col>
      <xdr:colOff>177800</xdr:colOff>
      <xdr:row>36</xdr:row>
      <xdr:rowOff>40419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8214"/>
          <a:ext cx="889000" cy="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22219</xdr:rowOff>
    </xdr:from>
    <xdr:to>
      <xdr:col>15</xdr:col>
      <xdr:colOff>50800</xdr:colOff>
      <xdr:row>36</xdr:row>
      <xdr:rowOff>40419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194419"/>
          <a:ext cx="889000" cy="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22219</xdr:rowOff>
    </xdr:from>
    <xdr:to>
      <xdr:col>10</xdr:col>
      <xdr:colOff>114300</xdr:colOff>
      <xdr:row>36</xdr:row>
      <xdr:rowOff>53924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94419"/>
          <a:ext cx="889000" cy="3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77601</xdr:rowOff>
    </xdr:from>
    <xdr:to>
      <xdr:col>24</xdr:col>
      <xdr:colOff>114300</xdr:colOff>
      <xdr:row>36</xdr:row>
      <xdr:rowOff>7751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100478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2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156664</xdr:rowOff>
    </xdr:from>
    <xdr:to>
      <xdr:col>20</xdr:col>
      <xdr:colOff>38100</xdr:colOff>
      <xdr:row>36</xdr:row>
      <xdr:rowOff>86814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103341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3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161069</xdr:rowOff>
    </xdr:from>
    <xdr:to>
      <xdr:col>15</xdr:col>
      <xdr:colOff>101600</xdr:colOff>
      <xdr:row>36</xdr:row>
      <xdr:rowOff>91219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6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107746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3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142869</xdr:rowOff>
    </xdr:from>
    <xdr:to>
      <xdr:col>10</xdr:col>
      <xdr:colOff>165100</xdr:colOff>
      <xdr:row>36</xdr:row>
      <xdr:rowOff>73019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89546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1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3124</xdr:rowOff>
    </xdr:from>
    <xdr:to>
      <xdr:col>6</xdr:col>
      <xdr:colOff>38100</xdr:colOff>
      <xdr:row>36</xdr:row>
      <xdr:rowOff>104724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121251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5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5111</xdr:rowOff>
    </xdr:from>
    <xdr:to>
      <xdr:col>24</xdr:col>
      <xdr:colOff>63500</xdr:colOff>
      <xdr:row>58</xdr:row>
      <xdr:rowOff>14430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49211"/>
          <a:ext cx="8382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14430</xdr:rowOff>
    </xdr:from>
    <xdr:to>
      <xdr:col>19</xdr:col>
      <xdr:colOff>177800</xdr:colOff>
      <xdr:row>58</xdr:row>
      <xdr:rowOff>24292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58530"/>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24292</xdr:rowOff>
    </xdr:from>
    <xdr:to>
      <xdr:col>15</xdr:col>
      <xdr:colOff>50800</xdr:colOff>
      <xdr:row>58</xdr:row>
      <xdr:rowOff>42465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68392"/>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20554</xdr:rowOff>
    </xdr:from>
    <xdr:to>
      <xdr:col>10</xdr:col>
      <xdr:colOff>114300</xdr:colOff>
      <xdr:row>58</xdr:row>
      <xdr:rowOff>42465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64654"/>
          <a:ext cx="889000" cy="2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125761</xdr:rowOff>
    </xdr:from>
    <xdr:to>
      <xdr:col>24</xdr:col>
      <xdr:colOff>114300</xdr:colOff>
      <xdr:row>58</xdr:row>
      <xdr:rowOff>55911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135080</xdr:rowOff>
    </xdr:from>
    <xdr:to>
      <xdr:col>20</xdr:col>
      <xdr:colOff>38100</xdr:colOff>
      <xdr:row>58</xdr:row>
      <xdr:rowOff>65230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56357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0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144942</xdr:rowOff>
    </xdr:from>
    <xdr:to>
      <xdr:col>15</xdr:col>
      <xdr:colOff>101600</xdr:colOff>
      <xdr:row>58</xdr:row>
      <xdr:rowOff>75092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66219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1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163115</xdr:rowOff>
    </xdr:from>
    <xdr:to>
      <xdr:col>10</xdr:col>
      <xdr:colOff>165100</xdr:colOff>
      <xdr:row>58</xdr:row>
      <xdr:rowOff>93265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3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84392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2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141204</xdr:rowOff>
    </xdr:from>
    <xdr:to>
      <xdr:col>6</xdr:col>
      <xdr:colOff>38100</xdr:colOff>
      <xdr:row>58</xdr:row>
      <xdr:rowOff>71354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62481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0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31831</xdr:rowOff>
    </xdr:from>
    <xdr:to>
      <xdr:col>24</xdr:col>
      <xdr:colOff>63500</xdr:colOff>
      <xdr:row>79</xdr:row>
      <xdr:rowOff>33782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76381"/>
          <a:ext cx="8382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24002</xdr:rowOff>
    </xdr:from>
    <xdr:to>
      <xdr:col>19</xdr:col>
      <xdr:colOff>177800</xdr:colOff>
      <xdr:row>79</xdr:row>
      <xdr:rowOff>33782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8552"/>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24002</xdr:rowOff>
    </xdr:from>
    <xdr:to>
      <xdr:col>15</xdr:col>
      <xdr:colOff>50800</xdr:colOff>
      <xdr:row>79</xdr:row>
      <xdr:rowOff>28550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8552"/>
          <a:ext cx="88900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28550</xdr:rowOff>
    </xdr:from>
    <xdr:to>
      <xdr:col>10</xdr:col>
      <xdr:colOff>114300</xdr:colOff>
      <xdr:row>79</xdr:row>
      <xdr:rowOff>33344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73100"/>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152481</xdr:rowOff>
    </xdr:from>
    <xdr:to>
      <xdr:col>24</xdr:col>
      <xdr:colOff>114300</xdr:colOff>
      <xdr:row>79</xdr:row>
      <xdr:rowOff>82631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67408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4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154432</xdr:rowOff>
    </xdr:from>
    <xdr:to>
      <xdr:col>20</xdr:col>
      <xdr:colOff>38100</xdr:colOff>
      <xdr:row>79</xdr:row>
      <xdr:rowOff>84582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75709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2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144652</xdr:rowOff>
    </xdr:from>
    <xdr:to>
      <xdr:col>15</xdr:col>
      <xdr:colOff>101600</xdr:colOff>
      <xdr:row>79</xdr:row>
      <xdr:rowOff>74802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65929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149200</xdr:rowOff>
    </xdr:from>
    <xdr:to>
      <xdr:col>10</xdr:col>
      <xdr:colOff>165100</xdr:colOff>
      <xdr:row>79</xdr:row>
      <xdr:rowOff>79350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70477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153994</xdr:rowOff>
    </xdr:from>
    <xdr:to>
      <xdr:col>6</xdr:col>
      <xdr:colOff>38100</xdr:colOff>
      <xdr:row>79</xdr:row>
      <xdr:rowOff>84144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75271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147686</xdr:rowOff>
    </xdr:from>
    <xdr:to>
      <xdr:col>24</xdr:col>
      <xdr:colOff>63500</xdr:colOff>
      <xdr:row>94</xdr:row>
      <xdr:rowOff>166560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63986"/>
          <a:ext cx="838200" cy="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166560</xdr:rowOff>
    </xdr:from>
    <xdr:to>
      <xdr:col>19</xdr:col>
      <xdr:colOff>177800</xdr:colOff>
      <xdr:row>95</xdr:row>
      <xdr:rowOff>151442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82860"/>
          <a:ext cx="889000" cy="15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151442</xdr:rowOff>
    </xdr:from>
    <xdr:to>
      <xdr:col>15</xdr:col>
      <xdr:colOff>50800</xdr:colOff>
      <xdr:row>96</xdr:row>
      <xdr:rowOff>96799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39192"/>
          <a:ext cx="889000" cy="1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96799</xdr:rowOff>
    </xdr:from>
    <xdr:to>
      <xdr:col>10</xdr:col>
      <xdr:colOff>114300</xdr:colOff>
      <xdr:row>96</xdr:row>
      <xdr:rowOff>102248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55999"/>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96886</xdr:rowOff>
    </xdr:from>
    <xdr:to>
      <xdr:col>24</xdr:col>
      <xdr:colOff>114300</xdr:colOff>
      <xdr:row>95</xdr:row>
      <xdr:rowOff>27036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119763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115760</xdr:rowOff>
    </xdr:from>
    <xdr:to>
      <xdr:col>20</xdr:col>
      <xdr:colOff>38100</xdr:colOff>
      <xdr:row>95</xdr:row>
      <xdr:rowOff>45910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62437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100642</xdr:rowOff>
    </xdr:from>
    <xdr:to>
      <xdr:col>15</xdr:col>
      <xdr:colOff>101600</xdr:colOff>
      <xdr:row>96</xdr:row>
      <xdr:rowOff>30792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21919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45999</xdr:rowOff>
    </xdr:from>
    <xdr:to>
      <xdr:col>10</xdr:col>
      <xdr:colOff>165100</xdr:colOff>
      <xdr:row>96</xdr:row>
      <xdr:rowOff>147599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138726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51448</xdr:rowOff>
    </xdr:from>
    <xdr:to>
      <xdr:col>6</xdr:col>
      <xdr:colOff>38100</xdr:colOff>
      <xdr:row>96</xdr:row>
      <xdr:rowOff>153048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144175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115626</xdr:rowOff>
    </xdr:from>
    <xdr:to>
      <xdr:col>55</xdr:col>
      <xdr:colOff>0</xdr:colOff>
      <xdr:row>37</xdr:row>
      <xdr:rowOff>141830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9276"/>
          <a:ext cx="838200" cy="2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104878</xdr:rowOff>
    </xdr:from>
    <xdr:to>
      <xdr:col>50</xdr:col>
      <xdr:colOff>114300</xdr:colOff>
      <xdr:row>37</xdr:row>
      <xdr:rowOff>141830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48528"/>
          <a:ext cx="889000" cy="3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104878</xdr:rowOff>
    </xdr:from>
    <xdr:to>
      <xdr:col>45</xdr:col>
      <xdr:colOff>177800</xdr:colOff>
      <xdr:row>37</xdr:row>
      <xdr:rowOff>160710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48528"/>
          <a:ext cx="889000" cy="5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46894</xdr:rowOff>
    </xdr:from>
    <xdr:to>
      <xdr:col>41</xdr:col>
      <xdr:colOff>50800</xdr:colOff>
      <xdr:row>37</xdr:row>
      <xdr:rowOff>160710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90544"/>
          <a:ext cx="889000" cy="1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64826</xdr:rowOff>
    </xdr:from>
    <xdr:to>
      <xdr:col>55</xdr:col>
      <xdr:colOff>50800</xdr:colOff>
      <xdr:row>37</xdr:row>
      <xdr:rowOff>166426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87703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91030</xdr:rowOff>
    </xdr:from>
    <xdr:to>
      <xdr:col>50</xdr:col>
      <xdr:colOff>165100</xdr:colOff>
      <xdr:row>38</xdr:row>
      <xdr:rowOff>21180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3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37707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54078</xdr:rowOff>
    </xdr:from>
    <xdr:to>
      <xdr:col>46</xdr:col>
      <xdr:colOff>38100</xdr:colOff>
      <xdr:row>37</xdr:row>
      <xdr:rowOff>155678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755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7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109910</xdr:rowOff>
    </xdr:from>
    <xdr:to>
      <xdr:col>41</xdr:col>
      <xdr:colOff>101600</xdr:colOff>
      <xdr:row>38</xdr:row>
      <xdr:rowOff>40060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56587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2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167544</xdr:rowOff>
    </xdr:from>
    <xdr:to>
      <xdr:col>36</xdr:col>
      <xdr:colOff>165100</xdr:colOff>
      <xdr:row>37</xdr:row>
      <xdr:rowOff>97694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114221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1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34889</xdr:rowOff>
    </xdr:from>
    <xdr:to>
      <xdr:col>55</xdr:col>
      <xdr:colOff>0</xdr:colOff>
      <xdr:row>59</xdr:row>
      <xdr:rowOff>31304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8989"/>
          <a:ext cx="838200" cy="16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34889</xdr:rowOff>
    </xdr:from>
    <xdr:to>
      <xdr:col>50</xdr:col>
      <xdr:colOff>114300</xdr:colOff>
      <xdr:row>59</xdr:row>
      <xdr:rowOff>42339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8989"/>
          <a:ext cx="889000" cy="17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22324</xdr:rowOff>
    </xdr:from>
    <xdr:to>
      <xdr:col>45</xdr:col>
      <xdr:colOff>177800</xdr:colOff>
      <xdr:row>59</xdr:row>
      <xdr:rowOff>42339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37874"/>
          <a:ext cx="889000" cy="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147586</xdr:rowOff>
    </xdr:from>
    <xdr:to>
      <xdr:col>41</xdr:col>
      <xdr:colOff>50800</xdr:colOff>
      <xdr:row>59</xdr:row>
      <xdr:rowOff>22324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91686"/>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151954</xdr:rowOff>
    </xdr:from>
    <xdr:to>
      <xdr:col>55</xdr:col>
      <xdr:colOff>50800</xdr:colOff>
      <xdr:row>59</xdr:row>
      <xdr:rowOff>82104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155539</xdr:rowOff>
    </xdr:from>
    <xdr:to>
      <xdr:col>50</xdr:col>
      <xdr:colOff>165100</xdr:colOff>
      <xdr:row>58</xdr:row>
      <xdr:rowOff>85689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102216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162989</xdr:rowOff>
    </xdr:from>
    <xdr:to>
      <xdr:col>46</xdr:col>
      <xdr:colOff>38100</xdr:colOff>
      <xdr:row>59</xdr:row>
      <xdr:rowOff>93139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84266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142974</xdr:rowOff>
    </xdr:from>
    <xdr:to>
      <xdr:col>41</xdr:col>
      <xdr:colOff>101600</xdr:colOff>
      <xdr:row>59</xdr:row>
      <xdr:rowOff>73124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64251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7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96786</xdr:rowOff>
    </xdr:from>
    <xdr:to>
      <xdr:col>36</xdr:col>
      <xdr:colOff>165100</xdr:colOff>
      <xdr:row>59</xdr:row>
      <xdr:rowOff>26936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43463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52456</xdr:rowOff>
    </xdr:from>
    <xdr:to>
      <xdr:col>55</xdr:col>
      <xdr:colOff>0</xdr:colOff>
      <xdr:row>78</xdr:row>
      <xdr:rowOff>170752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911206"/>
          <a:ext cx="838200" cy="63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52456</xdr:rowOff>
    </xdr:from>
    <xdr:to>
      <xdr:col>50</xdr:col>
      <xdr:colOff>114300</xdr:colOff>
      <xdr:row>79</xdr:row>
      <xdr:rowOff>2843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911206"/>
          <a:ext cx="889000" cy="6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2843</xdr:rowOff>
    </xdr:from>
    <xdr:to>
      <xdr:col>45</xdr:col>
      <xdr:colOff>177800</xdr:colOff>
      <xdr:row>79</xdr:row>
      <xdr:rowOff>27815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7393"/>
          <a:ext cx="889000" cy="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69318</xdr:rowOff>
    </xdr:from>
    <xdr:to>
      <xdr:col>41</xdr:col>
      <xdr:colOff>50800</xdr:colOff>
      <xdr:row>79</xdr:row>
      <xdr:rowOff>27815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70968"/>
          <a:ext cx="889000" cy="3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119952</xdr:rowOff>
    </xdr:from>
    <xdr:to>
      <xdr:col>55</xdr:col>
      <xdr:colOff>50800</xdr:colOff>
      <xdr:row>79</xdr:row>
      <xdr:rowOff>50102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34879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1656</xdr:rowOff>
    </xdr:from>
    <xdr:to>
      <xdr:col>50</xdr:col>
      <xdr:colOff>165100</xdr:colOff>
      <xdr:row>75</xdr:row>
      <xdr:rowOff>103256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119783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63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123493</xdr:rowOff>
    </xdr:from>
    <xdr:to>
      <xdr:col>46</xdr:col>
      <xdr:colOff>38100</xdr:colOff>
      <xdr:row>79</xdr:row>
      <xdr:rowOff>53643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44770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148465</xdr:rowOff>
    </xdr:from>
    <xdr:to>
      <xdr:col>41</xdr:col>
      <xdr:colOff>101600</xdr:colOff>
      <xdr:row>79</xdr:row>
      <xdr:rowOff>78615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69742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18518</xdr:rowOff>
    </xdr:from>
    <xdr:to>
      <xdr:col>36</xdr:col>
      <xdr:colOff>165100</xdr:colOff>
      <xdr:row>77</xdr:row>
      <xdr:rowOff>120118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136645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9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70658</xdr:rowOff>
    </xdr:from>
    <xdr:to>
      <xdr:col>55</xdr:col>
      <xdr:colOff>0</xdr:colOff>
      <xdr:row>98</xdr:row>
      <xdr:rowOff>76428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72758"/>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70658</xdr:rowOff>
    </xdr:from>
    <xdr:to>
      <xdr:col>50</xdr:col>
      <xdr:colOff>114300</xdr:colOff>
      <xdr:row>98</xdr:row>
      <xdr:rowOff>81798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2758"/>
          <a:ext cx="88900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81798</xdr:rowOff>
    </xdr:from>
    <xdr:to>
      <xdr:col>45</xdr:col>
      <xdr:colOff>177800</xdr:colOff>
      <xdr:row>98</xdr:row>
      <xdr:rowOff>94681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83898"/>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88691</xdr:rowOff>
    </xdr:from>
    <xdr:to>
      <xdr:col>41</xdr:col>
      <xdr:colOff>50800</xdr:colOff>
      <xdr:row>98</xdr:row>
      <xdr:rowOff>94681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0791"/>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25628</xdr:rowOff>
    </xdr:from>
    <xdr:to>
      <xdr:col>55</xdr:col>
      <xdr:colOff>50800</xdr:colOff>
      <xdr:row>98</xdr:row>
      <xdr:rowOff>127228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19858</xdr:rowOff>
    </xdr:from>
    <xdr:to>
      <xdr:col>50</xdr:col>
      <xdr:colOff>165100</xdr:colOff>
      <xdr:row>98</xdr:row>
      <xdr:rowOff>121458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112585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30998</xdr:rowOff>
    </xdr:from>
    <xdr:to>
      <xdr:col>46</xdr:col>
      <xdr:colOff>38100</xdr:colOff>
      <xdr:row>98</xdr:row>
      <xdr:rowOff>132598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123725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43881</xdr:rowOff>
    </xdr:from>
    <xdr:to>
      <xdr:col>41</xdr:col>
      <xdr:colOff>101600</xdr:colOff>
      <xdr:row>98</xdr:row>
      <xdr:rowOff>145481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136608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37891</xdr:rowOff>
    </xdr:from>
    <xdr:to>
      <xdr:col>36</xdr:col>
      <xdr:colOff>165100</xdr:colOff>
      <xdr:row>98</xdr:row>
      <xdr:rowOff>139491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143613</xdr:rowOff>
    </xdr:from>
    <xdr:to>
      <xdr:col>85</xdr:col>
      <xdr:colOff>127000</xdr:colOff>
      <xdr:row>38</xdr:row>
      <xdr:rowOff>152395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8713"/>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152395</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7495"/>
          <a:ext cx="8890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107391</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22491"/>
          <a:ext cx="889000" cy="10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92813</xdr:rowOff>
    </xdr:from>
    <xdr:to>
      <xdr:col>85</xdr:col>
      <xdr:colOff>177800</xdr:colOff>
      <xdr:row>39</xdr:row>
      <xdr:rowOff>22963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52190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101595</xdr:rowOff>
    </xdr:from>
    <xdr:to>
      <xdr:col>81</xdr:col>
      <xdr:colOff>101600</xdr:colOff>
      <xdr:row>39</xdr:row>
      <xdr:rowOff>31745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22872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56591</xdr:rowOff>
    </xdr:from>
    <xdr:to>
      <xdr:col>67</xdr:col>
      <xdr:colOff>101600</xdr:colOff>
      <xdr:row>38</xdr:row>
      <xdr:rowOff>158191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117682</xdr:rowOff>
    </xdr:from>
    <xdr:to>
      <xdr:col>85</xdr:col>
      <xdr:colOff>127000</xdr:colOff>
      <xdr:row>75</xdr:row>
      <xdr:rowOff>158883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76432"/>
          <a:ext cx="838200" cy="4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158883</xdr:rowOff>
    </xdr:from>
    <xdr:to>
      <xdr:col>81</xdr:col>
      <xdr:colOff>50800</xdr:colOff>
      <xdr:row>76</xdr:row>
      <xdr:rowOff>19847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17633"/>
          <a:ext cx="889000" cy="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19847</xdr:rowOff>
    </xdr:from>
    <xdr:to>
      <xdr:col>76</xdr:col>
      <xdr:colOff>114300</xdr:colOff>
      <xdr:row>76</xdr:row>
      <xdr:rowOff>48972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50047"/>
          <a:ext cx="889000" cy="2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48972</xdr:rowOff>
    </xdr:from>
    <xdr:to>
      <xdr:col>71</xdr:col>
      <xdr:colOff>177800</xdr:colOff>
      <xdr:row>76</xdr:row>
      <xdr:rowOff>92988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79172"/>
          <a:ext cx="889000" cy="4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66882</xdr:rowOff>
    </xdr:from>
    <xdr:to>
      <xdr:col>85</xdr:col>
      <xdr:colOff>177800</xdr:colOff>
      <xdr:row>75</xdr:row>
      <xdr:rowOff>168483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9256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89759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7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108083</xdr:rowOff>
    </xdr:from>
    <xdr:to>
      <xdr:col>81</xdr:col>
      <xdr:colOff>101600</xdr:colOff>
      <xdr:row>76</xdr:row>
      <xdr:rowOff>38233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54760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4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140497</xdr:rowOff>
    </xdr:from>
    <xdr:to>
      <xdr:col>76</xdr:col>
      <xdr:colOff>165100</xdr:colOff>
      <xdr:row>76</xdr:row>
      <xdr:rowOff>70647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87174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169622</xdr:rowOff>
    </xdr:from>
    <xdr:to>
      <xdr:col>72</xdr:col>
      <xdr:colOff>38100</xdr:colOff>
      <xdr:row>76</xdr:row>
      <xdr:rowOff>99772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116299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0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42188</xdr:rowOff>
    </xdr:from>
    <xdr:to>
      <xdr:col>67</xdr:col>
      <xdr:colOff>101600</xdr:colOff>
      <xdr:row>76</xdr:row>
      <xdr:rowOff>143788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160314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4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134972</xdr:rowOff>
    </xdr:from>
    <xdr:to>
      <xdr:col>85</xdr:col>
      <xdr:colOff>127000</xdr:colOff>
      <xdr:row>97</xdr:row>
      <xdr:rowOff>153082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65622"/>
          <a:ext cx="8382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153082</xdr:rowOff>
    </xdr:from>
    <xdr:to>
      <xdr:col>81</xdr:col>
      <xdr:colOff>50800</xdr:colOff>
      <xdr:row>97</xdr:row>
      <xdr:rowOff>154617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83732"/>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88650</xdr:rowOff>
    </xdr:from>
    <xdr:to>
      <xdr:col>76</xdr:col>
      <xdr:colOff>114300</xdr:colOff>
      <xdr:row>97</xdr:row>
      <xdr:rowOff>154617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19300"/>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88650</xdr:rowOff>
    </xdr:from>
    <xdr:to>
      <xdr:col>71</xdr:col>
      <xdr:colOff>177800</xdr:colOff>
      <xdr:row>97</xdr:row>
      <xdr:rowOff>154301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19300"/>
          <a:ext cx="889000" cy="6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84172</xdr:rowOff>
    </xdr:from>
    <xdr:to>
      <xdr:col>85</xdr:col>
      <xdr:colOff>177800</xdr:colOff>
      <xdr:row>98</xdr:row>
      <xdr:rowOff>14322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1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107049</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102282</xdr:rowOff>
    </xdr:from>
    <xdr:to>
      <xdr:col>81</xdr:col>
      <xdr:colOff>101600</xdr:colOff>
      <xdr:row>98</xdr:row>
      <xdr:rowOff>32432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48959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0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103817</xdr:rowOff>
    </xdr:from>
    <xdr:to>
      <xdr:col>76</xdr:col>
      <xdr:colOff>165100</xdr:colOff>
      <xdr:row>98</xdr:row>
      <xdr:rowOff>33967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50494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37850</xdr:rowOff>
    </xdr:from>
    <xdr:to>
      <xdr:col>72</xdr:col>
      <xdr:colOff>38100</xdr:colOff>
      <xdr:row>97</xdr:row>
      <xdr:rowOff>139450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155977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103501</xdr:rowOff>
    </xdr:from>
    <xdr:to>
      <xdr:col>67</xdr:col>
      <xdr:colOff>101600</xdr:colOff>
      <xdr:row>98</xdr:row>
      <xdr:rowOff>33651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50178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0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41760</xdr:rowOff>
    </xdr:from>
    <xdr:to>
      <xdr:col>116</xdr:col>
      <xdr:colOff>63500</xdr:colOff>
      <xdr:row>76</xdr:row>
      <xdr:rowOff>126952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00510"/>
          <a:ext cx="838200" cy="2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41760</xdr:rowOff>
    </xdr:from>
    <xdr:to>
      <xdr:col>111</xdr:col>
      <xdr:colOff>177800</xdr:colOff>
      <xdr:row>75</xdr:row>
      <xdr:rowOff>47346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00510"/>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47346</xdr:rowOff>
    </xdr:from>
    <xdr:to>
      <xdr:col>107</xdr:col>
      <xdr:colOff>50800</xdr:colOff>
      <xdr:row>75</xdr:row>
      <xdr:rowOff>61984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06096"/>
          <a:ext cx="8890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49453</xdr:rowOff>
    </xdr:from>
    <xdr:to>
      <xdr:col>102</xdr:col>
      <xdr:colOff>114300</xdr:colOff>
      <xdr:row>75</xdr:row>
      <xdr:rowOff>61984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08203"/>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76152</xdr:rowOff>
    </xdr:from>
    <xdr:to>
      <xdr:col>116</xdr:col>
      <xdr:colOff>114300</xdr:colOff>
      <xdr:row>77</xdr:row>
      <xdr:rowOff>6302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99029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5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162410</xdr:rowOff>
    </xdr:from>
    <xdr:to>
      <xdr:col>112</xdr:col>
      <xdr:colOff>38100</xdr:colOff>
      <xdr:row>75</xdr:row>
      <xdr:rowOff>92560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4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109087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2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167996</xdr:rowOff>
    </xdr:from>
    <xdr:to>
      <xdr:col>107</xdr:col>
      <xdr:colOff>101600</xdr:colOff>
      <xdr:row>75</xdr:row>
      <xdr:rowOff>98146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114673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3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11184</xdr:rowOff>
    </xdr:from>
    <xdr:to>
      <xdr:col>102</xdr:col>
      <xdr:colOff>165100</xdr:colOff>
      <xdr:row>75</xdr:row>
      <xdr:rowOff>112784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129311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4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170103</xdr:rowOff>
    </xdr:from>
    <xdr:to>
      <xdr:col>98</xdr:col>
      <xdr:colOff>38100</xdr:colOff>
      <xdr:row>75</xdr:row>
      <xdr:rowOff>100253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116780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3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項目が全国平均・奈良県平均・類似団体平均値を上回っている。本村における平成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年国勢調査では、人口が</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減少しており、今後も減少は続くと見込まれる。定住・移住促進、雇用対策を積極的に取り組み、人口減少幅を出来る限り小さくする必要がある。現在天川村では、空き家空き店舗利活用推進事業、定住促進住宅の整備、子育て支援の充実化、地域おこし協力隊制度等に取り組んでいる。人件費については、人口減少や給与改定の影響を大きく受け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年では増加している。令和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年度のみ減少しているのは退職者が複数名いたためである。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普通建設事業費（新規整備）では、和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年度に観光施設整備事業（洞川温泉ビジターセンター整備事業）を実施し、事業費が大きく増加していたため、令和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年度はその影響で減少幅が大きくなっている。公債費については、平成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年度にかけて実施した庁舎等耐震事業、観光施設大規模改修事業、平成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年度にかけて実施した火葬場整備事業、令和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光ファイバー伝送路整備事業や保育所新園舎整備事業の償還が開始したことにより年々増加している。今後は、村の行財政規模を適切に把握し、事務事業や定員管理について、実態に即した運用が図れるよう、常に見直しを行い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
1,184
175.66
2,712,725
2,416,204
260,179
1,585,968
3,535,084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18685</xdr:rowOff>
    </xdr:from>
    <xdr:to>
      <xdr:col>24</xdr:col>
      <xdr:colOff>63500</xdr:colOff>
      <xdr:row>37</xdr:row>
      <xdr:rowOff>30072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62335"/>
          <a:ext cx="838200" cy="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30072</xdr:rowOff>
    </xdr:from>
    <xdr:to>
      <xdr:col>19</xdr:col>
      <xdr:colOff>177800</xdr:colOff>
      <xdr:row>37</xdr:row>
      <xdr:rowOff>59976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73722"/>
          <a:ext cx="889000" cy="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59976</xdr:rowOff>
    </xdr:from>
    <xdr:to>
      <xdr:col>15</xdr:col>
      <xdr:colOff>50800</xdr:colOff>
      <xdr:row>37</xdr:row>
      <xdr:rowOff>75578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03626"/>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50374</xdr:rowOff>
    </xdr:from>
    <xdr:to>
      <xdr:col>10</xdr:col>
      <xdr:colOff>114300</xdr:colOff>
      <xdr:row>37</xdr:row>
      <xdr:rowOff>75578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94024"/>
          <a:ext cx="8890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139335</xdr:rowOff>
    </xdr:from>
    <xdr:to>
      <xdr:col>24</xdr:col>
      <xdr:colOff>114300</xdr:colOff>
      <xdr:row>37</xdr:row>
      <xdr:rowOff>69485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162212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6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150722</xdr:rowOff>
    </xdr:from>
    <xdr:to>
      <xdr:col>20</xdr:col>
      <xdr:colOff>38100</xdr:colOff>
      <xdr:row>37</xdr:row>
      <xdr:rowOff>80872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97399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9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9176</xdr:rowOff>
    </xdr:from>
    <xdr:to>
      <xdr:col>15</xdr:col>
      <xdr:colOff>101600</xdr:colOff>
      <xdr:row>37</xdr:row>
      <xdr:rowOff>110776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127303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24778</xdr:rowOff>
    </xdr:from>
    <xdr:to>
      <xdr:col>10</xdr:col>
      <xdr:colOff>165100</xdr:colOff>
      <xdr:row>37</xdr:row>
      <xdr:rowOff>126378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142905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171024</xdr:rowOff>
    </xdr:from>
    <xdr:to>
      <xdr:col>6</xdr:col>
      <xdr:colOff>38100</xdr:colOff>
      <xdr:row>37</xdr:row>
      <xdr:rowOff>101174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117701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68108</xdr:rowOff>
    </xdr:from>
    <xdr:to>
      <xdr:col>24</xdr:col>
      <xdr:colOff>63500</xdr:colOff>
      <xdr:row>57</xdr:row>
      <xdr:rowOff>76135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40758"/>
          <a:ext cx="8382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76135</xdr:rowOff>
    </xdr:from>
    <xdr:to>
      <xdr:col>19</xdr:col>
      <xdr:colOff>177800</xdr:colOff>
      <xdr:row>57</xdr:row>
      <xdr:rowOff>78198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48785"/>
          <a:ext cx="8890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44064</xdr:rowOff>
    </xdr:from>
    <xdr:to>
      <xdr:col>15</xdr:col>
      <xdr:colOff>50800</xdr:colOff>
      <xdr:row>57</xdr:row>
      <xdr:rowOff>78198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6714"/>
          <a:ext cx="889000" cy="3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44064</xdr:rowOff>
    </xdr:from>
    <xdr:to>
      <xdr:col>10</xdr:col>
      <xdr:colOff>114300</xdr:colOff>
      <xdr:row>57</xdr:row>
      <xdr:rowOff>60523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1671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17308</xdr:rowOff>
    </xdr:from>
    <xdr:to>
      <xdr:col>24</xdr:col>
      <xdr:colOff>114300</xdr:colOff>
      <xdr:row>57</xdr:row>
      <xdr:rowOff>118908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40185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4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25335</xdr:rowOff>
    </xdr:from>
    <xdr:to>
      <xdr:col>20</xdr:col>
      <xdr:colOff>38100</xdr:colOff>
      <xdr:row>57</xdr:row>
      <xdr:rowOff>126935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143462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27398</xdr:rowOff>
    </xdr:from>
    <xdr:to>
      <xdr:col>15</xdr:col>
      <xdr:colOff>101600</xdr:colOff>
      <xdr:row>57</xdr:row>
      <xdr:rowOff>128998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145525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7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164714</xdr:rowOff>
    </xdr:from>
    <xdr:to>
      <xdr:col>10</xdr:col>
      <xdr:colOff>165100</xdr:colOff>
      <xdr:row>57</xdr:row>
      <xdr:rowOff>94864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111391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9723</xdr:rowOff>
    </xdr:from>
    <xdr:to>
      <xdr:col>6</xdr:col>
      <xdr:colOff>38100</xdr:colOff>
      <xdr:row>57</xdr:row>
      <xdr:rowOff>111323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127850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65083</xdr:rowOff>
    </xdr:from>
    <xdr:to>
      <xdr:col>24</xdr:col>
      <xdr:colOff>63500</xdr:colOff>
      <xdr:row>77</xdr:row>
      <xdr:rowOff>104158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66733"/>
          <a:ext cx="838200" cy="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104158</xdr:rowOff>
    </xdr:from>
    <xdr:to>
      <xdr:col>19</xdr:col>
      <xdr:colOff>177800</xdr:colOff>
      <xdr:row>78</xdr:row>
      <xdr:rowOff>25921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5808"/>
          <a:ext cx="889000" cy="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71625</xdr:rowOff>
    </xdr:from>
    <xdr:to>
      <xdr:col>15</xdr:col>
      <xdr:colOff>50800</xdr:colOff>
      <xdr:row>78</xdr:row>
      <xdr:rowOff>25921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73275"/>
          <a:ext cx="889000" cy="12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121005</xdr:rowOff>
    </xdr:from>
    <xdr:to>
      <xdr:col>10</xdr:col>
      <xdr:colOff>114300</xdr:colOff>
      <xdr:row>77</xdr:row>
      <xdr:rowOff>71625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79755"/>
          <a:ext cx="889000" cy="2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14283</xdr:rowOff>
    </xdr:from>
    <xdr:to>
      <xdr:col>24</xdr:col>
      <xdr:colOff>114300</xdr:colOff>
      <xdr:row>77</xdr:row>
      <xdr:rowOff>115883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37160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6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53358</xdr:rowOff>
    </xdr:from>
    <xdr:to>
      <xdr:col>20</xdr:col>
      <xdr:colOff>38100</xdr:colOff>
      <xdr:row>77</xdr:row>
      <xdr:rowOff>154958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3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146571</xdr:rowOff>
    </xdr:from>
    <xdr:to>
      <xdr:col>15</xdr:col>
      <xdr:colOff>101600</xdr:colOff>
      <xdr:row>78</xdr:row>
      <xdr:rowOff>76721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67848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4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20825</xdr:rowOff>
    </xdr:from>
    <xdr:to>
      <xdr:col>10</xdr:col>
      <xdr:colOff>165100</xdr:colOff>
      <xdr:row>77</xdr:row>
      <xdr:rowOff>122425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138952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9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70205</xdr:rowOff>
    </xdr:from>
    <xdr:to>
      <xdr:col>6</xdr:col>
      <xdr:colOff>38100</xdr:colOff>
      <xdr:row>76</xdr:row>
      <xdr:rowOff>355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16882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0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133941</xdr:rowOff>
    </xdr:from>
    <xdr:to>
      <xdr:col>24</xdr:col>
      <xdr:colOff>63500</xdr:colOff>
      <xdr:row>97</xdr:row>
      <xdr:rowOff>133736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93141"/>
          <a:ext cx="838200" cy="17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101095</xdr:rowOff>
    </xdr:from>
    <xdr:to>
      <xdr:col>19</xdr:col>
      <xdr:colOff>177800</xdr:colOff>
      <xdr:row>96</xdr:row>
      <xdr:rowOff>133941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60295"/>
          <a:ext cx="889000" cy="3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101095</xdr:rowOff>
    </xdr:from>
    <xdr:to>
      <xdr:col>15</xdr:col>
      <xdr:colOff>50800</xdr:colOff>
      <xdr:row>97</xdr:row>
      <xdr:rowOff>93793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60295"/>
          <a:ext cx="889000" cy="16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36881</xdr:rowOff>
    </xdr:from>
    <xdr:to>
      <xdr:col>10</xdr:col>
      <xdr:colOff>114300</xdr:colOff>
      <xdr:row>97</xdr:row>
      <xdr:rowOff>93793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67531"/>
          <a:ext cx="889000" cy="5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82936</xdr:rowOff>
    </xdr:from>
    <xdr:to>
      <xdr:col>24</xdr:col>
      <xdr:colOff>114300</xdr:colOff>
      <xdr:row>98</xdr:row>
      <xdr:rowOff>13086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61363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83141</xdr:rowOff>
    </xdr:from>
    <xdr:to>
      <xdr:col>20</xdr:col>
      <xdr:colOff>38100</xdr:colOff>
      <xdr:row>97</xdr:row>
      <xdr:rowOff>13291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29818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50295</xdr:rowOff>
    </xdr:from>
    <xdr:to>
      <xdr:col>15</xdr:col>
      <xdr:colOff>101600</xdr:colOff>
      <xdr:row>96</xdr:row>
      <xdr:rowOff>151895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168422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8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42993</xdr:rowOff>
    </xdr:from>
    <xdr:to>
      <xdr:col>10</xdr:col>
      <xdr:colOff>165100</xdr:colOff>
      <xdr:row>97</xdr:row>
      <xdr:rowOff>144593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161120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4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157531</xdr:rowOff>
    </xdr:from>
    <xdr:to>
      <xdr:col>6</xdr:col>
      <xdr:colOff>38100</xdr:colOff>
      <xdr:row>97</xdr:row>
      <xdr:rowOff>87681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104208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9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44241</xdr:rowOff>
    </xdr:from>
    <xdr:to>
      <xdr:col>55</xdr:col>
      <xdr:colOff>0</xdr:colOff>
      <xdr:row>39</xdr:row>
      <xdr:rowOff>44336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30791"/>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44336</xdr:rowOff>
    </xdr:from>
    <xdr:to>
      <xdr:col>50</xdr:col>
      <xdr:colOff>114300</xdr:colOff>
      <xdr:row>39</xdr:row>
      <xdr:rowOff>44355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886"/>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44355</xdr:rowOff>
    </xdr:from>
    <xdr:to>
      <xdr:col>45</xdr:col>
      <xdr:colOff>177800</xdr:colOff>
      <xdr:row>39</xdr:row>
      <xdr:rowOff>44412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30905"/>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44412</xdr:rowOff>
    </xdr:from>
    <xdr:to>
      <xdr:col>41</xdr:col>
      <xdr:colOff>50800</xdr:colOff>
      <xdr:row>39</xdr:row>
      <xdr:rowOff>44431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96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164891</xdr:rowOff>
    </xdr:from>
    <xdr:to>
      <xdr:col>55</xdr:col>
      <xdr:colOff>50800</xdr:colOff>
      <xdr:row>39</xdr:row>
      <xdr:rowOff>95041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164986</xdr:rowOff>
    </xdr:from>
    <xdr:to>
      <xdr:col>50</xdr:col>
      <xdr:colOff>165100</xdr:colOff>
      <xdr:row>39</xdr:row>
      <xdr:rowOff>95136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86263</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165005</xdr:rowOff>
    </xdr:from>
    <xdr:to>
      <xdr:col>46</xdr:col>
      <xdr:colOff>38100</xdr:colOff>
      <xdr:row>39</xdr:row>
      <xdr:rowOff>95155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86282</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165062</xdr:rowOff>
    </xdr:from>
    <xdr:to>
      <xdr:col>41</xdr:col>
      <xdr:colOff>101600</xdr:colOff>
      <xdr:row>39</xdr:row>
      <xdr:rowOff>95212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86339</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165081</xdr:rowOff>
    </xdr:from>
    <xdr:to>
      <xdr:col>36</xdr:col>
      <xdr:colOff>165100</xdr:colOff>
      <xdr:row>39</xdr:row>
      <xdr:rowOff>95231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86358</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92041</xdr:rowOff>
    </xdr:from>
    <xdr:to>
      <xdr:col>55</xdr:col>
      <xdr:colOff>0</xdr:colOff>
      <xdr:row>57</xdr:row>
      <xdr:rowOff>107096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64691"/>
          <a:ext cx="8382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92041</xdr:rowOff>
    </xdr:from>
    <xdr:to>
      <xdr:col>50</xdr:col>
      <xdr:colOff>114300</xdr:colOff>
      <xdr:row>57</xdr:row>
      <xdr:rowOff>149932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64691"/>
          <a:ext cx="889000" cy="5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149932</xdr:rowOff>
    </xdr:from>
    <xdr:to>
      <xdr:col>45</xdr:col>
      <xdr:colOff>177800</xdr:colOff>
      <xdr:row>57</xdr:row>
      <xdr:rowOff>152826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22582"/>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152826</xdr:rowOff>
    </xdr:from>
    <xdr:to>
      <xdr:col>41</xdr:col>
      <xdr:colOff>50800</xdr:colOff>
      <xdr:row>57</xdr:row>
      <xdr:rowOff>166236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5476"/>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56296</xdr:rowOff>
    </xdr:from>
    <xdr:to>
      <xdr:col>55</xdr:col>
      <xdr:colOff>50800</xdr:colOff>
      <xdr:row>57</xdr:row>
      <xdr:rowOff>157896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79173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8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41241</xdr:rowOff>
    </xdr:from>
    <xdr:to>
      <xdr:col>50</xdr:col>
      <xdr:colOff>165100</xdr:colOff>
      <xdr:row>57</xdr:row>
      <xdr:rowOff>142841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159368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89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99132</xdr:rowOff>
    </xdr:from>
    <xdr:to>
      <xdr:col>46</xdr:col>
      <xdr:colOff>38100</xdr:colOff>
      <xdr:row>58</xdr:row>
      <xdr:rowOff>29282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45809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4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102026</xdr:rowOff>
    </xdr:from>
    <xdr:to>
      <xdr:col>41</xdr:col>
      <xdr:colOff>101600</xdr:colOff>
      <xdr:row>58</xdr:row>
      <xdr:rowOff>32176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48703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4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115436</xdr:rowOff>
    </xdr:from>
    <xdr:to>
      <xdr:col>36</xdr:col>
      <xdr:colOff>165100</xdr:colOff>
      <xdr:row>58</xdr:row>
      <xdr:rowOff>45586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36713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8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12815</xdr:rowOff>
    </xdr:from>
    <xdr:to>
      <xdr:col>55</xdr:col>
      <xdr:colOff>0</xdr:colOff>
      <xdr:row>78</xdr:row>
      <xdr:rowOff>117855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43015"/>
          <a:ext cx="838200" cy="44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12815</xdr:rowOff>
    </xdr:from>
    <xdr:to>
      <xdr:col>50</xdr:col>
      <xdr:colOff>114300</xdr:colOff>
      <xdr:row>78</xdr:row>
      <xdr:rowOff>160210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43015"/>
          <a:ext cx="889000" cy="49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160210</xdr:rowOff>
    </xdr:from>
    <xdr:to>
      <xdr:col>45</xdr:col>
      <xdr:colOff>177800</xdr:colOff>
      <xdr:row>79</xdr:row>
      <xdr:rowOff>16391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33310"/>
          <a:ext cx="889000" cy="2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3487</xdr:rowOff>
    </xdr:from>
    <xdr:to>
      <xdr:col>41</xdr:col>
      <xdr:colOff>50800</xdr:colOff>
      <xdr:row>79</xdr:row>
      <xdr:rowOff>16391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48037"/>
          <a:ext cx="889000" cy="1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67055</xdr:rowOff>
    </xdr:from>
    <xdr:to>
      <xdr:col>55</xdr:col>
      <xdr:colOff>50800</xdr:colOff>
      <xdr:row>78</xdr:row>
      <xdr:rowOff>168655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89932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133465</xdr:rowOff>
    </xdr:from>
    <xdr:to>
      <xdr:col>50</xdr:col>
      <xdr:colOff>165100</xdr:colOff>
      <xdr:row>76</xdr:row>
      <xdr:rowOff>63615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80142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76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109410</xdr:rowOff>
    </xdr:from>
    <xdr:to>
      <xdr:col>46</xdr:col>
      <xdr:colOff>38100</xdr:colOff>
      <xdr:row>79</xdr:row>
      <xdr:rowOff>39560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56087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137041</xdr:rowOff>
    </xdr:from>
    <xdr:to>
      <xdr:col>41</xdr:col>
      <xdr:colOff>101600</xdr:colOff>
      <xdr:row>79</xdr:row>
      <xdr:rowOff>67191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58318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0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124137</xdr:rowOff>
    </xdr:from>
    <xdr:to>
      <xdr:col>36</xdr:col>
      <xdr:colOff>165100</xdr:colOff>
      <xdr:row>79</xdr:row>
      <xdr:rowOff>54287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45414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8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75273</xdr:rowOff>
    </xdr:from>
    <xdr:to>
      <xdr:col>55</xdr:col>
      <xdr:colOff>0</xdr:colOff>
      <xdr:row>98</xdr:row>
      <xdr:rowOff>77856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7373"/>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77856</xdr:rowOff>
    </xdr:from>
    <xdr:to>
      <xdr:col>50</xdr:col>
      <xdr:colOff>114300</xdr:colOff>
      <xdr:row>98</xdr:row>
      <xdr:rowOff>92046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9956"/>
          <a:ext cx="8890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81614</xdr:rowOff>
    </xdr:from>
    <xdr:to>
      <xdr:col>45</xdr:col>
      <xdr:colOff>177800</xdr:colOff>
      <xdr:row>98</xdr:row>
      <xdr:rowOff>92046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3714"/>
          <a:ext cx="88900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57820</xdr:rowOff>
    </xdr:from>
    <xdr:to>
      <xdr:col>41</xdr:col>
      <xdr:colOff>50800</xdr:colOff>
      <xdr:row>98</xdr:row>
      <xdr:rowOff>81614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59920"/>
          <a:ext cx="889000" cy="2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24473</xdr:rowOff>
    </xdr:from>
    <xdr:to>
      <xdr:col>55</xdr:col>
      <xdr:colOff>50800</xdr:colOff>
      <xdr:row>98</xdr:row>
      <xdr:rowOff>126073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27056</xdr:rowOff>
    </xdr:from>
    <xdr:to>
      <xdr:col>50</xdr:col>
      <xdr:colOff>165100</xdr:colOff>
      <xdr:row>98</xdr:row>
      <xdr:rowOff>128656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119783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2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41246</xdr:rowOff>
    </xdr:from>
    <xdr:to>
      <xdr:col>46</xdr:col>
      <xdr:colOff>38100</xdr:colOff>
      <xdr:row>98</xdr:row>
      <xdr:rowOff>142846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133973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3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30814</xdr:rowOff>
    </xdr:from>
    <xdr:to>
      <xdr:col>41</xdr:col>
      <xdr:colOff>101600</xdr:colOff>
      <xdr:row>98</xdr:row>
      <xdr:rowOff>132414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123541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7020</xdr:rowOff>
    </xdr:from>
    <xdr:to>
      <xdr:col>36</xdr:col>
      <xdr:colOff>165100</xdr:colOff>
      <xdr:row>98</xdr:row>
      <xdr:rowOff>108620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125147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8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169780</xdr:rowOff>
    </xdr:from>
    <xdr:to>
      <xdr:col>85</xdr:col>
      <xdr:colOff>127000</xdr:colOff>
      <xdr:row>37</xdr:row>
      <xdr:rowOff>13574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41980"/>
          <a:ext cx="838200" cy="1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13574</xdr:rowOff>
    </xdr:from>
    <xdr:to>
      <xdr:col>81</xdr:col>
      <xdr:colOff>50800</xdr:colOff>
      <xdr:row>37</xdr:row>
      <xdr:rowOff>58330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57224"/>
          <a:ext cx="889000" cy="4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58330</xdr:rowOff>
    </xdr:from>
    <xdr:to>
      <xdr:col>76</xdr:col>
      <xdr:colOff>114300</xdr:colOff>
      <xdr:row>37</xdr:row>
      <xdr:rowOff>96087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1980"/>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46862</xdr:rowOff>
    </xdr:from>
    <xdr:to>
      <xdr:col>71</xdr:col>
      <xdr:colOff>177800</xdr:colOff>
      <xdr:row>37</xdr:row>
      <xdr:rowOff>96087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90512"/>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118980</xdr:rowOff>
    </xdr:from>
    <xdr:to>
      <xdr:col>85</xdr:col>
      <xdr:colOff>177800</xdr:colOff>
      <xdr:row>37</xdr:row>
      <xdr:rowOff>49130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141857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4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134224</xdr:rowOff>
    </xdr:from>
    <xdr:to>
      <xdr:col>81</xdr:col>
      <xdr:colOff>101600</xdr:colOff>
      <xdr:row>37</xdr:row>
      <xdr:rowOff>64374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80901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8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7530</xdr:rowOff>
    </xdr:from>
    <xdr:to>
      <xdr:col>76</xdr:col>
      <xdr:colOff>165100</xdr:colOff>
      <xdr:row>37</xdr:row>
      <xdr:rowOff>109130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125657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45287</xdr:rowOff>
    </xdr:from>
    <xdr:to>
      <xdr:col>72</xdr:col>
      <xdr:colOff>38100</xdr:colOff>
      <xdr:row>37</xdr:row>
      <xdr:rowOff>146887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163414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167512</xdr:rowOff>
    </xdr:from>
    <xdr:to>
      <xdr:col>67</xdr:col>
      <xdr:colOff>101600</xdr:colOff>
      <xdr:row>37</xdr:row>
      <xdr:rowOff>97662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114189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105318</xdr:rowOff>
    </xdr:from>
    <xdr:to>
      <xdr:col>85</xdr:col>
      <xdr:colOff>127000</xdr:colOff>
      <xdr:row>57</xdr:row>
      <xdr:rowOff>128763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77968"/>
          <a:ext cx="8382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128763</xdr:rowOff>
    </xdr:from>
    <xdr:to>
      <xdr:col>81</xdr:col>
      <xdr:colOff>50800</xdr:colOff>
      <xdr:row>57</xdr:row>
      <xdr:rowOff>140738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01413"/>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125599</xdr:rowOff>
    </xdr:from>
    <xdr:to>
      <xdr:col>76</xdr:col>
      <xdr:colOff>114300</xdr:colOff>
      <xdr:row>57</xdr:row>
      <xdr:rowOff>140738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98249"/>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116728</xdr:rowOff>
    </xdr:from>
    <xdr:to>
      <xdr:col>71</xdr:col>
      <xdr:colOff>177800</xdr:colOff>
      <xdr:row>57</xdr:row>
      <xdr:rowOff>125599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89378"/>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54518</xdr:rowOff>
    </xdr:from>
    <xdr:to>
      <xdr:col>85</xdr:col>
      <xdr:colOff>177800</xdr:colOff>
      <xdr:row>57</xdr:row>
      <xdr:rowOff>156118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32945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77963</xdr:rowOff>
    </xdr:from>
    <xdr:to>
      <xdr:col>81</xdr:col>
      <xdr:colOff>101600</xdr:colOff>
      <xdr:row>58</xdr:row>
      <xdr:rowOff>8113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170690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4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89938</xdr:rowOff>
    </xdr:from>
    <xdr:to>
      <xdr:col>76</xdr:col>
      <xdr:colOff>165100</xdr:colOff>
      <xdr:row>58</xdr:row>
      <xdr:rowOff>20088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11215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5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74799</xdr:rowOff>
    </xdr:from>
    <xdr:to>
      <xdr:col>72</xdr:col>
      <xdr:colOff>38100</xdr:colOff>
      <xdr:row>58</xdr:row>
      <xdr:rowOff>4949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167526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65928</xdr:rowOff>
    </xdr:from>
    <xdr:to>
      <xdr:col>67</xdr:col>
      <xdr:colOff>101600</xdr:colOff>
      <xdr:row>57</xdr:row>
      <xdr:rowOff>167528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12605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1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143613</xdr:rowOff>
    </xdr:from>
    <xdr:to>
      <xdr:col>85</xdr:col>
      <xdr:colOff>127000</xdr:colOff>
      <xdr:row>78</xdr:row>
      <xdr:rowOff>152395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16713"/>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152395</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25495"/>
          <a:ext cx="8890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107392</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80492"/>
          <a:ext cx="889000" cy="10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92813</xdr:rowOff>
    </xdr:from>
    <xdr:to>
      <xdr:col>85</xdr:col>
      <xdr:colOff>177800</xdr:colOff>
      <xdr:row>79</xdr:row>
      <xdr:rowOff>22963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52190</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101595</xdr:rowOff>
    </xdr:from>
    <xdr:to>
      <xdr:col>81</xdr:col>
      <xdr:colOff>101600</xdr:colOff>
      <xdr:row>79</xdr:row>
      <xdr:rowOff>31745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22872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56592</xdr:rowOff>
    </xdr:from>
    <xdr:to>
      <xdr:col>67</xdr:col>
      <xdr:colOff>101600</xdr:colOff>
      <xdr:row>78</xdr:row>
      <xdr:rowOff>158192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3269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117683</xdr:rowOff>
    </xdr:from>
    <xdr:to>
      <xdr:col>85</xdr:col>
      <xdr:colOff>127000</xdr:colOff>
      <xdr:row>95</xdr:row>
      <xdr:rowOff>158883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05433"/>
          <a:ext cx="838200" cy="4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158883</xdr:rowOff>
    </xdr:from>
    <xdr:to>
      <xdr:col>81</xdr:col>
      <xdr:colOff>50800</xdr:colOff>
      <xdr:row>96</xdr:row>
      <xdr:rowOff>19847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46633"/>
          <a:ext cx="889000" cy="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19847</xdr:rowOff>
    </xdr:from>
    <xdr:to>
      <xdr:col>76</xdr:col>
      <xdr:colOff>114300</xdr:colOff>
      <xdr:row>96</xdr:row>
      <xdr:rowOff>48972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79047"/>
          <a:ext cx="889000" cy="2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48972</xdr:rowOff>
    </xdr:from>
    <xdr:to>
      <xdr:col>71</xdr:col>
      <xdr:colOff>177800</xdr:colOff>
      <xdr:row>96</xdr:row>
      <xdr:rowOff>92988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08172"/>
          <a:ext cx="889000" cy="4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66883</xdr:rowOff>
    </xdr:from>
    <xdr:to>
      <xdr:col>85</xdr:col>
      <xdr:colOff>177800</xdr:colOff>
      <xdr:row>95</xdr:row>
      <xdr:rowOff>168483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89760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108083</xdr:rowOff>
    </xdr:from>
    <xdr:to>
      <xdr:col>81</xdr:col>
      <xdr:colOff>101600</xdr:colOff>
      <xdr:row>96</xdr:row>
      <xdr:rowOff>38233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54760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7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140497</xdr:rowOff>
    </xdr:from>
    <xdr:to>
      <xdr:col>76</xdr:col>
      <xdr:colOff>165100</xdr:colOff>
      <xdr:row>96</xdr:row>
      <xdr:rowOff>70647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87174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0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169622</xdr:rowOff>
    </xdr:from>
    <xdr:to>
      <xdr:col>72</xdr:col>
      <xdr:colOff>38100</xdr:colOff>
      <xdr:row>96</xdr:row>
      <xdr:rowOff>99772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116299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42188</xdr:rowOff>
    </xdr:from>
    <xdr:to>
      <xdr:col>67</xdr:col>
      <xdr:colOff>101600</xdr:colOff>
      <xdr:row>96</xdr:row>
      <xdr:rowOff>143788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160315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住民一人当たりの行政コストは、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項目が全国平均、奈良県平均、類似団体平均値を上回っている。本村における平成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年国勢調査では、人口が</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減少しており、今後も減少は続くと見込まれる。定住・移住促進、雇用対策を積極的に取り組み、人口減少幅を出来る限り小さくする必要がある。</a:t>
          </a:r>
        </a:p>
        <a:p>
          <a:r>
            <a:rPr kumimoji="1" lang="ja-JP" altLang="en-US" sz="1300">
              <a:latin typeface="ＭＳ Ｐゴシック" panose="020B0600070205080204" pitchFamily="50" charset="-128"/>
              <a:ea typeface="ＭＳ Ｐゴシック" panose="020B0600070205080204" pitchFamily="50" charset="-128"/>
            </a:rPr>
            <a:t>費目別では、総務費では職員人件費、地域おこし協力隊、集落支援員と人件費かかる増加が大きく影響している。民生費については、電力・ガス・食料品等価格高騰重点支援地方交付金事業やくらし応援地域振興券事業等の実施に伴い増加している。衛生費では、火葬場整備事業（火葬場解体）の完了に伴い減少している。農林水産業費については、林道等整備及び維持管理等の事業費の縮小に伴い減少している。商工費についても、前年度の洞川温泉ビジターセンター整備事業の完成に伴い大きく減少している。公債費については、年々増加し続けており、現在は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年度をピークとし見込んでいるが、令和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も洞川温泉ﾋﾞｼﾞﾀｰｾﾝﾀｰ事業（駐車場整備）や薬湯センターみずはの湯大規模改修事業などを予定しており今後も公債費は増加していく。消防費については、防災対策事業として防災計画等の見直しなど行い増加している。減少している費目もあるが全体的に増加となっており、村の行財政規模を適切に把握し、事務事業や定員管理について実態に即した運用が図られるよう、常に見直しを行い行財政改革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年度の行財政改革（人件費の抑制、定員管理、補助金等の削減）、平成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年度にかけての地方債発行の抑制などの効果により、ここ数年は単年度収支が黒字であり、余剰金の積立により財政調整基金残高は増加している。令和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減債基金への積立により実質単年度収支がマイナスとなっている。令和元年以降大型の建設事業等の実施が続いており地方債発行額が増加している。今後は単年度収支も厳しくなることが見込まれるため、行財政改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連結実質赤字比率は、近年は黒字で推移している。</a:t>
          </a:r>
        </a:p>
        <a:p>
          <a:r>
            <a:rPr kumimoji="1" lang="ja-JP" altLang="en-US" sz="1400">
              <a:latin typeface="ＭＳ ゴシック" pitchFamily="49" charset="-128"/>
              <a:ea typeface="ＭＳ ゴシック" pitchFamily="49" charset="-128"/>
            </a:rPr>
            <a:t>特別会計では、国民健康保険直診勘定、国民健康保険事業勘定、介護保険事業、後期高齢者医療事業、公営企業会計では下水道事業、簡易水道事業とそれぞれ繰出金が減少している。</a:t>
          </a:r>
        </a:p>
        <a:p>
          <a:r>
            <a:rPr kumimoji="1" lang="ja-JP" altLang="en-US" sz="1400">
              <a:latin typeface="ＭＳ ゴシック" pitchFamily="49" charset="-128"/>
              <a:ea typeface="ＭＳ ゴシック" pitchFamily="49" charset="-128"/>
            </a:rPr>
            <a:t>下水道・簡易水道事業の公営企業会計への繰出については、公債費繰出が下水道事業では令和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年度まで、簡易水道事業では令和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年度まで続く一方、人口減により収入の減少傾向であり、今後同水準あるいは微増の見込みである。</a:t>
          </a:r>
        </a:p>
        <a:p>
          <a:r>
            <a:rPr kumimoji="1" lang="ja-JP" altLang="en-US" sz="1400">
              <a:latin typeface="ＭＳ ゴシック" pitchFamily="49" charset="-128"/>
              <a:ea typeface="ＭＳ ゴシック" pitchFamily="49" charset="-128"/>
            </a:rPr>
            <a:t>国民健康保険直診勘定特別会計（病院）については、同様に人口減により診療収入が減少するなか、歳出については人件費などの割合が大きく削減することは困難である。当面の繰出金は同水準が続くと見込まれる。</a:t>
          </a:r>
        </a:p>
        <a:p>
          <a:r>
            <a:rPr kumimoji="1" lang="ja-JP" altLang="en-US" sz="1400">
              <a:latin typeface="ＭＳ ゴシック" pitchFamily="49" charset="-128"/>
              <a:ea typeface="ＭＳ ゴシック" pitchFamily="49" charset="-128"/>
            </a:rPr>
            <a:t>各事業における経常経費の効率的な削減に努める。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9"/>
      <c r="DK1" s="169"/>
      <c r="DL1" s="169"/>
      <c r="DM1" s="169"/>
      <c r="DN1" s="169"/>
      <c r="DO1" s="169"/>
    </row>
    <row r="2" spans="1:119" ht="24" thickBot="1" x14ac:dyDescent="0.25">
      <c r="B2" s="170" t="s">
        <v>77</v>
      </c>
      <c r="C2" s="170"/>
      <c r="D2" s="171"/>
    </row>
    <row r="3" spans="1:119" ht="18.75" customHeight="1" thickBot="1" x14ac:dyDescent="0.25">
      <c r="A3" s="169"/>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2">
      <c r="A4" s="169"/>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2712725</v>
      </c>
      <c r="BO4" s="373"/>
      <c r="BP4" s="373"/>
      <c r="BQ4" s="373"/>
      <c r="BR4" s="373"/>
      <c r="BS4" s="373"/>
      <c r="BT4" s="373"/>
      <c r="BU4" s="374"/>
      <c r="BV4" s="372">
        <v>3332699</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16.399999999999999</v>
      </c>
      <c r="CU4" s="379"/>
      <c r="CV4" s="379"/>
      <c r="CW4" s="379"/>
      <c r="CX4" s="379"/>
      <c r="CY4" s="379"/>
      <c r="CZ4" s="379"/>
      <c r="DA4" s="380"/>
      <c r="DB4" s="378">
        <v>18.899999999999999</v>
      </c>
      <c r="DC4" s="379"/>
      <c r="DD4" s="379"/>
      <c r="DE4" s="379"/>
      <c r="DF4" s="379"/>
      <c r="DG4" s="379"/>
      <c r="DH4" s="379"/>
      <c r="DI4" s="380"/>
    </row>
    <row r="5" spans="1:119" ht="18.75" customHeight="1" x14ac:dyDescent="0.2">
      <c r="A5" s="169"/>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2416204</v>
      </c>
      <c r="BO5" s="410"/>
      <c r="BP5" s="410"/>
      <c r="BQ5" s="410"/>
      <c r="BR5" s="410"/>
      <c r="BS5" s="410"/>
      <c r="BT5" s="410"/>
      <c r="BU5" s="411"/>
      <c r="BV5" s="409">
        <v>3017879</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89.2</v>
      </c>
      <c r="CU5" s="407"/>
      <c r="CV5" s="407"/>
      <c r="CW5" s="407"/>
      <c r="CX5" s="407"/>
      <c r="CY5" s="407"/>
      <c r="CZ5" s="407"/>
      <c r="DA5" s="408"/>
      <c r="DB5" s="406">
        <v>88.4</v>
      </c>
      <c r="DC5" s="407"/>
      <c r="DD5" s="407"/>
      <c r="DE5" s="407"/>
      <c r="DF5" s="407"/>
      <c r="DG5" s="407"/>
      <c r="DH5" s="407"/>
      <c r="DI5" s="408"/>
    </row>
    <row r="6" spans="1:119" ht="18.75" customHeight="1" x14ac:dyDescent="0.2">
      <c r="A6" s="169"/>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296521</v>
      </c>
      <c r="BO6" s="410"/>
      <c r="BP6" s="410"/>
      <c r="BQ6" s="410"/>
      <c r="BR6" s="410"/>
      <c r="BS6" s="410"/>
      <c r="BT6" s="410"/>
      <c r="BU6" s="411"/>
      <c r="BV6" s="409">
        <v>314820</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89.4</v>
      </c>
      <c r="CU6" s="447"/>
      <c r="CV6" s="447"/>
      <c r="CW6" s="447"/>
      <c r="CX6" s="447"/>
      <c r="CY6" s="447"/>
      <c r="CZ6" s="447"/>
      <c r="DA6" s="448"/>
      <c r="DB6" s="446">
        <v>88.4</v>
      </c>
      <c r="DC6" s="447"/>
      <c r="DD6" s="447"/>
      <c r="DE6" s="447"/>
      <c r="DF6" s="447"/>
      <c r="DG6" s="447"/>
      <c r="DH6" s="447"/>
      <c r="DI6" s="448"/>
    </row>
    <row r="7" spans="1:119" ht="18.75" customHeight="1" x14ac:dyDescent="0.2">
      <c r="A7" s="169"/>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36342</v>
      </c>
      <c r="BO7" s="410"/>
      <c r="BP7" s="410"/>
      <c r="BQ7" s="410"/>
      <c r="BR7" s="410"/>
      <c r="BS7" s="410"/>
      <c r="BT7" s="410"/>
      <c r="BU7" s="411"/>
      <c r="BV7" s="409">
        <v>21838</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1585968</v>
      </c>
      <c r="CU7" s="410"/>
      <c r="CV7" s="410"/>
      <c r="CW7" s="410"/>
      <c r="CX7" s="410"/>
      <c r="CY7" s="410"/>
      <c r="CZ7" s="410"/>
      <c r="DA7" s="411"/>
      <c r="DB7" s="409">
        <v>1551922</v>
      </c>
      <c r="DC7" s="410"/>
      <c r="DD7" s="410"/>
      <c r="DE7" s="410"/>
      <c r="DF7" s="410"/>
      <c r="DG7" s="410"/>
      <c r="DH7" s="410"/>
      <c r="DI7" s="411"/>
    </row>
    <row r="8" spans="1:119" ht="18.75" customHeight="1" thickBot="1" x14ac:dyDescent="0.25">
      <c r="A8" s="169"/>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104</v>
      </c>
      <c r="AV8" s="442"/>
      <c r="AW8" s="442"/>
      <c r="AX8" s="442"/>
      <c r="AY8" s="443" t="s">
        <v>105</v>
      </c>
      <c r="AZ8" s="444"/>
      <c r="BA8" s="444"/>
      <c r="BB8" s="444"/>
      <c r="BC8" s="444"/>
      <c r="BD8" s="444"/>
      <c r="BE8" s="444"/>
      <c r="BF8" s="444"/>
      <c r="BG8" s="444"/>
      <c r="BH8" s="444"/>
      <c r="BI8" s="444"/>
      <c r="BJ8" s="444"/>
      <c r="BK8" s="444"/>
      <c r="BL8" s="444"/>
      <c r="BM8" s="445"/>
      <c r="BN8" s="409">
        <v>260179</v>
      </c>
      <c r="BO8" s="410"/>
      <c r="BP8" s="410"/>
      <c r="BQ8" s="410"/>
      <c r="BR8" s="410"/>
      <c r="BS8" s="410"/>
      <c r="BT8" s="410"/>
      <c r="BU8" s="411"/>
      <c r="BV8" s="409">
        <v>292982</v>
      </c>
      <c r="BW8" s="410"/>
      <c r="BX8" s="410"/>
      <c r="BY8" s="410"/>
      <c r="BZ8" s="410"/>
      <c r="CA8" s="410"/>
      <c r="CB8" s="410"/>
      <c r="CC8" s="411"/>
      <c r="CD8" s="412" t="s">
        <v>106</v>
      </c>
      <c r="CE8" s="413"/>
      <c r="CF8" s="413"/>
      <c r="CG8" s="413"/>
      <c r="CH8" s="413"/>
      <c r="CI8" s="413"/>
      <c r="CJ8" s="413"/>
      <c r="CK8" s="413"/>
      <c r="CL8" s="413"/>
      <c r="CM8" s="413"/>
      <c r="CN8" s="413"/>
      <c r="CO8" s="413"/>
      <c r="CP8" s="413"/>
      <c r="CQ8" s="413"/>
      <c r="CR8" s="413"/>
      <c r="CS8" s="414"/>
      <c r="CT8" s="449">
        <v>0.14000000000000001</v>
      </c>
      <c r="CU8" s="450"/>
      <c r="CV8" s="450"/>
      <c r="CW8" s="450"/>
      <c r="CX8" s="450"/>
      <c r="CY8" s="450"/>
      <c r="CZ8" s="450"/>
      <c r="DA8" s="451"/>
      <c r="DB8" s="449">
        <v>0.14000000000000001</v>
      </c>
      <c r="DC8" s="450"/>
      <c r="DD8" s="450"/>
      <c r="DE8" s="450"/>
      <c r="DF8" s="450"/>
      <c r="DG8" s="450"/>
      <c r="DH8" s="450"/>
      <c r="DI8" s="451"/>
    </row>
    <row r="9" spans="1:119" ht="18.75" customHeight="1" thickBot="1" x14ac:dyDescent="0.25">
      <c r="A9" s="169"/>
      <c r="B9" s="403" t="s">
        <v>107</v>
      </c>
      <c r="C9" s="404"/>
      <c r="D9" s="404"/>
      <c r="E9" s="404"/>
      <c r="F9" s="404"/>
      <c r="G9" s="404"/>
      <c r="H9" s="404"/>
      <c r="I9" s="404"/>
      <c r="J9" s="404"/>
      <c r="K9" s="452"/>
      <c r="L9" s="453" t="s">
        <v>108</v>
      </c>
      <c r="M9" s="454"/>
      <c r="N9" s="454"/>
      <c r="O9" s="454"/>
      <c r="P9" s="454"/>
      <c r="Q9" s="455"/>
      <c r="R9" s="456">
        <v>1176</v>
      </c>
      <c r="S9" s="457"/>
      <c r="T9" s="457"/>
      <c r="U9" s="457"/>
      <c r="V9" s="458"/>
      <c r="W9" s="366" t="s">
        <v>109</v>
      </c>
      <c r="X9" s="367"/>
      <c r="Y9" s="367"/>
      <c r="Z9" s="367"/>
      <c r="AA9" s="367"/>
      <c r="AB9" s="367"/>
      <c r="AC9" s="367"/>
      <c r="AD9" s="367"/>
      <c r="AE9" s="367"/>
      <c r="AF9" s="367"/>
      <c r="AG9" s="367"/>
      <c r="AH9" s="367"/>
      <c r="AI9" s="367"/>
      <c r="AJ9" s="367"/>
      <c r="AK9" s="367"/>
      <c r="AL9" s="368"/>
      <c r="AM9" s="438" t="s">
        <v>110</v>
      </c>
      <c r="AN9" s="439"/>
      <c r="AO9" s="439"/>
      <c r="AP9" s="439"/>
      <c r="AQ9" s="439"/>
      <c r="AR9" s="439"/>
      <c r="AS9" s="439"/>
      <c r="AT9" s="440"/>
      <c r="AU9" s="441" t="s">
        <v>90</v>
      </c>
      <c r="AV9" s="442"/>
      <c r="AW9" s="442"/>
      <c r="AX9" s="442"/>
      <c r="AY9" s="443" t="s">
        <v>111</v>
      </c>
      <c r="AZ9" s="444"/>
      <c r="BA9" s="444"/>
      <c r="BB9" s="444"/>
      <c r="BC9" s="444"/>
      <c r="BD9" s="444"/>
      <c r="BE9" s="444"/>
      <c r="BF9" s="444"/>
      <c r="BG9" s="444"/>
      <c r="BH9" s="444"/>
      <c r="BI9" s="444"/>
      <c r="BJ9" s="444"/>
      <c r="BK9" s="444"/>
      <c r="BL9" s="444"/>
      <c r="BM9" s="445"/>
      <c r="BN9" s="409">
        <v>-32803</v>
      </c>
      <c r="BO9" s="410"/>
      <c r="BP9" s="410"/>
      <c r="BQ9" s="410"/>
      <c r="BR9" s="410"/>
      <c r="BS9" s="410"/>
      <c r="BT9" s="410"/>
      <c r="BU9" s="411"/>
      <c r="BV9" s="409">
        <v>-28423</v>
      </c>
      <c r="BW9" s="410"/>
      <c r="BX9" s="410"/>
      <c r="BY9" s="410"/>
      <c r="BZ9" s="410"/>
      <c r="CA9" s="410"/>
      <c r="CB9" s="410"/>
      <c r="CC9" s="411"/>
      <c r="CD9" s="412" t="s">
        <v>112</v>
      </c>
      <c r="CE9" s="413"/>
      <c r="CF9" s="413"/>
      <c r="CG9" s="413"/>
      <c r="CH9" s="413"/>
      <c r="CI9" s="413"/>
      <c r="CJ9" s="413"/>
      <c r="CK9" s="413"/>
      <c r="CL9" s="413"/>
      <c r="CM9" s="413"/>
      <c r="CN9" s="413"/>
      <c r="CO9" s="413"/>
      <c r="CP9" s="413"/>
      <c r="CQ9" s="413"/>
      <c r="CR9" s="413"/>
      <c r="CS9" s="414"/>
      <c r="CT9" s="406">
        <v>17.8</v>
      </c>
      <c r="CU9" s="407"/>
      <c r="CV9" s="407"/>
      <c r="CW9" s="407"/>
      <c r="CX9" s="407"/>
      <c r="CY9" s="407"/>
      <c r="CZ9" s="407"/>
      <c r="DA9" s="408"/>
      <c r="DB9" s="406">
        <v>17.399999999999999</v>
      </c>
      <c r="DC9" s="407"/>
      <c r="DD9" s="407"/>
      <c r="DE9" s="407"/>
      <c r="DF9" s="407"/>
      <c r="DG9" s="407"/>
      <c r="DH9" s="407"/>
      <c r="DI9" s="408"/>
    </row>
    <row r="10" spans="1:119" ht="18.75" customHeight="1" thickBot="1" x14ac:dyDescent="0.25">
      <c r="A10" s="169"/>
      <c r="B10" s="403"/>
      <c r="C10" s="404"/>
      <c r="D10" s="404"/>
      <c r="E10" s="404"/>
      <c r="F10" s="404"/>
      <c r="G10" s="404"/>
      <c r="H10" s="404"/>
      <c r="I10" s="404"/>
      <c r="J10" s="404"/>
      <c r="K10" s="452"/>
      <c r="L10" s="459" t="s">
        <v>113</v>
      </c>
      <c r="M10" s="439"/>
      <c r="N10" s="439"/>
      <c r="O10" s="439"/>
      <c r="P10" s="439"/>
      <c r="Q10" s="440"/>
      <c r="R10" s="460">
        <v>1354</v>
      </c>
      <c r="S10" s="461"/>
      <c r="T10" s="461"/>
      <c r="U10" s="461"/>
      <c r="V10" s="462"/>
      <c r="W10" s="397"/>
      <c r="X10" s="398"/>
      <c r="Y10" s="398"/>
      <c r="Z10" s="398"/>
      <c r="AA10" s="398"/>
      <c r="AB10" s="398"/>
      <c r="AC10" s="398"/>
      <c r="AD10" s="398"/>
      <c r="AE10" s="398"/>
      <c r="AF10" s="398"/>
      <c r="AG10" s="398"/>
      <c r="AH10" s="398"/>
      <c r="AI10" s="398"/>
      <c r="AJ10" s="398"/>
      <c r="AK10" s="398"/>
      <c r="AL10" s="401"/>
      <c r="AM10" s="438" t="s">
        <v>114</v>
      </c>
      <c r="AN10" s="439"/>
      <c r="AO10" s="439"/>
      <c r="AP10" s="439"/>
      <c r="AQ10" s="439"/>
      <c r="AR10" s="439"/>
      <c r="AS10" s="439"/>
      <c r="AT10" s="440"/>
      <c r="AU10" s="441" t="s">
        <v>104</v>
      </c>
      <c r="AV10" s="442"/>
      <c r="AW10" s="442"/>
      <c r="AX10" s="442"/>
      <c r="AY10" s="443" t="s">
        <v>115</v>
      </c>
      <c r="AZ10" s="444"/>
      <c r="BA10" s="444"/>
      <c r="BB10" s="444"/>
      <c r="BC10" s="444"/>
      <c r="BD10" s="444"/>
      <c r="BE10" s="444"/>
      <c r="BF10" s="444"/>
      <c r="BG10" s="444"/>
      <c r="BH10" s="444"/>
      <c r="BI10" s="444"/>
      <c r="BJ10" s="444"/>
      <c r="BK10" s="444"/>
      <c r="BL10" s="444"/>
      <c r="BM10" s="445"/>
      <c r="BN10" s="409">
        <v>672</v>
      </c>
      <c r="BO10" s="410"/>
      <c r="BP10" s="410"/>
      <c r="BQ10" s="410"/>
      <c r="BR10" s="410"/>
      <c r="BS10" s="410"/>
      <c r="BT10" s="410"/>
      <c r="BU10" s="411"/>
      <c r="BV10" s="409">
        <v>667</v>
      </c>
      <c r="BW10" s="410"/>
      <c r="BX10" s="410"/>
      <c r="BY10" s="410"/>
      <c r="BZ10" s="410"/>
      <c r="CA10" s="410"/>
      <c r="CB10" s="410"/>
      <c r="CC10" s="41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104</v>
      </c>
      <c r="AV11" s="442"/>
      <c r="AW11" s="442"/>
      <c r="AX11" s="442"/>
      <c r="AY11" s="443" t="s">
        <v>120</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2">
      <c r="A12" s="169"/>
      <c r="B12" s="469" t="s">
        <v>123</v>
      </c>
      <c r="C12" s="470"/>
      <c r="D12" s="470"/>
      <c r="E12" s="470"/>
      <c r="F12" s="470"/>
      <c r="G12" s="470"/>
      <c r="H12" s="470"/>
      <c r="I12" s="470"/>
      <c r="J12" s="470"/>
      <c r="K12" s="471"/>
      <c r="L12" s="478" t="s">
        <v>124</v>
      </c>
      <c r="M12" s="479"/>
      <c r="N12" s="479"/>
      <c r="O12" s="479"/>
      <c r="P12" s="479"/>
      <c r="Q12" s="480"/>
      <c r="R12" s="481">
        <v>1194</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0</v>
      </c>
      <c r="BO12" s="410"/>
      <c r="BP12" s="410"/>
      <c r="BQ12" s="410"/>
      <c r="BR12" s="410"/>
      <c r="BS12" s="410"/>
      <c r="BT12" s="410"/>
      <c r="BU12" s="411"/>
      <c r="BV12" s="409">
        <v>0</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2">
      <c r="A13" s="169"/>
      <c r="B13" s="472"/>
      <c r="C13" s="473"/>
      <c r="D13" s="473"/>
      <c r="E13" s="473"/>
      <c r="F13" s="473"/>
      <c r="G13" s="473"/>
      <c r="H13" s="473"/>
      <c r="I13" s="473"/>
      <c r="J13" s="473"/>
      <c r="K13" s="474"/>
      <c r="L13" s="178"/>
      <c r="M13" s="500" t="s">
        <v>130</v>
      </c>
      <c r="N13" s="501"/>
      <c r="O13" s="501"/>
      <c r="P13" s="501"/>
      <c r="Q13" s="502"/>
      <c r="R13" s="493">
        <v>1184</v>
      </c>
      <c r="S13" s="494"/>
      <c r="T13" s="494"/>
      <c r="U13" s="494"/>
      <c r="V13" s="495"/>
      <c r="W13" s="425" t="s">
        <v>131</v>
      </c>
      <c r="X13" s="426"/>
      <c r="Y13" s="426"/>
      <c r="Z13" s="426"/>
      <c r="AA13" s="426"/>
      <c r="AB13" s="416"/>
      <c r="AC13" s="460">
        <v>38</v>
      </c>
      <c r="AD13" s="461"/>
      <c r="AE13" s="461"/>
      <c r="AF13" s="461"/>
      <c r="AG13" s="503"/>
      <c r="AH13" s="460">
        <v>42</v>
      </c>
      <c r="AI13" s="461"/>
      <c r="AJ13" s="461"/>
      <c r="AK13" s="461"/>
      <c r="AL13" s="462"/>
      <c r="AM13" s="438" t="s">
        <v>132</v>
      </c>
      <c r="AN13" s="439"/>
      <c r="AO13" s="439"/>
      <c r="AP13" s="439"/>
      <c r="AQ13" s="439"/>
      <c r="AR13" s="439"/>
      <c r="AS13" s="439"/>
      <c r="AT13" s="440"/>
      <c r="AU13" s="441" t="s">
        <v>104</v>
      </c>
      <c r="AV13" s="442"/>
      <c r="AW13" s="442"/>
      <c r="AX13" s="442"/>
      <c r="AY13" s="443" t="s">
        <v>133</v>
      </c>
      <c r="AZ13" s="444"/>
      <c r="BA13" s="444"/>
      <c r="BB13" s="444"/>
      <c r="BC13" s="444"/>
      <c r="BD13" s="444"/>
      <c r="BE13" s="444"/>
      <c r="BF13" s="444"/>
      <c r="BG13" s="444"/>
      <c r="BH13" s="444"/>
      <c r="BI13" s="444"/>
      <c r="BJ13" s="444"/>
      <c r="BK13" s="444"/>
      <c r="BL13" s="444"/>
      <c r="BM13" s="445"/>
      <c r="BN13" s="409">
        <v>-32131</v>
      </c>
      <c r="BO13" s="410"/>
      <c r="BP13" s="410"/>
      <c r="BQ13" s="410"/>
      <c r="BR13" s="410"/>
      <c r="BS13" s="410"/>
      <c r="BT13" s="410"/>
      <c r="BU13" s="411"/>
      <c r="BV13" s="409">
        <v>-27756</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10.7</v>
      </c>
      <c r="CU13" s="407"/>
      <c r="CV13" s="407"/>
      <c r="CW13" s="407"/>
      <c r="CX13" s="407"/>
      <c r="CY13" s="407"/>
      <c r="CZ13" s="407"/>
      <c r="DA13" s="408"/>
      <c r="DB13" s="406">
        <v>10.199999999999999</v>
      </c>
      <c r="DC13" s="407"/>
      <c r="DD13" s="407"/>
      <c r="DE13" s="407"/>
      <c r="DF13" s="407"/>
      <c r="DG13" s="407"/>
      <c r="DH13" s="407"/>
      <c r="DI13" s="408"/>
    </row>
    <row r="14" spans="1:119" ht="18.75" customHeight="1" thickBot="1" x14ac:dyDescent="0.25">
      <c r="A14" s="169"/>
      <c r="B14" s="472"/>
      <c r="C14" s="473"/>
      <c r="D14" s="473"/>
      <c r="E14" s="473"/>
      <c r="F14" s="473"/>
      <c r="G14" s="473"/>
      <c r="H14" s="473"/>
      <c r="I14" s="473"/>
      <c r="J14" s="473"/>
      <c r="K14" s="474"/>
      <c r="L14" s="490" t="s">
        <v>135</v>
      </c>
      <c r="M14" s="491"/>
      <c r="N14" s="491"/>
      <c r="O14" s="491"/>
      <c r="P14" s="491"/>
      <c r="Q14" s="492"/>
      <c r="R14" s="493">
        <v>1231</v>
      </c>
      <c r="S14" s="494"/>
      <c r="T14" s="494"/>
      <c r="U14" s="494"/>
      <c r="V14" s="495"/>
      <c r="W14" s="399"/>
      <c r="X14" s="400"/>
      <c r="Y14" s="400"/>
      <c r="Z14" s="400"/>
      <c r="AA14" s="400"/>
      <c r="AB14" s="389"/>
      <c r="AC14" s="496">
        <v>6.4</v>
      </c>
      <c r="AD14" s="497"/>
      <c r="AE14" s="497"/>
      <c r="AF14" s="497"/>
      <c r="AG14" s="498"/>
      <c r="AH14" s="496">
        <v>6.3</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2">
      <c r="A15" s="169"/>
      <c r="B15" s="472"/>
      <c r="C15" s="473"/>
      <c r="D15" s="473"/>
      <c r="E15" s="473"/>
      <c r="F15" s="473"/>
      <c r="G15" s="473"/>
      <c r="H15" s="473"/>
      <c r="I15" s="473"/>
      <c r="J15" s="473"/>
      <c r="K15" s="474"/>
      <c r="L15" s="178"/>
      <c r="M15" s="500" t="s">
        <v>130</v>
      </c>
      <c r="N15" s="501"/>
      <c r="O15" s="501"/>
      <c r="P15" s="501"/>
      <c r="Q15" s="502"/>
      <c r="R15" s="493">
        <v>1224</v>
      </c>
      <c r="S15" s="494"/>
      <c r="T15" s="494"/>
      <c r="U15" s="494"/>
      <c r="V15" s="495"/>
      <c r="W15" s="425" t="s">
        <v>137</v>
      </c>
      <c r="X15" s="426"/>
      <c r="Y15" s="426"/>
      <c r="Z15" s="426"/>
      <c r="AA15" s="426"/>
      <c r="AB15" s="416"/>
      <c r="AC15" s="460">
        <v>70</v>
      </c>
      <c r="AD15" s="461"/>
      <c r="AE15" s="461"/>
      <c r="AF15" s="461"/>
      <c r="AG15" s="503"/>
      <c r="AH15" s="460">
        <v>113</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232835</v>
      </c>
      <c r="BO15" s="373"/>
      <c r="BP15" s="373"/>
      <c r="BQ15" s="373"/>
      <c r="BR15" s="373"/>
      <c r="BS15" s="373"/>
      <c r="BT15" s="373"/>
      <c r="BU15" s="374"/>
      <c r="BV15" s="372">
        <v>214519</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11.9</v>
      </c>
      <c r="AD16" s="497"/>
      <c r="AE16" s="497"/>
      <c r="AF16" s="497"/>
      <c r="AG16" s="498"/>
      <c r="AH16" s="496">
        <v>16.899999999999999</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1540632</v>
      </c>
      <c r="BO16" s="410"/>
      <c r="BP16" s="410"/>
      <c r="BQ16" s="410"/>
      <c r="BR16" s="410"/>
      <c r="BS16" s="410"/>
      <c r="BT16" s="410"/>
      <c r="BU16" s="411"/>
      <c r="BV16" s="409">
        <v>1503070</v>
      </c>
      <c r="BW16" s="410"/>
      <c r="BX16" s="410"/>
      <c r="BY16" s="410"/>
      <c r="BZ16" s="410"/>
      <c r="CA16" s="410"/>
      <c r="CB16" s="410"/>
      <c r="CC16" s="411"/>
      <c r="CD16" s="182"/>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5">
      <c r="A17" s="169"/>
      <c r="B17" s="475"/>
      <c r="C17" s="476"/>
      <c r="D17" s="476"/>
      <c r="E17" s="476"/>
      <c r="F17" s="476"/>
      <c r="G17" s="476"/>
      <c r="H17" s="476"/>
      <c r="I17" s="476"/>
      <c r="J17" s="476"/>
      <c r="K17" s="477"/>
      <c r="L17" s="183"/>
      <c r="M17" s="520" t="s">
        <v>143</v>
      </c>
      <c r="N17" s="521"/>
      <c r="O17" s="521"/>
      <c r="P17" s="521"/>
      <c r="Q17" s="522"/>
      <c r="R17" s="515" t="s">
        <v>144</v>
      </c>
      <c r="S17" s="516"/>
      <c r="T17" s="516"/>
      <c r="U17" s="516"/>
      <c r="V17" s="517"/>
      <c r="W17" s="425" t="s">
        <v>145</v>
      </c>
      <c r="X17" s="426"/>
      <c r="Y17" s="426"/>
      <c r="Z17" s="426"/>
      <c r="AA17" s="426"/>
      <c r="AB17" s="416"/>
      <c r="AC17" s="460">
        <v>482</v>
      </c>
      <c r="AD17" s="461"/>
      <c r="AE17" s="461"/>
      <c r="AF17" s="461"/>
      <c r="AG17" s="503"/>
      <c r="AH17" s="460">
        <v>514</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275522</v>
      </c>
      <c r="BO17" s="410"/>
      <c r="BP17" s="410"/>
      <c r="BQ17" s="410"/>
      <c r="BR17" s="410"/>
      <c r="BS17" s="410"/>
      <c r="BT17" s="410"/>
      <c r="BU17" s="411"/>
      <c r="BV17" s="409">
        <v>258108</v>
      </c>
      <c r="BW17" s="410"/>
      <c r="BX17" s="410"/>
      <c r="BY17" s="410"/>
      <c r="BZ17" s="410"/>
      <c r="CA17" s="410"/>
      <c r="CB17" s="410"/>
      <c r="CC17" s="411"/>
      <c r="CD17" s="182"/>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5">
      <c r="A18" s="169"/>
      <c r="B18" s="531" t="s">
        <v>147</v>
      </c>
      <c r="C18" s="452"/>
      <c r="D18" s="452"/>
      <c r="E18" s="532"/>
      <c r="F18" s="532"/>
      <c r="G18" s="532"/>
      <c r="H18" s="532"/>
      <c r="I18" s="532"/>
      <c r="J18" s="532"/>
      <c r="K18" s="532"/>
      <c r="L18" s="533">
        <v>175.66</v>
      </c>
      <c r="M18" s="533"/>
      <c r="N18" s="533"/>
      <c r="O18" s="533"/>
      <c r="P18" s="533"/>
      <c r="Q18" s="533"/>
      <c r="R18" s="534"/>
      <c r="S18" s="534"/>
      <c r="T18" s="534"/>
      <c r="U18" s="534"/>
      <c r="V18" s="535"/>
      <c r="W18" s="427"/>
      <c r="X18" s="428"/>
      <c r="Y18" s="428"/>
      <c r="Z18" s="428"/>
      <c r="AA18" s="428"/>
      <c r="AB18" s="419"/>
      <c r="AC18" s="536">
        <v>81.7</v>
      </c>
      <c r="AD18" s="537"/>
      <c r="AE18" s="537"/>
      <c r="AF18" s="537"/>
      <c r="AG18" s="538"/>
      <c r="AH18" s="536">
        <v>76.8</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1443136</v>
      </c>
      <c r="BO18" s="410"/>
      <c r="BP18" s="410"/>
      <c r="BQ18" s="410"/>
      <c r="BR18" s="410"/>
      <c r="BS18" s="410"/>
      <c r="BT18" s="410"/>
      <c r="BU18" s="411"/>
      <c r="BV18" s="409">
        <v>1383053</v>
      </c>
      <c r="BW18" s="410"/>
      <c r="BX18" s="410"/>
      <c r="BY18" s="410"/>
      <c r="BZ18" s="410"/>
      <c r="CA18" s="410"/>
      <c r="CB18" s="410"/>
      <c r="CC18" s="411"/>
      <c r="CD18" s="182"/>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5">
      <c r="A19" s="169"/>
      <c r="B19" s="531" t="s">
        <v>149</v>
      </c>
      <c r="C19" s="452"/>
      <c r="D19" s="452"/>
      <c r="E19" s="532"/>
      <c r="F19" s="532"/>
      <c r="G19" s="532"/>
      <c r="H19" s="532"/>
      <c r="I19" s="532"/>
      <c r="J19" s="532"/>
      <c r="K19" s="532"/>
      <c r="L19" s="540">
        <v>7</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2162784</v>
      </c>
      <c r="BO19" s="410"/>
      <c r="BP19" s="410"/>
      <c r="BQ19" s="410"/>
      <c r="BR19" s="410"/>
      <c r="BS19" s="410"/>
      <c r="BT19" s="410"/>
      <c r="BU19" s="411"/>
      <c r="BV19" s="409">
        <v>2119578</v>
      </c>
      <c r="BW19" s="410"/>
      <c r="BX19" s="410"/>
      <c r="BY19" s="410"/>
      <c r="BZ19" s="410"/>
      <c r="CA19" s="410"/>
      <c r="CB19" s="410"/>
      <c r="CC19" s="411"/>
      <c r="CD19" s="182"/>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5">
      <c r="A20" s="169"/>
      <c r="B20" s="531" t="s">
        <v>151</v>
      </c>
      <c r="C20" s="452"/>
      <c r="D20" s="452"/>
      <c r="E20" s="532"/>
      <c r="F20" s="532"/>
      <c r="G20" s="532"/>
      <c r="H20" s="532"/>
      <c r="I20" s="532"/>
      <c r="J20" s="532"/>
      <c r="K20" s="532"/>
      <c r="L20" s="540">
        <v>561</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2"/>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5">
      <c r="A21" s="169"/>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82"/>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2">
      <c r="A22" s="169"/>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3535084</v>
      </c>
      <c r="BO22" s="373"/>
      <c r="BP22" s="373"/>
      <c r="BQ22" s="373"/>
      <c r="BR22" s="373"/>
      <c r="BS22" s="373"/>
      <c r="BT22" s="373"/>
      <c r="BU22" s="374"/>
      <c r="BV22" s="372">
        <v>3682279</v>
      </c>
      <c r="BW22" s="373"/>
      <c r="BX22" s="373"/>
      <c r="BY22" s="373"/>
      <c r="BZ22" s="373"/>
      <c r="CA22" s="373"/>
      <c r="CB22" s="373"/>
      <c r="CC22" s="374"/>
      <c r="CD22" s="182"/>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2">
      <c r="A23" s="169"/>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3409783</v>
      </c>
      <c r="BO23" s="410"/>
      <c r="BP23" s="410"/>
      <c r="BQ23" s="410"/>
      <c r="BR23" s="410"/>
      <c r="BS23" s="410"/>
      <c r="BT23" s="410"/>
      <c r="BU23" s="411"/>
      <c r="BV23" s="409">
        <v>3530251</v>
      </c>
      <c r="BW23" s="410"/>
      <c r="BX23" s="410"/>
      <c r="BY23" s="410"/>
      <c r="BZ23" s="410"/>
      <c r="CA23" s="410"/>
      <c r="CB23" s="410"/>
      <c r="CC23" s="411"/>
      <c r="CD23" s="182"/>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5">
      <c r="A24" s="169"/>
      <c r="B24" s="580"/>
      <c r="C24" s="556"/>
      <c r="D24" s="557"/>
      <c r="E24" s="459" t="s">
        <v>161</v>
      </c>
      <c r="F24" s="439"/>
      <c r="G24" s="439"/>
      <c r="H24" s="439"/>
      <c r="I24" s="439"/>
      <c r="J24" s="439"/>
      <c r="K24" s="440"/>
      <c r="L24" s="460">
        <v>1</v>
      </c>
      <c r="M24" s="461"/>
      <c r="N24" s="461"/>
      <c r="O24" s="461"/>
      <c r="P24" s="503"/>
      <c r="Q24" s="460">
        <v>6800</v>
      </c>
      <c r="R24" s="461"/>
      <c r="S24" s="461"/>
      <c r="T24" s="461"/>
      <c r="U24" s="461"/>
      <c r="V24" s="503"/>
      <c r="W24" s="555"/>
      <c r="X24" s="556"/>
      <c r="Y24" s="557"/>
      <c r="Z24" s="459" t="s">
        <v>162</v>
      </c>
      <c r="AA24" s="439"/>
      <c r="AB24" s="439"/>
      <c r="AC24" s="439"/>
      <c r="AD24" s="439"/>
      <c r="AE24" s="439"/>
      <c r="AF24" s="439"/>
      <c r="AG24" s="440"/>
      <c r="AH24" s="460">
        <v>45</v>
      </c>
      <c r="AI24" s="461"/>
      <c r="AJ24" s="461"/>
      <c r="AK24" s="461"/>
      <c r="AL24" s="503"/>
      <c r="AM24" s="460">
        <v>123030</v>
      </c>
      <c r="AN24" s="461"/>
      <c r="AO24" s="461"/>
      <c r="AP24" s="461"/>
      <c r="AQ24" s="461"/>
      <c r="AR24" s="503"/>
      <c r="AS24" s="460">
        <v>2734</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2975767</v>
      </c>
      <c r="BO24" s="410"/>
      <c r="BP24" s="410"/>
      <c r="BQ24" s="410"/>
      <c r="BR24" s="410"/>
      <c r="BS24" s="410"/>
      <c r="BT24" s="410"/>
      <c r="BU24" s="411"/>
      <c r="BV24" s="409">
        <v>3051174</v>
      </c>
      <c r="BW24" s="410"/>
      <c r="BX24" s="410"/>
      <c r="BY24" s="410"/>
      <c r="BZ24" s="410"/>
      <c r="CA24" s="410"/>
      <c r="CB24" s="410"/>
      <c r="CC24" s="411"/>
      <c r="CD24" s="182"/>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2">
      <c r="A25" s="169"/>
      <c r="B25" s="580"/>
      <c r="C25" s="556"/>
      <c r="D25" s="557"/>
      <c r="E25" s="459" t="s">
        <v>164</v>
      </c>
      <c r="F25" s="439"/>
      <c r="G25" s="439"/>
      <c r="H25" s="439"/>
      <c r="I25" s="439"/>
      <c r="J25" s="439"/>
      <c r="K25" s="440"/>
      <c r="L25" s="460">
        <v>1</v>
      </c>
      <c r="M25" s="461"/>
      <c r="N25" s="461"/>
      <c r="O25" s="461"/>
      <c r="P25" s="503"/>
      <c r="Q25" s="460">
        <v>5700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30000</v>
      </c>
      <c r="BO25" s="373"/>
      <c r="BP25" s="373"/>
      <c r="BQ25" s="373"/>
      <c r="BR25" s="373"/>
      <c r="BS25" s="373"/>
      <c r="BT25" s="373"/>
      <c r="BU25" s="374"/>
      <c r="BV25" s="372" t="s">
        <v>122</v>
      </c>
      <c r="BW25" s="373"/>
      <c r="BX25" s="373"/>
      <c r="BY25" s="373"/>
      <c r="BZ25" s="373"/>
      <c r="CA25" s="373"/>
      <c r="CB25" s="373"/>
      <c r="CC25" s="374"/>
      <c r="CD25" s="182"/>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2">
      <c r="A26" s="169"/>
      <c r="B26" s="580"/>
      <c r="C26" s="556"/>
      <c r="D26" s="557"/>
      <c r="E26" s="459" t="s">
        <v>167</v>
      </c>
      <c r="F26" s="439"/>
      <c r="G26" s="439"/>
      <c r="H26" s="439"/>
      <c r="I26" s="439"/>
      <c r="J26" s="439"/>
      <c r="K26" s="440"/>
      <c r="L26" s="460">
        <v>1</v>
      </c>
      <c r="M26" s="461"/>
      <c r="N26" s="461"/>
      <c r="O26" s="461"/>
      <c r="P26" s="503"/>
      <c r="Q26" s="460">
        <v>5000</v>
      </c>
      <c r="R26" s="461"/>
      <c r="S26" s="461"/>
      <c r="T26" s="461"/>
      <c r="U26" s="461"/>
      <c r="V26" s="503"/>
      <c r="W26" s="555"/>
      <c r="X26" s="556"/>
      <c r="Y26" s="557"/>
      <c r="Z26" s="459" t="s">
        <v>168</v>
      </c>
      <c r="AA26" s="561"/>
      <c r="AB26" s="561"/>
      <c r="AC26" s="561"/>
      <c r="AD26" s="561"/>
      <c r="AE26" s="561"/>
      <c r="AF26" s="561"/>
      <c r="AG26" s="562"/>
      <c r="AH26" s="460">
        <v>7</v>
      </c>
      <c r="AI26" s="461"/>
      <c r="AJ26" s="461"/>
      <c r="AK26" s="461"/>
      <c r="AL26" s="503"/>
      <c r="AM26" s="460">
        <v>14819</v>
      </c>
      <c r="AN26" s="461"/>
      <c r="AO26" s="461"/>
      <c r="AP26" s="461"/>
      <c r="AQ26" s="461"/>
      <c r="AR26" s="503"/>
      <c r="AS26" s="460">
        <v>2117</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82"/>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5">
      <c r="A27" s="169"/>
      <c r="B27" s="580"/>
      <c r="C27" s="556"/>
      <c r="D27" s="557"/>
      <c r="E27" s="459" t="s">
        <v>170</v>
      </c>
      <c r="F27" s="439"/>
      <c r="G27" s="439"/>
      <c r="H27" s="439"/>
      <c r="I27" s="439"/>
      <c r="J27" s="439"/>
      <c r="K27" s="440"/>
      <c r="L27" s="460">
        <v>1</v>
      </c>
      <c r="M27" s="461"/>
      <c r="N27" s="461"/>
      <c r="O27" s="461"/>
      <c r="P27" s="503"/>
      <c r="Q27" s="460">
        <v>2450</v>
      </c>
      <c r="R27" s="461"/>
      <c r="S27" s="461"/>
      <c r="T27" s="461"/>
      <c r="U27" s="461"/>
      <c r="V27" s="503"/>
      <c r="W27" s="555"/>
      <c r="X27" s="556"/>
      <c r="Y27" s="557"/>
      <c r="Z27" s="459" t="s">
        <v>171</v>
      </c>
      <c r="AA27" s="439"/>
      <c r="AB27" s="439"/>
      <c r="AC27" s="439"/>
      <c r="AD27" s="439"/>
      <c r="AE27" s="439"/>
      <c r="AF27" s="439"/>
      <c r="AG27" s="440"/>
      <c r="AH27" s="460">
        <v>1</v>
      </c>
      <c r="AI27" s="461"/>
      <c r="AJ27" s="461"/>
      <c r="AK27" s="461"/>
      <c r="AL27" s="503"/>
      <c r="AM27" s="460" t="s">
        <v>172</v>
      </c>
      <c r="AN27" s="461"/>
      <c r="AO27" s="461"/>
      <c r="AP27" s="461"/>
      <c r="AQ27" s="461"/>
      <c r="AR27" s="503"/>
      <c r="AS27" s="460" t="s">
        <v>172</v>
      </c>
      <c r="AT27" s="461"/>
      <c r="AU27" s="461"/>
      <c r="AV27" s="461"/>
      <c r="AW27" s="461"/>
      <c r="AX27" s="462"/>
      <c r="AY27" s="504" t="s">
        <v>173</v>
      </c>
      <c r="AZ27" s="505"/>
      <c r="BA27" s="505"/>
      <c r="BB27" s="505"/>
      <c r="BC27" s="505"/>
      <c r="BD27" s="505"/>
      <c r="BE27" s="505"/>
      <c r="BF27" s="505"/>
      <c r="BG27" s="505"/>
      <c r="BH27" s="505"/>
      <c r="BI27" s="505"/>
      <c r="BJ27" s="505"/>
      <c r="BK27" s="505"/>
      <c r="BL27" s="505"/>
      <c r="BM27" s="506"/>
      <c r="BN27" s="528">
        <v>149370</v>
      </c>
      <c r="BO27" s="529"/>
      <c r="BP27" s="529"/>
      <c r="BQ27" s="529"/>
      <c r="BR27" s="529"/>
      <c r="BS27" s="529"/>
      <c r="BT27" s="529"/>
      <c r="BU27" s="530"/>
      <c r="BV27" s="528">
        <v>149310</v>
      </c>
      <c r="BW27" s="529"/>
      <c r="BX27" s="529"/>
      <c r="BY27" s="529"/>
      <c r="BZ27" s="529"/>
      <c r="CA27" s="529"/>
      <c r="CB27" s="529"/>
      <c r="CC27" s="530"/>
      <c r="CD27" s="184"/>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2">
      <c r="A28" s="169"/>
      <c r="B28" s="580"/>
      <c r="C28" s="556"/>
      <c r="D28" s="557"/>
      <c r="E28" s="459" t="s">
        <v>174</v>
      </c>
      <c r="F28" s="439"/>
      <c r="G28" s="439"/>
      <c r="H28" s="439"/>
      <c r="I28" s="439"/>
      <c r="J28" s="439"/>
      <c r="K28" s="440"/>
      <c r="L28" s="460">
        <v>1</v>
      </c>
      <c r="M28" s="461"/>
      <c r="N28" s="461"/>
      <c r="O28" s="461"/>
      <c r="P28" s="503"/>
      <c r="Q28" s="460">
        <v>1950</v>
      </c>
      <c r="R28" s="461"/>
      <c r="S28" s="461"/>
      <c r="T28" s="461"/>
      <c r="U28" s="461"/>
      <c r="V28" s="503"/>
      <c r="W28" s="555"/>
      <c r="X28" s="556"/>
      <c r="Y28" s="557"/>
      <c r="Z28" s="459" t="s">
        <v>175</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176</v>
      </c>
      <c r="AZ28" s="564"/>
      <c r="BA28" s="564"/>
      <c r="BB28" s="565"/>
      <c r="BC28" s="369" t="s">
        <v>46</v>
      </c>
      <c r="BD28" s="370"/>
      <c r="BE28" s="370"/>
      <c r="BF28" s="370"/>
      <c r="BG28" s="370"/>
      <c r="BH28" s="370"/>
      <c r="BI28" s="370"/>
      <c r="BJ28" s="370"/>
      <c r="BK28" s="370"/>
      <c r="BL28" s="370"/>
      <c r="BM28" s="371"/>
      <c r="BN28" s="372">
        <v>1576082</v>
      </c>
      <c r="BO28" s="373"/>
      <c r="BP28" s="373"/>
      <c r="BQ28" s="373"/>
      <c r="BR28" s="373"/>
      <c r="BS28" s="373"/>
      <c r="BT28" s="373"/>
      <c r="BU28" s="374"/>
      <c r="BV28" s="372">
        <v>1575410</v>
      </c>
      <c r="BW28" s="373"/>
      <c r="BX28" s="373"/>
      <c r="BY28" s="373"/>
      <c r="BZ28" s="373"/>
      <c r="CA28" s="373"/>
      <c r="CB28" s="373"/>
      <c r="CC28" s="374"/>
      <c r="CD28" s="182"/>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2">
      <c r="A29" s="169"/>
      <c r="B29" s="580"/>
      <c r="C29" s="556"/>
      <c r="D29" s="557"/>
      <c r="E29" s="459" t="s">
        <v>177</v>
      </c>
      <c r="F29" s="439"/>
      <c r="G29" s="439"/>
      <c r="H29" s="439"/>
      <c r="I29" s="439"/>
      <c r="J29" s="439"/>
      <c r="K29" s="440"/>
      <c r="L29" s="460">
        <v>5</v>
      </c>
      <c r="M29" s="461"/>
      <c r="N29" s="461"/>
      <c r="O29" s="461"/>
      <c r="P29" s="503"/>
      <c r="Q29" s="460">
        <v>1850</v>
      </c>
      <c r="R29" s="461"/>
      <c r="S29" s="461"/>
      <c r="T29" s="461"/>
      <c r="U29" s="461"/>
      <c r="V29" s="503"/>
      <c r="W29" s="558"/>
      <c r="X29" s="559"/>
      <c r="Y29" s="560"/>
      <c r="Z29" s="459" t="s">
        <v>178</v>
      </c>
      <c r="AA29" s="439"/>
      <c r="AB29" s="439"/>
      <c r="AC29" s="439"/>
      <c r="AD29" s="439"/>
      <c r="AE29" s="439"/>
      <c r="AF29" s="439"/>
      <c r="AG29" s="440"/>
      <c r="AH29" s="460">
        <v>46</v>
      </c>
      <c r="AI29" s="461"/>
      <c r="AJ29" s="461"/>
      <c r="AK29" s="461"/>
      <c r="AL29" s="503"/>
      <c r="AM29" s="460">
        <v>127246</v>
      </c>
      <c r="AN29" s="461"/>
      <c r="AO29" s="461"/>
      <c r="AP29" s="461"/>
      <c r="AQ29" s="461"/>
      <c r="AR29" s="503"/>
      <c r="AS29" s="460">
        <v>2766</v>
      </c>
      <c r="AT29" s="461"/>
      <c r="AU29" s="461"/>
      <c r="AV29" s="461"/>
      <c r="AW29" s="461"/>
      <c r="AX29" s="462"/>
      <c r="AY29" s="566"/>
      <c r="AZ29" s="567"/>
      <c r="BA29" s="567"/>
      <c r="BB29" s="568"/>
      <c r="BC29" s="443" t="s">
        <v>179</v>
      </c>
      <c r="BD29" s="444"/>
      <c r="BE29" s="444"/>
      <c r="BF29" s="444"/>
      <c r="BG29" s="444"/>
      <c r="BH29" s="444"/>
      <c r="BI29" s="444"/>
      <c r="BJ29" s="444"/>
      <c r="BK29" s="444"/>
      <c r="BL29" s="444"/>
      <c r="BM29" s="445"/>
      <c r="BN29" s="409">
        <v>1043266</v>
      </c>
      <c r="BO29" s="410"/>
      <c r="BP29" s="410"/>
      <c r="BQ29" s="410"/>
      <c r="BR29" s="410"/>
      <c r="BS29" s="410"/>
      <c r="BT29" s="410"/>
      <c r="BU29" s="411"/>
      <c r="BV29" s="409">
        <v>839341</v>
      </c>
      <c r="BW29" s="410"/>
      <c r="BX29" s="410"/>
      <c r="BY29" s="410"/>
      <c r="BZ29" s="410"/>
      <c r="CA29" s="410"/>
      <c r="CB29" s="410"/>
      <c r="CC29" s="411"/>
      <c r="CD29" s="184"/>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5">
      <c r="A30" s="169"/>
      <c r="B30" s="581"/>
      <c r="C30" s="582"/>
      <c r="D30" s="583"/>
      <c r="E30" s="463"/>
      <c r="F30" s="464"/>
      <c r="G30" s="464"/>
      <c r="H30" s="464"/>
      <c r="I30" s="464"/>
      <c r="J30" s="464"/>
      <c r="K30" s="465"/>
      <c r="L30" s="573"/>
      <c r="M30" s="574"/>
      <c r="N30" s="574"/>
      <c r="O30" s="574"/>
      <c r="P30" s="575"/>
      <c r="Q30" s="573"/>
      <c r="R30" s="574"/>
      <c r="S30" s="574"/>
      <c r="T30" s="574"/>
      <c r="U30" s="574"/>
      <c r="V30" s="575"/>
      <c r="W30" s="576" t="s">
        <v>180</v>
      </c>
      <c r="X30" s="577"/>
      <c r="Y30" s="577"/>
      <c r="Z30" s="577"/>
      <c r="AA30" s="577"/>
      <c r="AB30" s="577"/>
      <c r="AC30" s="577"/>
      <c r="AD30" s="577"/>
      <c r="AE30" s="577"/>
      <c r="AF30" s="577"/>
      <c r="AG30" s="578"/>
      <c r="AH30" s="536">
        <v>95.8</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282408</v>
      </c>
      <c r="BO30" s="529"/>
      <c r="BP30" s="529"/>
      <c r="BQ30" s="529"/>
      <c r="BR30" s="529"/>
      <c r="BS30" s="529"/>
      <c r="BT30" s="529"/>
      <c r="BU30" s="530"/>
      <c r="BV30" s="528">
        <v>258416</v>
      </c>
      <c r="BW30" s="529"/>
      <c r="BX30" s="529"/>
      <c r="BY30" s="529"/>
      <c r="BZ30" s="529"/>
      <c r="CA30" s="529"/>
      <c r="CB30" s="529"/>
      <c r="CC30" s="530"/>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2" t="s">
        <v>181</v>
      </c>
      <c r="D32" s="572"/>
      <c r="E32" s="572"/>
      <c r="F32" s="572"/>
      <c r="G32" s="572"/>
      <c r="H32" s="572"/>
      <c r="I32" s="572"/>
      <c r="J32" s="572"/>
      <c r="K32" s="572"/>
      <c r="L32" s="572"/>
      <c r="M32" s="572"/>
      <c r="N32" s="572"/>
      <c r="O32" s="572"/>
      <c r="P32" s="572"/>
      <c r="Q32" s="572"/>
      <c r="R32" s="572"/>
      <c r="S32" s="572"/>
      <c r="U32" s="413" t="s">
        <v>182</v>
      </c>
      <c r="V32" s="413"/>
      <c r="W32" s="413"/>
      <c r="X32" s="413"/>
      <c r="Y32" s="413"/>
      <c r="Z32" s="413"/>
      <c r="AA32" s="413"/>
      <c r="AB32" s="413"/>
      <c r="AC32" s="413"/>
      <c r="AD32" s="413"/>
      <c r="AE32" s="413"/>
      <c r="AF32" s="413"/>
      <c r="AG32" s="413"/>
      <c r="AH32" s="413"/>
      <c r="AI32" s="413"/>
      <c r="AJ32" s="413"/>
      <c r="AK32" s="413"/>
      <c r="AM32" s="413" t="s">
        <v>183</v>
      </c>
      <c r="AN32" s="413"/>
      <c r="AO32" s="413"/>
      <c r="AP32" s="413"/>
      <c r="AQ32" s="413"/>
      <c r="AR32" s="413"/>
      <c r="AS32" s="413"/>
      <c r="AT32" s="413"/>
      <c r="AU32" s="413"/>
      <c r="AV32" s="413"/>
      <c r="AW32" s="413"/>
      <c r="AX32" s="413"/>
      <c r="AY32" s="413"/>
      <c r="AZ32" s="413"/>
      <c r="BA32" s="413"/>
      <c r="BB32" s="413"/>
      <c r="BC32" s="413"/>
      <c r="BE32" s="413" t="s">
        <v>184</v>
      </c>
      <c r="BF32" s="413"/>
      <c r="BG32" s="413"/>
      <c r="BH32" s="413"/>
      <c r="BI32" s="413"/>
      <c r="BJ32" s="413"/>
      <c r="BK32" s="413"/>
      <c r="BL32" s="413"/>
      <c r="BM32" s="413"/>
      <c r="BN32" s="413"/>
      <c r="BO32" s="413"/>
      <c r="BP32" s="413"/>
      <c r="BQ32" s="413"/>
      <c r="BR32" s="413"/>
      <c r="BS32" s="413"/>
      <c r="BT32" s="413"/>
      <c r="BU32" s="413"/>
      <c r="BW32" s="413" t="s">
        <v>185</v>
      </c>
      <c r="BX32" s="413"/>
      <c r="BY32" s="413"/>
      <c r="BZ32" s="413"/>
      <c r="CA32" s="413"/>
      <c r="CB32" s="413"/>
      <c r="CC32" s="413"/>
      <c r="CD32" s="413"/>
      <c r="CE32" s="413"/>
      <c r="CF32" s="413"/>
      <c r="CG32" s="413"/>
      <c r="CH32" s="413"/>
      <c r="CI32" s="413"/>
      <c r="CJ32" s="413"/>
      <c r="CK32" s="413"/>
      <c r="CL32" s="413"/>
      <c r="CM32" s="413"/>
      <c r="CO32" s="413" t="s">
        <v>186</v>
      </c>
      <c r="CP32" s="413"/>
      <c r="CQ32" s="413"/>
      <c r="CR32" s="413"/>
      <c r="CS32" s="413"/>
      <c r="CT32" s="413"/>
      <c r="CU32" s="413"/>
      <c r="CV32" s="413"/>
      <c r="CW32" s="413"/>
      <c r="CX32" s="413"/>
      <c r="CY32" s="413"/>
      <c r="CZ32" s="413"/>
      <c r="DA32" s="413"/>
      <c r="DB32" s="413"/>
      <c r="DC32" s="413"/>
      <c r="DD32" s="413"/>
      <c r="DE32" s="413"/>
      <c r="DI32" s="192"/>
    </row>
    <row r="33" spans="1:113" ht="13.5" customHeight="1" x14ac:dyDescent="0.2">
      <c r="A33" s="169"/>
      <c r="B33" s="193"/>
      <c r="C33" s="433" t="s">
        <v>187</v>
      </c>
      <c r="D33" s="433"/>
      <c r="E33" s="398" t="s">
        <v>188</v>
      </c>
      <c r="F33" s="398"/>
      <c r="G33" s="398"/>
      <c r="H33" s="398"/>
      <c r="I33" s="398"/>
      <c r="J33" s="398"/>
      <c r="K33" s="398"/>
      <c r="L33" s="398"/>
      <c r="M33" s="398"/>
      <c r="N33" s="398"/>
      <c r="O33" s="398"/>
      <c r="P33" s="398"/>
      <c r="Q33" s="398"/>
      <c r="R33" s="398"/>
      <c r="S33" s="398"/>
      <c r="T33" s="194"/>
      <c r="U33" s="433" t="s">
        <v>187</v>
      </c>
      <c r="V33" s="433"/>
      <c r="W33" s="398" t="s">
        <v>188</v>
      </c>
      <c r="X33" s="398"/>
      <c r="Y33" s="398"/>
      <c r="Z33" s="398"/>
      <c r="AA33" s="398"/>
      <c r="AB33" s="398"/>
      <c r="AC33" s="398"/>
      <c r="AD33" s="398"/>
      <c r="AE33" s="398"/>
      <c r="AF33" s="398"/>
      <c r="AG33" s="398"/>
      <c r="AH33" s="398"/>
      <c r="AI33" s="398"/>
      <c r="AJ33" s="398"/>
      <c r="AK33" s="398"/>
      <c r="AL33" s="194"/>
      <c r="AM33" s="433" t="s">
        <v>187</v>
      </c>
      <c r="AN33" s="433"/>
      <c r="AO33" s="398" t="s">
        <v>188</v>
      </c>
      <c r="AP33" s="398"/>
      <c r="AQ33" s="398"/>
      <c r="AR33" s="398"/>
      <c r="AS33" s="398"/>
      <c r="AT33" s="398"/>
      <c r="AU33" s="398"/>
      <c r="AV33" s="398"/>
      <c r="AW33" s="398"/>
      <c r="AX33" s="398"/>
      <c r="AY33" s="398"/>
      <c r="AZ33" s="398"/>
      <c r="BA33" s="398"/>
      <c r="BB33" s="398"/>
      <c r="BC33" s="398"/>
      <c r="BD33" s="195"/>
      <c r="BE33" s="398" t="s">
        <v>189</v>
      </c>
      <c r="BF33" s="398"/>
      <c r="BG33" s="398" t="s">
        <v>190</v>
      </c>
      <c r="BH33" s="398"/>
      <c r="BI33" s="398"/>
      <c r="BJ33" s="398"/>
      <c r="BK33" s="398"/>
      <c r="BL33" s="398"/>
      <c r="BM33" s="398"/>
      <c r="BN33" s="398"/>
      <c r="BO33" s="398"/>
      <c r="BP33" s="398"/>
      <c r="BQ33" s="398"/>
      <c r="BR33" s="398"/>
      <c r="BS33" s="398"/>
      <c r="BT33" s="398"/>
      <c r="BU33" s="398"/>
      <c r="BV33" s="195"/>
      <c r="BW33" s="433" t="s">
        <v>189</v>
      </c>
      <c r="BX33" s="433"/>
      <c r="BY33" s="398" t="s">
        <v>191</v>
      </c>
      <c r="BZ33" s="398"/>
      <c r="CA33" s="398"/>
      <c r="CB33" s="398"/>
      <c r="CC33" s="398"/>
      <c r="CD33" s="398"/>
      <c r="CE33" s="398"/>
      <c r="CF33" s="398"/>
      <c r="CG33" s="398"/>
      <c r="CH33" s="398"/>
      <c r="CI33" s="398"/>
      <c r="CJ33" s="398"/>
      <c r="CK33" s="398"/>
      <c r="CL33" s="398"/>
      <c r="CM33" s="398"/>
      <c r="CN33" s="194"/>
      <c r="CO33" s="433" t="s">
        <v>187</v>
      </c>
      <c r="CP33" s="433"/>
      <c r="CQ33" s="398" t="s">
        <v>192</v>
      </c>
      <c r="CR33" s="398"/>
      <c r="CS33" s="398"/>
      <c r="CT33" s="398"/>
      <c r="CU33" s="398"/>
      <c r="CV33" s="398"/>
      <c r="CW33" s="398"/>
      <c r="CX33" s="398"/>
      <c r="CY33" s="398"/>
      <c r="CZ33" s="398"/>
      <c r="DA33" s="398"/>
      <c r="DB33" s="398"/>
      <c r="DC33" s="398"/>
      <c r="DD33" s="398"/>
      <c r="DE33" s="398"/>
      <c r="DF33" s="194"/>
      <c r="DG33" s="598" t="s">
        <v>193</v>
      </c>
      <c r="DH33" s="598"/>
      <c r="DI33" s="196"/>
    </row>
    <row r="34" spans="1:113" ht="32.25" customHeight="1" x14ac:dyDescent="0.2">
      <c r="A34" s="169"/>
      <c r="B34" s="193"/>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69"/>
      <c r="U34" s="599">
        <f>IF(W34="","",MAX(C34:D43)+1)</f>
        <v>2</v>
      </c>
      <c r="V34" s="599"/>
      <c r="W34" s="600" t="str">
        <f>IF('各会計、関係団体の財政状況及び健全化判断比率'!B28="","",'各会計、関係団体の財政状況及び健全化判断比率'!B28)</f>
        <v>国民健康保険事業勘定特別会計</v>
      </c>
      <c r="X34" s="600"/>
      <c r="Y34" s="600"/>
      <c r="Z34" s="600"/>
      <c r="AA34" s="600"/>
      <c r="AB34" s="600"/>
      <c r="AC34" s="600"/>
      <c r="AD34" s="600"/>
      <c r="AE34" s="600"/>
      <c r="AF34" s="600"/>
      <c r="AG34" s="600"/>
      <c r="AH34" s="600"/>
      <c r="AI34" s="600"/>
      <c r="AJ34" s="600"/>
      <c r="AK34" s="600"/>
      <c r="AL34" s="169"/>
      <c r="AM34" s="599">
        <f>IF(AO34="","",MAX(C34:D43,U34:V43)+1)</f>
        <v>6</v>
      </c>
      <c r="AN34" s="599"/>
      <c r="AO34" s="600" t="str">
        <f>IF('各会計、関係団体の財政状況及び健全化判断比率'!B32="","",'各会計、関係団体の財政状況及び健全化判断比率'!B32)</f>
        <v>下水道事業</v>
      </c>
      <c r="AP34" s="600"/>
      <c r="AQ34" s="600"/>
      <c r="AR34" s="600"/>
      <c r="AS34" s="600"/>
      <c r="AT34" s="600"/>
      <c r="AU34" s="600"/>
      <c r="AV34" s="600"/>
      <c r="AW34" s="600"/>
      <c r="AX34" s="600"/>
      <c r="AY34" s="600"/>
      <c r="AZ34" s="600"/>
      <c r="BA34" s="600"/>
      <c r="BB34" s="600"/>
      <c r="BC34" s="600"/>
      <c r="BD34" s="169"/>
      <c r="BE34" s="599" t="str">
        <f>IF(BG34="","",MAX(C34:D43,U34:V43,AM34:AN43)+1)</f>
        <v/>
      </c>
      <c r="BF34" s="599"/>
      <c r="BG34" s="600"/>
      <c r="BH34" s="600"/>
      <c r="BI34" s="600"/>
      <c r="BJ34" s="600"/>
      <c r="BK34" s="600"/>
      <c r="BL34" s="600"/>
      <c r="BM34" s="600"/>
      <c r="BN34" s="600"/>
      <c r="BO34" s="600"/>
      <c r="BP34" s="600"/>
      <c r="BQ34" s="600"/>
      <c r="BR34" s="600"/>
      <c r="BS34" s="600"/>
      <c r="BT34" s="600"/>
      <c r="BU34" s="600"/>
      <c r="BV34" s="169"/>
      <c r="BW34" s="599">
        <f>IF(BY34="","",MAX(C34:D43,U34:V43,AM34:AN43,BE34:BF43)+1)</f>
        <v>8</v>
      </c>
      <c r="BX34" s="599"/>
      <c r="BY34" s="600" t="str">
        <f>IF('各会計、関係団体の財政状況及び健全化判断比率'!B68="","",'各会計、関係団体の財政状況及び健全化判断比率'!B68)</f>
        <v>奈良県市町村総合事務組合</v>
      </c>
      <c r="BZ34" s="600"/>
      <c r="CA34" s="600"/>
      <c r="CB34" s="600"/>
      <c r="CC34" s="600"/>
      <c r="CD34" s="600"/>
      <c r="CE34" s="600"/>
      <c r="CF34" s="600"/>
      <c r="CG34" s="600"/>
      <c r="CH34" s="600"/>
      <c r="CI34" s="600"/>
      <c r="CJ34" s="600"/>
      <c r="CK34" s="600"/>
      <c r="CL34" s="600"/>
      <c r="CM34" s="600"/>
      <c r="CN34" s="169"/>
      <c r="CO34" s="599" t="str">
        <f>IF(CQ34="","",MAX(C34:D43,U34:V43,AM34:AN43,BE34:BF43,BW34:BX43)+1)</f>
        <v/>
      </c>
      <c r="CP34" s="599"/>
      <c r="CQ34" s="600" t="str">
        <f>IF('各会計、関係団体の財政状況及び健全化判断比率'!BS7="","",'各会計、関係団体の財政状況及び健全化判断比率'!BS7)</f>
        <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196"/>
    </row>
    <row r="35" spans="1:113" ht="32.25" customHeight="1" x14ac:dyDescent="0.2">
      <c r="A35" s="169"/>
      <c r="B35" s="193"/>
      <c r="C35" s="599" t="str">
        <f>IF(E35="","",C34+1)</f>
        <v/>
      </c>
      <c r="D35" s="599"/>
      <c r="E35" s="600" t="str">
        <f>IF('各会計、関係団体の財政状況及び健全化判断比率'!B8="","",'各会計、関係団体の財政状況及び健全化判断比率'!B8)</f>
        <v/>
      </c>
      <c r="F35" s="600"/>
      <c r="G35" s="600"/>
      <c r="H35" s="600"/>
      <c r="I35" s="600"/>
      <c r="J35" s="600"/>
      <c r="K35" s="600"/>
      <c r="L35" s="600"/>
      <c r="M35" s="600"/>
      <c r="N35" s="600"/>
      <c r="O35" s="600"/>
      <c r="P35" s="600"/>
      <c r="Q35" s="600"/>
      <c r="R35" s="600"/>
      <c r="S35" s="600"/>
      <c r="T35" s="169"/>
      <c r="U35" s="599">
        <f>IF(W35="","",U34+1)</f>
        <v>3</v>
      </c>
      <c r="V35" s="599"/>
      <c r="W35" s="600" t="str">
        <f>IF('各会計、関係団体の財政状況及び健全化判断比率'!B29="","",'各会計、関係団体の財政状況及び健全化判断比率'!B29)</f>
        <v>国民健康保険直診勘定特別会計</v>
      </c>
      <c r="X35" s="600"/>
      <c r="Y35" s="600"/>
      <c r="Z35" s="600"/>
      <c r="AA35" s="600"/>
      <c r="AB35" s="600"/>
      <c r="AC35" s="600"/>
      <c r="AD35" s="600"/>
      <c r="AE35" s="600"/>
      <c r="AF35" s="600"/>
      <c r="AG35" s="600"/>
      <c r="AH35" s="600"/>
      <c r="AI35" s="600"/>
      <c r="AJ35" s="600"/>
      <c r="AK35" s="600"/>
      <c r="AL35" s="169"/>
      <c r="AM35" s="599">
        <f t="shared" ref="AM35:AM43" si="0">IF(AO35="","",AM34+1)</f>
        <v>7</v>
      </c>
      <c r="AN35" s="599"/>
      <c r="AO35" s="600" t="str">
        <f>IF('各会計、関係団体の財政状況及び健全化判断比率'!B33="","",'各会計、関係団体の財政状況及び健全化判断比率'!B33)</f>
        <v>簡易水道事業</v>
      </c>
      <c r="AP35" s="600"/>
      <c r="AQ35" s="600"/>
      <c r="AR35" s="600"/>
      <c r="AS35" s="600"/>
      <c r="AT35" s="600"/>
      <c r="AU35" s="600"/>
      <c r="AV35" s="600"/>
      <c r="AW35" s="600"/>
      <c r="AX35" s="600"/>
      <c r="AY35" s="600"/>
      <c r="AZ35" s="600"/>
      <c r="BA35" s="600"/>
      <c r="BB35" s="600"/>
      <c r="BC35" s="600"/>
      <c r="BD35" s="169"/>
      <c r="BE35" s="599" t="str">
        <f t="shared" ref="BE35:BE43" si="1">IF(BG35="","",BE34+1)</f>
        <v/>
      </c>
      <c r="BF35" s="599"/>
      <c r="BG35" s="600"/>
      <c r="BH35" s="600"/>
      <c r="BI35" s="600"/>
      <c r="BJ35" s="600"/>
      <c r="BK35" s="600"/>
      <c r="BL35" s="600"/>
      <c r="BM35" s="600"/>
      <c r="BN35" s="600"/>
      <c r="BO35" s="600"/>
      <c r="BP35" s="600"/>
      <c r="BQ35" s="600"/>
      <c r="BR35" s="600"/>
      <c r="BS35" s="600"/>
      <c r="BT35" s="600"/>
      <c r="BU35" s="600"/>
      <c r="BV35" s="169"/>
      <c r="BW35" s="599">
        <f t="shared" ref="BW35:BW43" si="2">IF(BY35="","",BW34+1)</f>
        <v>9</v>
      </c>
      <c r="BX35" s="599"/>
      <c r="BY35" s="600" t="str">
        <f>IF('各会計、関係団体の財政状況及び健全化判断比率'!B69="","",'各会計、関係団体の財政状況及び健全化判断比率'!B69)</f>
        <v>南和広域衛生組合</v>
      </c>
      <c r="BZ35" s="600"/>
      <c r="CA35" s="600"/>
      <c r="CB35" s="600"/>
      <c r="CC35" s="600"/>
      <c r="CD35" s="600"/>
      <c r="CE35" s="600"/>
      <c r="CF35" s="600"/>
      <c r="CG35" s="600"/>
      <c r="CH35" s="600"/>
      <c r="CI35" s="600"/>
      <c r="CJ35" s="600"/>
      <c r="CK35" s="600"/>
      <c r="CL35" s="600"/>
      <c r="CM35" s="600"/>
      <c r="CN35" s="169"/>
      <c r="CO35" s="599" t="str">
        <f t="shared" ref="CO35:CO43" si="3">IF(CQ35="","",CO34+1)</f>
        <v/>
      </c>
      <c r="CP35" s="599"/>
      <c r="CQ35" s="600" t="str">
        <f>IF('各会計、関係団体の財政状況及び健全化判断比率'!BS8="","",'各会計、関係団体の財政状況及び健全化判断比率'!BS8)</f>
        <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196"/>
    </row>
    <row r="36" spans="1:113" ht="32.25" customHeight="1" x14ac:dyDescent="0.2">
      <c r="A36" s="169"/>
      <c r="B36" s="193"/>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69"/>
      <c r="U36" s="599">
        <f t="shared" ref="U36:U43" si="4">IF(W36="","",U35+1)</f>
        <v>4</v>
      </c>
      <c r="V36" s="599"/>
      <c r="W36" s="600" t="str">
        <f>IF('各会計、関係団体の財政状況及び健全化判断比率'!B30="","",'各会計、関係団体の財政状況及び健全化判断比率'!B30)</f>
        <v>介護保険特別会計</v>
      </c>
      <c r="X36" s="600"/>
      <c r="Y36" s="600"/>
      <c r="Z36" s="600"/>
      <c r="AA36" s="600"/>
      <c r="AB36" s="600"/>
      <c r="AC36" s="600"/>
      <c r="AD36" s="600"/>
      <c r="AE36" s="600"/>
      <c r="AF36" s="600"/>
      <c r="AG36" s="600"/>
      <c r="AH36" s="600"/>
      <c r="AI36" s="600"/>
      <c r="AJ36" s="600"/>
      <c r="AK36" s="600"/>
      <c r="AL36" s="169"/>
      <c r="AM36" s="599" t="str">
        <f t="shared" si="0"/>
        <v/>
      </c>
      <c r="AN36" s="599"/>
      <c r="AO36" s="600"/>
      <c r="AP36" s="600"/>
      <c r="AQ36" s="600"/>
      <c r="AR36" s="600"/>
      <c r="AS36" s="600"/>
      <c r="AT36" s="600"/>
      <c r="AU36" s="600"/>
      <c r="AV36" s="600"/>
      <c r="AW36" s="600"/>
      <c r="AX36" s="600"/>
      <c r="AY36" s="600"/>
      <c r="AZ36" s="600"/>
      <c r="BA36" s="600"/>
      <c r="BB36" s="600"/>
      <c r="BC36" s="600"/>
      <c r="BD36" s="169"/>
      <c r="BE36" s="599" t="str">
        <f t="shared" si="1"/>
        <v/>
      </c>
      <c r="BF36" s="599"/>
      <c r="BG36" s="600"/>
      <c r="BH36" s="600"/>
      <c r="BI36" s="600"/>
      <c r="BJ36" s="600"/>
      <c r="BK36" s="600"/>
      <c r="BL36" s="600"/>
      <c r="BM36" s="600"/>
      <c r="BN36" s="600"/>
      <c r="BO36" s="600"/>
      <c r="BP36" s="600"/>
      <c r="BQ36" s="600"/>
      <c r="BR36" s="600"/>
      <c r="BS36" s="600"/>
      <c r="BT36" s="600"/>
      <c r="BU36" s="600"/>
      <c r="BV36" s="169"/>
      <c r="BW36" s="599">
        <f t="shared" si="2"/>
        <v>10</v>
      </c>
      <c r="BX36" s="599"/>
      <c r="BY36" s="600" t="str">
        <f>IF('各会計、関係団体の財政状況及び健全化判断比率'!B70="","",'各会計、関係団体の財政状況及び健全化判断比率'!B70)</f>
        <v>奈良広域水質検査センター組合</v>
      </c>
      <c r="BZ36" s="600"/>
      <c r="CA36" s="600"/>
      <c r="CB36" s="600"/>
      <c r="CC36" s="600"/>
      <c r="CD36" s="600"/>
      <c r="CE36" s="600"/>
      <c r="CF36" s="600"/>
      <c r="CG36" s="600"/>
      <c r="CH36" s="600"/>
      <c r="CI36" s="600"/>
      <c r="CJ36" s="600"/>
      <c r="CK36" s="600"/>
      <c r="CL36" s="600"/>
      <c r="CM36" s="600"/>
      <c r="CN36" s="169"/>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196"/>
    </row>
    <row r="37" spans="1:113" ht="32.25" customHeight="1" x14ac:dyDescent="0.2">
      <c r="A37" s="169"/>
      <c r="B37" s="193"/>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69"/>
      <c r="U37" s="599">
        <f t="shared" si="4"/>
        <v>5</v>
      </c>
      <c r="V37" s="599"/>
      <c r="W37" s="600" t="str">
        <f>IF('各会計、関係団体の財政状況及び健全化判断比率'!B31="","",'各会計、関係団体の財政状況及び健全化判断比率'!B31)</f>
        <v>後期高齢者医療特別会計</v>
      </c>
      <c r="X37" s="600"/>
      <c r="Y37" s="600"/>
      <c r="Z37" s="600"/>
      <c r="AA37" s="600"/>
      <c r="AB37" s="600"/>
      <c r="AC37" s="600"/>
      <c r="AD37" s="600"/>
      <c r="AE37" s="600"/>
      <c r="AF37" s="600"/>
      <c r="AG37" s="600"/>
      <c r="AH37" s="600"/>
      <c r="AI37" s="600"/>
      <c r="AJ37" s="600"/>
      <c r="AK37" s="600"/>
      <c r="AL37" s="169"/>
      <c r="AM37" s="599" t="str">
        <f t="shared" si="0"/>
        <v/>
      </c>
      <c r="AN37" s="599"/>
      <c r="AO37" s="600"/>
      <c r="AP37" s="600"/>
      <c r="AQ37" s="600"/>
      <c r="AR37" s="600"/>
      <c r="AS37" s="600"/>
      <c r="AT37" s="600"/>
      <c r="AU37" s="600"/>
      <c r="AV37" s="600"/>
      <c r="AW37" s="600"/>
      <c r="AX37" s="600"/>
      <c r="AY37" s="600"/>
      <c r="AZ37" s="600"/>
      <c r="BA37" s="600"/>
      <c r="BB37" s="600"/>
      <c r="BC37" s="600"/>
      <c r="BD37" s="169"/>
      <c r="BE37" s="599" t="str">
        <f t="shared" si="1"/>
        <v/>
      </c>
      <c r="BF37" s="599"/>
      <c r="BG37" s="600"/>
      <c r="BH37" s="600"/>
      <c r="BI37" s="600"/>
      <c r="BJ37" s="600"/>
      <c r="BK37" s="600"/>
      <c r="BL37" s="600"/>
      <c r="BM37" s="600"/>
      <c r="BN37" s="600"/>
      <c r="BO37" s="600"/>
      <c r="BP37" s="600"/>
      <c r="BQ37" s="600"/>
      <c r="BR37" s="600"/>
      <c r="BS37" s="600"/>
      <c r="BT37" s="600"/>
      <c r="BU37" s="600"/>
      <c r="BV37" s="169"/>
      <c r="BW37" s="599">
        <f t="shared" si="2"/>
        <v>11</v>
      </c>
      <c r="BX37" s="599"/>
      <c r="BY37" s="600" t="str">
        <f>IF('各会計、関係団体の財政状況及び健全化判断比率'!B71="","",'各会計、関係団体の財政状況及び健全化判断比率'!B71)</f>
        <v>奈良県後期高齢者医療広域連合</v>
      </c>
      <c r="BZ37" s="600"/>
      <c r="CA37" s="600"/>
      <c r="CB37" s="600"/>
      <c r="CC37" s="600"/>
      <c r="CD37" s="600"/>
      <c r="CE37" s="600"/>
      <c r="CF37" s="600"/>
      <c r="CG37" s="600"/>
      <c r="CH37" s="600"/>
      <c r="CI37" s="600"/>
      <c r="CJ37" s="600"/>
      <c r="CK37" s="600"/>
      <c r="CL37" s="600"/>
      <c r="CM37" s="600"/>
      <c r="CN37" s="169"/>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196"/>
    </row>
    <row r="38" spans="1:113" ht="32.25" customHeight="1" x14ac:dyDescent="0.2">
      <c r="A38" s="169"/>
      <c r="B38" s="193"/>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69"/>
      <c r="U38" s="599" t="str">
        <f t="shared" si="4"/>
        <v/>
      </c>
      <c r="V38" s="599"/>
      <c r="W38" s="600"/>
      <c r="X38" s="600"/>
      <c r="Y38" s="600"/>
      <c r="Z38" s="600"/>
      <c r="AA38" s="600"/>
      <c r="AB38" s="600"/>
      <c r="AC38" s="600"/>
      <c r="AD38" s="600"/>
      <c r="AE38" s="600"/>
      <c r="AF38" s="600"/>
      <c r="AG38" s="600"/>
      <c r="AH38" s="600"/>
      <c r="AI38" s="600"/>
      <c r="AJ38" s="600"/>
      <c r="AK38" s="600"/>
      <c r="AL38" s="169"/>
      <c r="AM38" s="599" t="str">
        <f t="shared" si="0"/>
        <v/>
      </c>
      <c r="AN38" s="599"/>
      <c r="AO38" s="600"/>
      <c r="AP38" s="600"/>
      <c r="AQ38" s="600"/>
      <c r="AR38" s="600"/>
      <c r="AS38" s="600"/>
      <c r="AT38" s="600"/>
      <c r="AU38" s="600"/>
      <c r="AV38" s="600"/>
      <c r="AW38" s="600"/>
      <c r="AX38" s="600"/>
      <c r="AY38" s="600"/>
      <c r="AZ38" s="600"/>
      <c r="BA38" s="600"/>
      <c r="BB38" s="600"/>
      <c r="BC38" s="600"/>
      <c r="BD38" s="169"/>
      <c r="BE38" s="599" t="str">
        <f t="shared" si="1"/>
        <v/>
      </c>
      <c r="BF38" s="599"/>
      <c r="BG38" s="600"/>
      <c r="BH38" s="600"/>
      <c r="BI38" s="600"/>
      <c r="BJ38" s="600"/>
      <c r="BK38" s="600"/>
      <c r="BL38" s="600"/>
      <c r="BM38" s="600"/>
      <c r="BN38" s="600"/>
      <c r="BO38" s="600"/>
      <c r="BP38" s="600"/>
      <c r="BQ38" s="600"/>
      <c r="BR38" s="600"/>
      <c r="BS38" s="600"/>
      <c r="BT38" s="600"/>
      <c r="BU38" s="600"/>
      <c r="BV38" s="169"/>
      <c r="BW38" s="599">
        <f t="shared" si="2"/>
        <v>12</v>
      </c>
      <c r="BX38" s="599"/>
      <c r="BY38" s="600" t="str">
        <f>IF('各会計、関係団体の財政状況及び健全化判断比率'!B72="","",'各会計、関係団体の財政状況及び健全化判断比率'!B72)</f>
        <v>奈良県広域消防組合</v>
      </c>
      <c r="BZ38" s="600"/>
      <c r="CA38" s="600"/>
      <c r="CB38" s="600"/>
      <c r="CC38" s="600"/>
      <c r="CD38" s="600"/>
      <c r="CE38" s="600"/>
      <c r="CF38" s="600"/>
      <c r="CG38" s="600"/>
      <c r="CH38" s="600"/>
      <c r="CI38" s="600"/>
      <c r="CJ38" s="600"/>
      <c r="CK38" s="600"/>
      <c r="CL38" s="600"/>
      <c r="CM38" s="600"/>
      <c r="CN38" s="169"/>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196"/>
    </row>
    <row r="39" spans="1:113" ht="32.25" customHeight="1" x14ac:dyDescent="0.2">
      <c r="A39" s="169"/>
      <c r="B39" s="193"/>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69"/>
      <c r="U39" s="599" t="str">
        <f t="shared" si="4"/>
        <v/>
      </c>
      <c r="V39" s="599"/>
      <c r="W39" s="600"/>
      <c r="X39" s="600"/>
      <c r="Y39" s="600"/>
      <c r="Z39" s="600"/>
      <c r="AA39" s="600"/>
      <c r="AB39" s="600"/>
      <c r="AC39" s="600"/>
      <c r="AD39" s="600"/>
      <c r="AE39" s="600"/>
      <c r="AF39" s="600"/>
      <c r="AG39" s="600"/>
      <c r="AH39" s="600"/>
      <c r="AI39" s="600"/>
      <c r="AJ39" s="600"/>
      <c r="AK39" s="600"/>
      <c r="AL39" s="169"/>
      <c r="AM39" s="599" t="str">
        <f t="shared" si="0"/>
        <v/>
      </c>
      <c r="AN39" s="599"/>
      <c r="AO39" s="600"/>
      <c r="AP39" s="600"/>
      <c r="AQ39" s="600"/>
      <c r="AR39" s="600"/>
      <c r="AS39" s="600"/>
      <c r="AT39" s="600"/>
      <c r="AU39" s="600"/>
      <c r="AV39" s="600"/>
      <c r="AW39" s="600"/>
      <c r="AX39" s="600"/>
      <c r="AY39" s="600"/>
      <c r="AZ39" s="600"/>
      <c r="BA39" s="600"/>
      <c r="BB39" s="600"/>
      <c r="BC39" s="600"/>
      <c r="BD39" s="169"/>
      <c r="BE39" s="599" t="str">
        <f t="shared" si="1"/>
        <v/>
      </c>
      <c r="BF39" s="599"/>
      <c r="BG39" s="600"/>
      <c r="BH39" s="600"/>
      <c r="BI39" s="600"/>
      <c r="BJ39" s="600"/>
      <c r="BK39" s="600"/>
      <c r="BL39" s="600"/>
      <c r="BM39" s="600"/>
      <c r="BN39" s="600"/>
      <c r="BO39" s="600"/>
      <c r="BP39" s="600"/>
      <c r="BQ39" s="600"/>
      <c r="BR39" s="600"/>
      <c r="BS39" s="600"/>
      <c r="BT39" s="600"/>
      <c r="BU39" s="600"/>
      <c r="BV39" s="169"/>
      <c r="BW39" s="599">
        <f t="shared" si="2"/>
        <v>13</v>
      </c>
      <c r="BX39" s="599"/>
      <c r="BY39" s="600" t="str">
        <f>IF('各会計、関係団体の財政状況及び健全化判断比率'!B73="","",'各会計、関係団体の財政状況及び健全化判断比率'!B73)</f>
        <v>さくら広域環境衛生組合</v>
      </c>
      <c r="BZ39" s="600"/>
      <c r="CA39" s="600"/>
      <c r="CB39" s="600"/>
      <c r="CC39" s="600"/>
      <c r="CD39" s="600"/>
      <c r="CE39" s="600"/>
      <c r="CF39" s="600"/>
      <c r="CG39" s="600"/>
      <c r="CH39" s="600"/>
      <c r="CI39" s="600"/>
      <c r="CJ39" s="600"/>
      <c r="CK39" s="600"/>
      <c r="CL39" s="600"/>
      <c r="CM39" s="600"/>
      <c r="CN39" s="169"/>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196"/>
    </row>
    <row r="40" spans="1:113" ht="32.25" customHeight="1" x14ac:dyDescent="0.2">
      <c r="A40" s="169"/>
      <c r="B40" s="193"/>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69"/>
      <c r="U40" s="599" t="str">
        <f t="shared" si="4"/>
        <v/>
      </c>
      <c r="V40" s="599"/>
      <c r="W40" s="600"/>
      <c r="X40" s="600"/>
      <c r="Y40" s="600"/>
      <c r="Z40" s="600"/>
      <c r="AA40" s="600"/>
      <c r="AB40" s="600"/>
      <c r="AC40" s="600"/>
      <c r="AD40" s="600"/>
      <c r="AE40" s="600"/>
      <c r="AF40" s="600"/>
      <c r="AG40" s="600"/>
      <c r="AH40" s="600"/>
      <c r="AI40" s="600"/>
      <c r="AJ40" s="600"/>
      <c r="AK40" s="600"/>
      <c r="AL40" s="169"/>
      <c r="AM40" s="599" t="str">
        <f t="shared" si="0"/>
        <v/>
      </c>
      <c r="AN40" s="599"/>
      <c r="AO40" s="600"/>
      <c r="AP40" s="600"/>
      <c r="AQ40" s="600"/>
      <c r="AR40" s="600"/>
      <c r="AS40" s="600"/>
      <c r="AT40" s="600"/>
      <c r="AU40" s="600"/>
      <c r="AV40" s="600"/>
      <c r="AW40" s="600"/>
      <c r="AX40" s="600"/>
      <c r="AY40" s="600"/>
      <c r="AZ40" s="600"/>
      <c r="BA40" s="600"/>
      <c r="BB40" s="600"/>
      <c r="BC40" s="600"/>
      <c r="BD40" s="169"/>
      <c r="BE40" s="599" t="str">
        <f t="shared" si="1"/>
        <v/>
      </c>
      <c r="BF40" s="599"/>
      <c r="BG40" s="600"/>
      <c r="BH40" s="600"/>
      <c r="BI40" s="600"/>
      <c r="BJ40" s="600"/>
      <c r="BK40" s="600"/>
      <c r="BL40" s="600"/>
      <c r="BM40" s="600"/>
      <c r="BN40" s="600"/>
      <c r="BO40" s="600"/>
      <c r="BP40" s="600"/>
      <c r="BQ40" s="600"/>
      <c r="BR40" s="600"/>
      <c r="BS40" s="600"/>
      <c r="BT40" s="600"/>
      <c r="BU40" s="600"/>
      <c r="BV40" s="169"/>
      <c r="BW40" s="599">
        <f t="shared" si="2"/>
        <v>14</v>
      </c>
      <c r="BX40" s="599"/>
      <c r="BY40" s="600" t="str">
        <f>IF('各会計、関係団体の財政状況及び健全化判断比率'!B74="","",'各会計、関係団体の財政状況及び健全化判断比率'!B74)</f>
        <v>南和広域医療企業団</v>
      </c>
      <c r="BZ40" s="600"/>
      <c r="CA40" s="600"/>
      <c r="CB40" s="600"/>
      <c r="CC40" s="600"/>
      <c r="CD40" s="600"/>
      <c r="CE40" s="600"/>
      <c r="CF40" s="600"/>
      <c r="CG40" s="600"/>
      <c r="CH40" s="600"/>
      <c r="CI40" s="600"/>
      <c r="CJ40" s="600"/>
      <c r="CK40" s="600"/>
      <c r="CL40" s="600"/>
      <c r="CM40" s="600"/>
      <c r="CN40" s="169"/>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196"/>
    </row>
    <row r="41" spans="1:113" ht="32.25" customHeight="1" x14ac:dyDescent="0.2">
      <c r="A41" s="169"/>
      <c r="B41" s="193"/>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69"/>
      <c r="U41" s="599" t="str">
        <f t="shared" si="4"/>
        <v/>
      </c>
      <c r="V41" s="599"/>
      <c r="W41" s="600"/>
      <c r="X41" s="600"/>
      <c r="Y41" s="600"/>
      <c r="Z41" s="600"/>
      <c r="AA41" s="600"/>
      <c r="AB41" s="600"/>
      <c r="AC41" s="600"/>
      <c r="AD41" s="600"/>
      <c r="AE41" s="600"/>
      <c r="AF41" s="600"/>
      <c r="AG41" s="600"/>
      <c r="AH41" s="600"/>
      <c r="AI41" s="600"/>
      <c r="AJ41" s="600"/>
      <c r="AK41" s="600"/>
      <c r="AL41" s="169"/>
      <c r="AM41" s="599" t="str">
        <f t="shared" si="0"/>
        <v/>
      </c>
      <c r="AN41" s="599"/>
      <c r="AO41" s="600"/>
      <c r="AP41" s="600"/>
      <c r="AQ41" s="600"/>
      <c r="AR41" s="600"/>
      <c r="AS41" s="600"/>
      <c r="AT41" s="600"/>
      <c r="AU41" s="600"/>
      <c r="AV41" s="600"/>
      <c r="AW41" s="600"/>
      <c r="AX41" s="600"/>
      <c r="AY41" s="600"/>
      <c r="AZ41" s="600"/>
      <c r="BA41" s="600"/>
      <c r="BB41" s="600"/>
      <c r="BC41" s="600"/>
      <c r="BD41" s="169"/>
      <c r="BE41" s="599" t="str">
        <f t="shared" si="1"/>
        <v/>
      </c>
      <c r="BF41" s="599"/>
      <c r="BG41" s="600"/>
      <c r="BH41" s="600"/>
      <c r="BI41" s="600"/>
      <c r="BJ41" s="600"/>
      <c r="BK41" s="600"/>
      <c r="BL41" s="600"/>
      <c r="BM41" s="600"/>
      <c r="BN41" s="600"/>
      <c r="BO41" s="600"/>
      <c r="BP41" s="600"/>
      <c r="BQ41" s="600"/>
      <c r="BR41" s="600"/>
      <c r="BS41" s="600"/>
      <c r="BT41" s="600"/>
      <c r="BU41" s="600"/>
      <c r="BV41" s="169"/>
      <c r="BW41" s="599" t="str">
        <f t="shared" si="2"/>
        <v/>
      </c>
      <c r="BX41" s="599"/>
      <c r="BY41" s="600" t="str">
        <f>IF('各会計、関係団体の財政状況及び健全化判断比率'!B75="","",'各会計、関係団体の財政状況及び健全化判断比率'!B75)</f>
        <v/>
      </c>
      <c r="BZ41" s="600"/>
      <c r="CA41" s="600"/>
      <c r="CB41" s="600"/>
      <c r="CC41" s="600"/>
      <c r="CD41" s="600"/>
      <c r="CE41" s="600"/>
      <c r="CF41" s="600"/>
      <c r="CG41" s="600"/>
      <c r="CH41" s="600"/>
      <c r="CI41" s="600"/>
      <c r="CJ41" s="600"/>
      <c r="CK41" s="600"/>
      <c r="CL41" s="600"/>
      <c r="CM41" s="600"/>
      <c r="CN41" s="169"/>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196"/>
    </row>
    <row r="42" spans="1:113" ht="32.25" customHeight="1" x14ac:dyDescent="0.2">
      <c r="B42" s="193"/>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69"/>
      <c r="U42" s="599" t="str">
        <f t="shared" si="4"/>
        <v/>
      </c>
      <c r="V42" s="599"/>
      <c r="W42" s="600"/>
      <c r="X42" s="600"/>
      <c r="Y42" s="600"/>
      <c r="Z42" s="600"/>
      <c r="AA42" s="600"/>
      <c r="AB42" s="600"/>
      <c r="AC42" s="600"/>
      <c r="AD42" s="600"/>
      <c r="AE42" s="600"/>
      <c r="AF42" s="600"/>
      <c r="AG42" s="600"/>
      <c r="AH42" s="600"/>
      <c r="AI42" s="600"/>
      <c r="AJ42" s="600"/>
      <c r="AK42" s="600"/>
      <c r="AL42" s="169"/>
      <c r="AM42" s="599" t="str">
        <f t="shared" si="0"/>
        <v/>
      </c>
      <c r="AN42" s="599"/>
      <c r="AO42" s="600"/>
      <c r="AP42" s="600"/>
      <c r="AQ42" s="600"/>
      <c r="AR42" s="600"/>
      <c r="AS42" s="600"/>
      <c r="AT42" s="600"/>
      <c r="AU42" s="600"/>
      <c r="AV42" s="600"/>
      <c r="AW42" s="600"/>
      <c r="AX42" s="600"/>
      <c r="AY42" s="600"/>
      <c r="AZ42" s="600"/>
      <c r="BA42" s="600"/>
      <c r="BB42" s="600"/>
      <c r="BC42" s="600"/>
      <c r="BD42" s="169"/>
      <c r="BE42" s="599" t="str">
        <f t="shared" si="1"/>
        <v/>
      </c>
      <c r="BF42" s="599"/>
      <c r="BG42" s="600"/>
      <c r="BH42" s="600"/>
      <c r="BI42" s="600"/>
      <c r="BJ42" s="600"/>
      <c r="BK42" s="600"/>
      <c r="BL42" s="600"/>
      <c r="BM42" s="600"/>
      <c r="BN42" s="600"/>
      <c r="BO42" s="600"/>
      <c r="BP42" s="600"/>
      <c r="BQ42" s="600"/>
      <c r="BR42" s="600"/>
      <c r="BS42" s="600"/>
      <c r="BT42" s="600"/>
      <c r="BU42" s="600"/>
      <c r="BV42" s="169"/>
      <c r="BW42" s="599" t="str">
        <f t="shared" si="2"/>
        <v/>
      </c>
      <c r="BX42" s="599"/>
      <c r="BY42" s="600" t="str">
        <f>IF('各会計、関係団体の財政状況及び健全化判断比率'!B76="","",'各会計、関係団体の財政状況及び健全化判断比率'!B76)</f>
        <v/>
      </c>
      <c r="BZ42" s="600"/>
      <c r="CA42" s="600"/>
      <c r="CB42" s="600"/>
      <c r="CC42" s="600"/>
      <c r="CD42" s="600"/>
      <c r="CE42" s="600"/>
      <c r="CF42" s="600"/>
      <c r="CG42" s="600"/>
      <c r="CH42" s="600"/>
      <c r="CI42" s="600"/>
      <c r="CJ42" s="600"/>
      <c r="CK42" s="600"/>
      <c r="CL42" s="600"/>
      <c r="CM42" s="600"/>
      <c r="CN42" s="169"/>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196"/>
    </row>
    <row r="43" spans="1:113" ht="32.25" customHeight="1" x14ac:dyDescent="0.2">
      <c r="B43" s="193"/>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69"/>
      <c r="U43" s="599" t="str">
        <f t="shared" si="4"/>
        <v/>
      </c>
      <c r="V43" s="599"/>
      <c r="W43" s="600"/>
      <c r="X43" s="600"/>
      <c r="Y43" s="600"/>
      <c r="Z43" s="600"/>
      <c r="AA43" s="600"/>
      <c r="AB43" s="600"/>
      <c r="AC43" s="600"/>
      <c r="AD43" s="600"/>
      <c r="AE43" s="600"/>
      <c r="AF43" s="600"/>
      <c r="AG43" s="600"/>
      <c r="AH43" s="600"/>
      <c r="AI43" s="600"/>
      <c r="AJ43" s="600"/>
      <c r="AK43" s="600"/>
      <c r="AL43" s="169"/>
      <c r="AM43" s="599" t="str">
        <f t="shared" si="0"/>
        <v/>
      </c>
      <c r="AN43" s="599"/>
      <c r="AO43" s="600"/>
      <c r="AP43" s="600"/>
      <c r="AQ43" s="600"/>
      <c r="AR43" s="600"/>
      <c r="AS43" s="600"/>
      <c r="AT43" s="600"/>
      <c r="AU43" s="600"/>
      <c r="AV43" s="600"/>
      <c r="AW43" s="600"/>
      <c r="AX43" s="600"/>
      <c r="AY43" s="600"/>
      <c r="AZ43" s="600"/>
      <c r="BA43" s="600"/>
      <c r="BB43" s="600"/>
      <c r="BC43" s="600"/>
      <c r="BD43" s="169"/>
      <c r="BE43" s="599" t="str">
        <f t="shared" si="1"/>
        <v/>
      </c>
      <c r="BF43" s="599"/>
      <c r="BG43" s="600"/>
      <c r="BH43" s="600"/>
      <c r="BI43" s="600"/>
      <c r="BJ43" s="600"/>
      <c r="BK43" s="600"/>
      <c r="BL43" s="600"/>
      <c r="BM43" s="600"/>
      <c r="BN43" s="600"/>
      <c r="BO43" s="600"/>
      <c r="BP43" s="600"/>
      <c r="BQ43" s="600"/>
      <c r="BR43" s="600"/>
      <c r="BS43" s="600"/>
      <c r="BT43" s="600"/>
      <c r="BU43" s="600"/>
      <c r="BV43" s="169"/>
      <c r="BW43" s="599" t="str">
        <f t="shared" si="2"/>
        <v/>
      </c>
      <c r="BX43" s="599"/>
      <c r="BY43" s="600" t="str">
        <f>IF('各会計、関係団体の財政状況及び健全化判断比率'!B77="","",'各会計、関係団体の財政状況及び健全化判断比率'!B77)</f>
        <v/>
      </c>
      <c r="BZ43" s="600"/>
      <c r="CA43" s="600"/>
      <c r="CB43" s="600"/>
      <c r="CC43" s="600"/>
      <c r="CD43" s="600"/>
      <c r="CE43" s="600"/>
      <c r="CF43" s="600"/>
      <c r="CG43" s="600"/>
      <c r="CH43" s="600"/>
      <c r="CI43" s="600"/>
      <c r="CJ43" s="600"/>
      <c r="CK43" s="600"/>
      <c r="CL43" s="600"/>
      <c r="CM43" s="600"/>
      <c r="CN43" s="169"/>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2" t="s">
        <v>195</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2">
      <c r="E47" s="602" t="s">
        <v>196</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2">
      <c r="E48" s="602" t="s">
        <v>197</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2">
      <c r="E49" s="603" t="s">
        <v>198</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2">
      <c r="E50" s="602" t="s">
        <v>199</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2">
      <c r="E51" s="602" t="s">
        <v>200</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2">
      <c r="E52" s="602" t="s">
        <v>201</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2">
      <c r="E53" s="602" t="s">
        <v>202</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2"/>
    <row r="55" spans="5:113" x14ac:dyDescent="0.2"/>
    <row r="56" spans="5:113" x14ac:dyDescent="0.2"/>
  </sheetData>
  <sheetProtection algorithmName="SHA-512" hashValue="2UDhUpWDeEXIft9wKwWZ0HEZv8dLOAPP8JS3BKeotrTql1S3poqTnsBCHMONxYfugTdhHJvj4CLvWGBa6ewAcA==" saltValue="xK9h3Sarq9OjD83/VtO9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3" t="s">
        <v>533</v>
      </c>
      <c r="D34" s="1153"/>
      <c r="E34" s="1154"/>
      <c r="F34" s="32">
        <v>14</v>
      </c>
      <c r="G34" s="33">
        <v>13.92</v>
      </c>
      <c r="H34" s="33">
        <v>20.57</v>
      </c>
      <c r="I34" s="33">
        <v>18.86</v>
      </c>
      <c r="J34" s="34">
        <v>16.399999999999999</v>
      </c>
      <c r="K34" s="22"/>
      <c r="L34" s="22"/>
      <c r="M34" s="22"/>
      <c r="N34" s="22"/>
      <c r="O34" s="22"/>
      <c r="P34" s="22"/>
    </row>
    <row r="35" spans="1:16" ht="39" customHeight="1" x14ac:dyDescent="0.2">
      <c r="A35" s="22"/>
      <c r="B35" s="35"/>
      <c r="C35" s="1147" t="s">
        <v>534</v>
      </c>
      <c r="D35" s="1148"/>
      <c r="E35" s="1149"/>
      <c r="F35" s="36" t="s">
        <v>487</v>
      </c>
      <c r="G35" s="37" t="s">
        <v>487</v>
      </c>
      <c r="H35" s="37" t="s">
        <v>487</v>
      </c>
      <c r="I35" s="37" t="s">
        <v>487</v>
      </c>
      <c r="J35" s="38">
        <v>8.61</v>
      </c>
      <c r="K35" s="22"/>
      <c r="L35" s="22"/>
      <c r="M35" s="22"/>
      <c r="N35" s="22"/>
      <c r="O35" s="22"/>
      <c r="P35" s="22"/>
    </row>
    <row r="36" spans="1:16" ht="39" customHeight="1" x14ac:dyDescent="0.2">
      <c r="A36" s="22"/>
      <c r="B36" s="35"/>
      <c r="C36" s="1147" t="s">
        <v>535</v>
      </c>
      <c r="D36" s="1148"/>
      <c r="E36" s="1149"/>
      <c r="F36" s="36">
        <v>2.0099999999999998</v>
      </c>
      <c r="G36" s="37">
        <v>0.6</v>
      </c>
      <c r="H36" s="37">
        <v>0.69</v>
      </c>
      <c r="I36" s="37">
        <v>0.32</v>
      </c>
      <c r="J36" s="38">
        <v>3.02</v>
      </c>
      <c r="K36" s="22"/>
      <c r="L36" s="22"/>
      <c r="M36" s="22"/>
      <c r="N36" s="22"/>
      <c r="O36" s="22"/>
      <c r="P36" s="22"/>
    </row>
    <row r="37" spans="1:16" ht="39" customHeight="1" x14ac:dyDescent="0.2">
      <c r="A37" s="22"/>
      <c r="B37" s="35"/>
      <c r="C37" s="1147" t="s">
        <v>536</v>
      </c>
      <c r="D37" s="1148"/>
      <c r="E37" s="1149"/>
      <c r="F37" s="36" t="s">
        <v>487</v>
      </c>
      <c r="G37" s="37" t="s">
        <v>487</v>
      </c>
      <c r="H37" s="37" t="s">
        <v>487</v>
      </c>
      <c r="I37" s="37" t="s">
        <v>487</v>
      </c>
      <c r="J37" s="38">
        <v>0.37</v>
      </c>
      <c r="K37" s="22"/>
      <c r="L37" s="22"/>
      <c r="M37" s="22"/>
      <c r="N37" s="22"/>
      <c r="O37" s="22"/>
      <c r="P37" s="22"/>
    </row>
    <row r="38" spans="1:16" ht="39" customHeight="1" x14ac:dyDescent="0.2">
      <c r="A38" s="22"/>
      <c r="B38" s="35"/>
      <c r="C38" s="1147" t="s">
        <v>537</v>
      </c>
      <c r="D38" s="1148"/>
      <c r="E38" s="1149"/>
      <c r="F38" s="36">
        <v>1.04</v>
      </c>
      <c r="G38" s="37">
        <v>1.23</v>
      </c>
      <c r="H38" s="37">
        <v>0.46</v>
      </c>
      <c r="I38" s="37">
        <v>0.6</v>
      </c>
      <c r="J38" s="38">
        <v>0.18</v>
      </c>
      <c r="K38" s="22"/>
      <c r="L38" s="22"/>
      <c r="M38" s="22"/>
      <c r="N38" s="22"/>
      <c r="O38" s="22"/>
      <c r="P38" s="22"/>
    </row>
    <row r="39" spans="1:16" ht="39" customHeight="1" x14ac:dyDescent="0.2">
      <c r="A39" s="22"/>
      <c r="B39" s="35"/>
      <c r="C39" s="1147" t="s">
        <v>538</v>
      </c>
      <c r="D39" s="1148"/>
      <c r="E39" s="1149"/>
      <c r="F39" s="36">
        <v>7.0000000000000007E-2</v>
      </c>
      <c r="G39" s="37">
        <v>0.18</v>
      </c>
      <c r="H39" s="37">
        <v>0.43</v>
      </c>
      <c r="I39" s="37">
        <v>0.37</v>
      </c>
      <c r="J39" s="38">
        <v>0.02</v>
      </c>
      <c r="K39" s="22"/>
      <c r="L39" s="22"/>
      <c r="M39" s="22"/>
      <c r="N39" s="22"/>
      <c r="O39" s="22"/>
      <c r="P39" s="22"/>
    </row>
    <row r="40" spans="1:16" ht="39" customHeight="1" x14ac:dyDescent="0.2">
      <c r="A40" s="22"/>
      <c r="B40" s="35"/>
      <c r="C40" s="1147" t="s">
        <v>539</v>
      </c>
      <c r="D40" s="1148"/>
      <c r="E40" s="1149"/>
      <c r="F40" s="36">
        <v>0.04</v>
      </c>
      <c r="G40" s="37">
        <v>0.01</v>
      </c>
      <c r="H40" s="37">
        <v>0</v>
      </c>
      <c r="I40" s="37">
        <v>0</v>
      </c>
      <c r="J40" s="38">
        <v>0</v>
      </c>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540</v>
      </c>
      <c r="D42" s="1148"/>
      <c r="E42" s="1149"/>
      <c r="F42" s="36" t="s">
        <v>487</v>
      </c>
      <c r="G42" s="37" t="s">
        <v>487</v>
      </c>
      <c r="H42" s="37" t="s">
        <v>487</v>
      </c>
      <c r="I42" s="37" t="s">
        <v>487</v>
      </c>
      <c r="J42" s="38" t="s">
        <v>487</v>
      </c>
      <c r="K42" s="22"/>
      <c r="L42" s="22"/>
      <c r="M42" s="22"/>
      <c r="N42" s="22"/>
      <c r="O42" s="22"/>
      <c r="P42" s="22"/>
    </row>
    <row r="43" spans="1:16" ht="39" customHeight="1" thickBot="1" x14ac:dyDescent="0.25">
      <c r="A43" s="22"/>
      <c r="B43" s="40"/>
      <c r="C43" s="1150" t="s">
        <v>541</v>
      </c>
      <c r="D43" s="1151"/>
      <c r="E43" s="1152"/>
      <c r="F43" s="41">
        <v>0.3</v>
      </c>
      <c r="G43" s="42">
        <v>0.35</v>
      </c>
      <c r="H43" s="42">
        <v>0.53</v>
      </c>
      <c r="I43" s="42">
        <v>2.34</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p8+QEiF6jTndWWQoIK96GYW8vMkgkXsxJtAdjW8FgFZn5IG224MnDa4PPtFw3ikzOS+FSALolo/bDfPZKORA==" saltValue="B2C9O2vy71KqH1eXVHy+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326</v>
      </c>
      <c r="L45" s="60">
        <v>348</v>
      </c>
      <c r="M45" s="60">
        <v>352</v>
      </c>
      <c r="N45" s="60">
        <v>369</v>
      </c>
      <c r="O45" s="61">
        <v>384</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487</v>
      </c>
      <c r="L46" s="64" t="s">
        <v>487</v>
      </c>
      <c r="M46" s="64" t="s">
        <v>487</v>
      </c>
      <c r="N46" s="64" t="s">
        <v>487</v>
      </c>
      <c r="O46" s="65" t="s">
        <v>487</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487</v>
      </c>
      <c r="L47" s="64" t="s">
        <v>487</v>
      </c>
      <c r="M47" s="64" t="s">
        <v>487</v>
      </c>
      <c r="N47" s="64" t="s">
        <v>487</v>
      </c>
      <c r="O47" s="65" t="s">
        <v>487</v>
      </c>
      <c r="P47" s="48"/>
      <c r="Q47" s="48"/>
      <c r="R47" s="48"/>
      <c r="S47" s="48"/>
      <c r="T47" s="48"/>
      <c r="U47" s="48"/>
    </row>
    <row r="48" spans="1:21" ht="30.75" customHeight="1" x14ac:dyDescent="0.2">
      <c r="A48" s="48"/>
      <c r="B48" s="1157"/>
      <c r="C48" s="1158"/>
      <c r="D48" s="62"/>
      <c r="E48" s="1163" t="s">
        <v>13</v>
      </c>
      <c r="F48" s="1163"/>
      <c r="G48" s="1163"/>
      <c r="H48" s="1163"/>
      <c r="I48" s="1163"/>
      <c r="J48" s="1164"/>
      <c r="K48" s="63">
        <v>63</v>
      </c>
      <c r="L48" s="64">
        <v>59</v>
      </c>
      <c r="M48" s="64">
        <v>56</v>
      </c>
      <c r="N48" s="64">
        <v>50</v>
      </c>
      <c r="O48" s="65">
        <v>46</v>
      </c>
      <c r="P48" s="48"/>
      <c r="Q48" s="48"/>
      <c r="R48" s="48"/>
      <c r="S48" s="48"/>
      <c r="T48" s="48"/>
      <c r="U48" s="48"/>
    </row>
    <row r="49" spans="1:21" ht="30.75" customHeight="1" x14ac:dyDescent="0.2">
      <c r="A49" s="48"/>
      <c r="B49" s="1157"/>
      <c r="C49" s="1158"/>
      <c r="D49" s="62"/>
      <c r="E49" s="1163" t="s">
        <v>14</v>
      </c>
      <c r="F49" s="1163"/>
      <c r="G49" s="1163"/>
      <c r="H49" s="1163"/>
      <c r="I49" s="1163"/>
      <c r="J49" s="1164"/>
      <c r="K49" s="63">
        <v>31</v>
      </c>
      <c r="L49" s="64">
        <v>21</v>
      </c>
      <c r="M49" s="64">
        <v>14</v>
      </c>
      <c r="N49" s="64">
        <v>16</v>
      </c>
      <c r="O49" s="65">
        <v>18</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487</v>
      </c>
      <c r="L50" s="64" t="s">
        <v>487</v>
      </c>
      <c r="M50" s="64" t="s">
        <v>487</v>
      </c>
      <c r="N50" s="64" t="s">
        <v>487</v>
      </c>
      <c r="O50" s="65" t="s">
        <v>487</v>
      </c>
      <c r="P50" s="48"/>
      <c r="Q50" s="48"/>
      <c r="R50" s="48"/>
      <c r="S50" s="48"/>
      <c r="T50" s="48"/>
      <c r="U50" s="48"/>
    </row>
    <row r="51" spans="1:21" ht="30.75" customHeight="1" x14ac:dyDescent="0.2">
      <c r="A51" s="48"/>
      <c r="B51" s="1159"/>
      <c r="C51" s="1160"/>
      <c r="D51" s="66"/>
      <c r="E51" s="1163" t="s">
        <v>16</v>
      </c>
      <c r="F51" s="1163"/>
      <c r="G51" s="1163"/>
      <c r="H51" s="1163"/>
      <c r="I51" s="1163"/>
      <c r="J51" s="1164"/>
      <c r="K51" s="63">
        <v>0</v>
      </c>
      <c r="L51" s="64">
        <v>0</v>
      </c>
      <c r="M51" s="64">
        <v>0</v>
      </c>
      <c r="N51" s="64">
        <v>0</v>
      </c>
      <c r="O51" s="65" t="s">
        <v>487</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291</v>
      </c>
      <c r="L52" s="64">
        <v>286</v>
      </c>
      <c r="M52" s="64">
        <v>284</v>
      </c>
      <c r="N52" s="64">
        <v>314</v>
      </c>
      <c r="O52" s="65">
        <v>291</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129</v>
      </c>
      <c r="L53" s="69">
        <v>142</v>
      </c>
      <c r="M53" s="69">
        <v>138</v>
      </c>
      <c r="N53" s="69">
        <v>121</v>
      </c>
      <c r="O53" s="70">
        <v>157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VDCazM9+BFtrHjeQUaTSKe9sIhNzJyjruAi91GNDdCpuI0ItZEddahN9WTxQ0FDpzS59FRPO63zaR/FQqyQXw==" saltValue="qb06Fg/Y0U9+fT1d3u4W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6" t="s">
        <v>30</v>
      </c>
      <c r="C41" s="1187"/>
      <c r="D41" s="105"/>
      <c r="E41" s="1192" t="s">
        <v>31</v>
      </c>
      <c r="F41" s="1192"/>
      <c r="G41" s="1192"/>
      <c r="H41" s="1193"/>
      <c r="I41" s="343">
        <v>3539</v>
      </c>
      <c r="J41" s="344">
        <v>3463</v>
      </c>
      <c r="K41" s="344">
        <v>3409</v>
      </c>
      <c r="L41" s="344">
        <v>3682</v>
      </c>
      <c r="M41" s="345">
        <v>3535</v>
      </c>
    </row>
    <row r="42" spans="2:13" ht="27.75" customHeight="1" x14ac:dyDescent="0.2">
      <c r="B42" s="1188"/>
      <c r="C42" s="1189"/>
      <c r="D42" s="106"/>
      <c r="E42" s="1194" t="s">
        <v>32</v>
      </c>
      <c r="F42" s="1194"/>
      <c r="G42" s="1194"/>
      <c r="H42" s="1195"/>
      <c r="I42" s="346" t="s">
        <v>487</v>
      </c>
      <c r="J42" s="347" t="s">
        <v>487</v>
      </c>
      <c r="K42" s="347" t="s">
        <v>487</v>
      </c>
      <c r="L42" s="347" t="s">
        <v>487</v>
      </c>
      <c r="M42" s="348" t="s">
        <v>487</v>
      </c>
    </row>
    <row r="43" spans="2:13" ht="27.75" customHeight="1" x14ac:dyDescent="0.2">
      <c r="B43" s="1188"/>
      <c r="C43" s="1189"/>
      <c r="D43" s="106"/>
      <c r="E43" s="1194" t="s">
        <v>33</v>
      </c>
      <c r="F43" s="1194"/>
      <c r="G43" s="1194"/>
      <c r="H43" s="1195"/>
      <c r="I43" s="346">
        <v>647</v>
      </c>
      <c r="J43" s="347">
        <v>651</v>
      </c>
      <c r="K43" s="347">
        <v>599</v>
      </c>
      <c r="L43" s="347">
        <v>572</v>
      </c>
      <c r="M43" s="348">
        <v>667</v>
      </c>
    </row>
    <row r="44" spans="2:13" ht="27.75" customHeight="1" x14ac:dyDescent="0.2">
      <c r="B44" s="1188"/>
      <c r="C44" s="1189"/>
      <c r="D44" s="106"/>
      <c r="E44" s="1194" t="s">
        <v>34</v>
      </c>
      <c r="F44" s="1194"/>
      <c r="G44" s="1194"/>
      <c r="H44" s="1195"/>
      <c r="I44" s="346">
        <v>206</v>
      </c>
      <c r="J44" s="347">
        <v>171</v>
      </c>
      <c r="K44" s="347">
        <v>166</v>
      </c>
      <c r="L44" s="347">
        <v>159</v>
      </c>
      <c r="M44" s="348">
        <v>166</v>
      </c>
    </row>
    <row r="45" spans="2:13" ht="27.75" customHeight="1" x14ac:dyDescent="0.2">
      <c r="B45" s="1188"/>
      <c r="C45" s="1189"/>
      <c r="D45" s="106"/>
      <c r="E45" s="1194" t="s">
        <v>35</v>
      </c>
      <c r="F45" s="1194"/>
      <c r="G45" s="1194"/>
      <c r="H45" s="1195"/>
      <c r="I45" s="346">
        <v>344</v>
      </c>
      <c r="J45" s="347">
        <v>414</v>
      </c>
      <c r="K45" s="347">
        <v>322</v>
      </c>
      <c r="L45" s="347">
        <v>310</v>
      </c>
      <c r="M45" s="348">
        <v>298</v>
      </c>
    </row>
    <row r="46" spans="2:13" ht="27.75" customHeight="1" x14ac:dyDescent="0.2">
      <c r="B46" s="1188"/>
      <c r="C46" s="1189"/>
      <c r="D46" s="107"/>
      <c r="E46" s="1194" t="s">
        <v>36</v>
      </c>
      <c r="F46" s="1194"/>
      <c r="G46" s="1194"/>
      <c r="H46" s="1195"/>
      <c r="I46" s="346" t="s">
        <v>487</v>
      </c>
      <c r="J46" s="347" t="s">
        <v>487</v>
      </c>
      <c r="K46" s="347" t="s">
        <v>487</v>
      </c>
      <c r="L46" s="347" t="s">
        <v>487</v>
      </c>
      <c r="M46" s="348" t="s">
        <v>487</v>
      </c>
    </row>
    <row r="47" spans="2:13" ht="27.75" customHeight="1" x14ac:dyDescent="0.2">
      <c r="B47" s="1188"/>
      <c r="C47" s="1189"/>
      <c r="D47" s="108"/>
      <c r="E47" s="1196" t="s">
        <v>37</v>
      </c>
      <c r="F47" s="1197"/>
      <c r="G47" s="1197"/>
      <c r="H47" s="1198"/>
      <c r="I47" s="346" t="s">
        <v>487</v>
      </c>
      <c r="J47" s="347" t="s">
        <v>487</v>
      </c>
      <c r="K47" s="347" t="s">
        <v>487</v>
      </c>
      <c r="L47" s="347" t="s">
        <v>487</v>
      </c>
      <c r="M47" s="348" t="s">
        <v>487</v>
      </c>
    </row>
    <row r="48" spans="2:13" ht="27.75" customHeight="1" x14ac:dyDescent="0.2">
      <c r="B48" s="1188"/>
      <c r="C48" s="1189"/>
      <c r="D48" s="106"/>
      <c r="E48" s="1194" t="s">
        <v>38</v>
      </c>
      <c r="F48" s="1194"/>
      <c r="G48" s="1194"/>
      <c r="H48" s="1195"/>
      <c r="I48" s="346" t="s">
        <v>487</v>
      </c>
      <c r="J48" s="347" t="s">
        <v>487</v>
      </c>
      <c r="K48" s="347" t="s">
        <v>487</v>
      </c>
      <c r="L48" s="347" t="s">
        <v>487</v>
      </c>
      <c r="M48" s="348" t="s">
        <v>487</v>
      </c>
    </row>
    <row r="49" spans="2:13" ht="27.75" customHeight="1" x14ac:dyDescent="0.2">
      <c r="B49" s="1190"/>
      <c r="C49" s="1191"/>
      <c r="D49" s="106"/>
      <c r="E49" s="1194" t="s">
        <v>39</v>
      </c>
      <c r="F49" s="1194"/>
      <c r="G49" s="1194"/>
      <c r="H49" s="1195"/>
      <c r="I49" s="346" t="s">
        <v>487</v>
      </c>
      <c r="J49" s="347" t="s">
        <v>487</v>
      </c>
      <c r="K49" s="347" t="s">
        <v>487</v>
      </c>
      <c r="L49" s="347" t="s">
        <v>487</v>
      </c>
      <c r="M49" s="348" t="s">
        <v>487</v>
      </c>
    </row>
    <row r="50" spans="2:13" ht="27.75" customHeight="1" x14ac:dyDescent="0.2">
      <c r="B50" s="1199" t="s">
        <v>40</v>
      </c>
      <c r="C50" s="1200"/>
      <c r="D50" s="109"/>
      <c r="E50" s="1194" t="s">
        <v>41</v>
      </c>
      <c r="F50" s="1194"/>
      <c r="G50" s="1194"/>
      <c r="H50" s="1195"/>
      <c r="I50" s="346">
        <v>2242</v>
      </c>
      <c r="J50" s="347">
        <v>2548</v>
      </c>
      <c r="K50" s="347">
        <v>2774</v>
      </c>
      <c r="L50" s="347">
        <v>2978</v>
      </c>
      <c r="M50" s="348">
        <v>3233</v>
      </c>
    </row>
    <row r="51" spans="2:13" ht="27.75" customHeight="1" x14ac:dyDescent="0.2">
      <c r="B51" s="1188"/>
      <c r="C51" s="1189"/>
      <c r="D51" s="106"/>
      <c r="E51" s="1194" t="s">
        <v>42</v>
      </c>
      <c r="F51" s="1194"/>
      <c r="G51" s="1194"/>
      <c r="H51" s="1195"/>
      <c r="I51" s="346">
        <v>55</v>
      </c>
      <c r="J51" s="347">
        <v>51</v>
      </c>
      <c r="K51" s="347">
        <v>48</v>
      </c>
      <c r="L51" s="347">
        <v>47</v>
      </c>
      <c r="M51" s="348">
        <v>43</v>
      </c>
    </row>
    <row r="52" spans="2:13" ht="27.75" customHeight="1" x14ac:dyDescent="0.2">
      <c r="B52" s="1190"/>
      <c r="C52" s="1191"/>
      <c r="D52" s="106"/>
      <c r="E52" s="1194" t="s">
        <v>43</v>
      </c>
      <c r="F52" s="1194"/>
      <c r="G52" s="1194"/>
      <c r="H52" s="1195"/>
      <c r="I52" s="346">
        <v>2775</v>
      </c>
      <c r="J52" s="347">
        <v>2722</v>
      </c>
      <c r="K52" s="347">
        <v>2783</v>
      </c>
      <c r="L52" s="347">
        <v>3066</v>
      </c>
      <c r="M52" s="348">
        <v>2892</v>
      </c>
    </row>
    <row r="53" spans="2:13" ht="27.75" customHeight="1" thickBot="1" x14ac:dyDescent="0.25">
      <c r="B53" s="1201" t="s">
        <v>19</v>
      </c>
      <c r="C53" s="1202"/>
      <c r="D53" s="110"/>
      <c r="E53" s="1203" t="s">
        <v>44</v>
      </c>
      <c r="F53" s="1203"/>
      <c r="G53" s="1203"/>
      <c r="H53" s="1204"/>
      <c r="I53" s="349">
        <v>-335</v>
      </c>
      <c r="J53" s="350">
        <v>-621</v>
      </c>
      <c r="K53" s="350">
        <v>-1109</v>
      </c>
      <c r="L53" s="350">
        <v>-1367</v>
      </c>
      <c r="M53" s="351">
        <v>-1503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3cvdHAfqSkBkM50fvYJCX+mGku2DrGFpsK+py9s8b7Gz5oQPsoqM6oPYeZkjnVClLVwSQSBuC/wjJysXbloVYA==" saltValue="kFxnIb5WudAJTHUw8yNh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3" t="s">
        <v>46</v>
      </c>
      <c r="D55" s="1213"/>
      <c r="E55" s="1214"/>
      <c r="F55" s="352">
        <v>1575</v>
      </c>
      <c r="G55" s="352">
        <v>1575</v>
      </c>
      <c r="H55" s="353">
        <v>1576</v>
      </c>
    </row>
    <row r="56" spans="2:8" ht="52.5" customHeight="1" x14ac:dyDescent="0.2">
      <c r="B56" s="122"/>
      <c r="C56" s="1215" t="s">
        <v>47</v>
      </c>
      <c r="D56" s="1215"/>
      <c r="E56" s="1216"/>
      <c r="F56" s="354">
        <v>637</v>
      </c>
      <c r="G56" s="354">
        <v>839</v>
      </c>
      <c r="H56" s="355">
        <v>1043</v>
      </c>
    </row>
    <row r="57" spans="2:8" ht="53.25" customHeight="1" x14ac:dyDescent="0.2">
      <c r="B57" s="122"/>
      <c r="C57" s="1217" t="s">
        <v>48</v>
      </c>
      <c r="D57" s="1217"/>
      <c r="E57" s="1218"/>
      <c r="F57" s="356">
        <v>253</v>
      </c>
      <c r="G57" s="356">
        <v>258</v>
      </c>
      <c r="H57" s="357">
        <v>282</v>
      </c>
    </row>
    <row r="58" spans="2:8" ht="45.75" customHeight="1" x14ac:dyDescent="0.2">
      <c r="B58" s="123"/>
      <c r="C58" s="1205" t="s">
        <v>547</v>
      </c>
      <c r="D58" s="1206"/>
      <c r="E58" s="1207"/>
      <c r="F58" s="358">
        <v>62</v>
      </c>
      <c r="G58" s="358">
        <v>62</v>
      </c>
      <c r="H58" s="359">
        <v>62</v>
      </c>
    </row>
    <row r="59" spans="2:8" ht="45.75" customHeight="1" x14ac:dyDescent="0.2">
      <c r="B59" s="123"/>
      <c r="C59" s="1205" t="s">
        <v>549</v>
      </c>
      <c r="D59" s="1206"/>
      <c r="E59" s="1207"/>
      <c r="F59" s="358">
        <v>38</v>
      </c>
      <c r="G59" s="358">
        <v>42</v>
      </c>
      <c r="H59" s="359">
        <v>62</v>
      </c>
    </row>
    <row r="60" spans="2:8" ht="45.75" customHeight="1" x14ac:dyDescent="0.2">
      <c r="B60" s="123"/>
      <c r="C60" s="1205" t="s">
        <v>548</v>
      </c>
      <c r="D60" s="1206"/>
      <c r="E60" s="1207"/>
      <c r="F60" s="364">
        <v>51</v>
      </c>
      <c r="G60" s="364">
        <v>51</v>
      </c>
      <c r="H60" s="365">
        <v>51</v>
      </c>
    </row>
    <row r="61" spans="2:8" ht="45.75" customHeight="1" x14ac:dyDescent="0.2">
      <c r="B61" s="123"/>
      <c r="C61" s="1205" t="s">
        <v>550</v>
      </c>
      <c r="D61" s="1206"/>
      <c r="E61" s="1207"/>
      <c r="F61" s="358">
        <v>34</v>
      </c>
      <c r="G61" s="358">
        <v>35</v>
      </c>
      <c r="H61" s="359">
        <v>39</v>
      </c>
    </row>
    <row r="62" spans="2:8" ht="45.75" customHeight="1" thickBot="1" x14ac:dyDescent="0.25">
      <c r="B62" s="124"/>
      <c r="C62" s="1208" t="s">
        <v>551</v>
      </c>
      <c r="D62" s="1209"/>
      <c r="E62" s="1210"/>
      <c r="F62" s="360">
        <v>32</v>
      </c>
      <c r="G62" s="360">
        <v>32</v>
      </c>
      <c r="H62" s="361">
        <v>32</v>
      </c>
    </row>
    <row r="63" spans="2:8" ht="52.5" customHeight="1" thickBot="1" x14ac:dyDescent="0.25">
      <c r="B63" s="125"/>
      <c r="C63" s="1211" t="s">
        <v>49</v>
      </c>
      <c r="D63" s="1211"/>
      <c r="E63" s="1212"/>
      <c r="F63" s="362">
        <v>2465</v>
      </c>
      <c r="G63" s="362">
        <v>2673</v>
      </c>
      <c r="H63" s="363">
        <v>2902</v>
      </c>
    </row>
    <row r="64" spans="2:8" ht="13.2" x14ac:dyDescent="0.2"/>
  </sheetData>
  <sheetProtection algorithmName="SHA-512" hashValue="zIXdqmUqrH/Getyoi9r/F3IFP3Fb116kTdXqLVvg8q3fzDX1UGbk87NBCLCJDSCXMWdhlQyhANLixVDI7C/C5w==" saltValue="0pQUlPGDRRlHFW9//5As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375853</v>
      </c>
      <c r="E3" s="144"/>
      <c r="F3" s="145">
        <v>332350</v>
      </c>
      <c r="G3" s="146"/>
      <c r="H3" s="147"/>
    </row>
    <row r="4" spans="1:8" x14ac:dyDescent="0.2">
      <c r="A4" s="148"/>
      <c r="B4" s="149"/>
      <c r="C4" s="150"/>
      <c r="D4" s="151">
        <v>272270</v>
      </c>
      <c r="E4" s="152"/>
      <c r="F4" s="153">
        <v>200453</v>
      </c>
      <c r="G4" s="154"/>
      <c r="H4" s="155"/>
    </row>
    <row r="5" spans="1:8" x14ac:dyDescent="0.2">
      <c r="A5" s="136" t="s">
        <v>520</v>
      </c>
      <c r="B5" s="141"/>
      <c r="C5" s="142"/>
      <c r="D5" s="143">
        <v>234419</v>
      </c>
      <c r="E5" s="144"/>
      <c r="F5" s="145">
        <v>362690</v>
      </c>
      <c r="G5" s="146"/>
      <c r="H5" s="147"/>
    </row>
    <row r="6" spans="1:8" x14ac:dyDescent="0.2">
      <c r="A6" s="148"/>
      <c r="B6" s="149"/>
      <c r="C6" s="150"/>
      <c r="D6" s="151">
        <v>100008</v>
      </c>
      <c r="E6" s="152"/>
      <c r="F6" s="153">
        <v>172580</v>
      </c>
      <c r="G6" s="154"/>
      <c r="H6" s="155"/>
    </row>
    <row r="7" spans="1:8" x14ac:dyDescent="0.2">
      <c r="A7" s="136" t="s">
        <v>521</v>
      </c>
      <c r="B7" s="141"/>
      <c r="C7" s="142"/>
      <c r="D7" s="143">
        <v>173130</v>
      </c>
      <c r="E7" s="144"/>
      <c r="F7" s="145">
        <v>296093</v>
      </c>
      <c r="G7" s="146"/>
      <c r="H7" s="147"/>
    </row>
    <row r="8" spans="1:8" x14ac:dyDescent="0.2">
      <c r="A8" s="148"/>
      <c r="B8" s="149"/>
      <c r="C8" s="150"/>
      <c r="D8" s="151">
        <v>127148</v>
      </c>
      <c r="E8" s="152"/>
      <c r="F8" s="153">
        <v>140545</v>
      </c>
      <c r="G8" s="154"/>
      <c r="H8" s="155"/>
    </row>
    <row r="9" spans="1:8" x14ac:dyDescent="0.2">
      <c r="A9" s="136" t="s">
        <v>522</v>
      </c>
      <c r="B9" s="141"/>
      <c r="C9" s="142"/>
      <c r="D9" s="143">
        <v>720945</v>
      </c>
      <c r="E9" s="144"/>
      <c r="F9" s="145">
        <v>308655</v>
      </c>
      <c r="G9" s="146"/>
      <c r="H9" s="147"/>
    </row>
    <row r="10" spans="1:8" x14ac:dyDescent="0.2">
      <c r="A10" s="148"/>
      <c r="B10" s="149"/>
      <c r="C10" s="150"/>
      <c r="D10" s="151">
        <v>147014</v>
      </c>
      <c r="E10" s="152"/>
      <c r="F10" s="153">
        <v>169887</v>
      </c>
      <c r="G10" s="154"/>
      <c r="H10" s="155"/>
    </row>
    <row r="11" spans="1:8" x14ac:dyDescent="0.2">
      <c r="A11" s="136" t="s">
        <v>523</v>
      </c>
      <c r="B11" s="141"/>
      <c r="C11" s="142"/>
      <c r="D11" s="143">
        <v>206921</v>
      </c>
      <c r="E11" s="144"/>
      <c r="F11" s="145">
        <v>325476</v>
      </c>
      <c r="G11" s="146"/>
      <c r="H11" s="147"/>
    </row>
    <row r="12" spans="1:8" x14ac:dyDescent="0.2">
      <c r="A12" s="148"/>
      <c r="B12" s="149"/>
      <c r="C12" s="156"/>
      <c r="D12" s="151">
        <v>119506</v>
      </c>
      <c r="E12" s="152"/>
      <c r="F12" s="153">
        <v>190204</v>
      </c>
      <c r="G12" s="154"/>
      <c r="H12" s="155"/>
    </row>
    <row r="13" spans="1:8" x14ac:dyDescent="0.2">
      <c r="A13" s="136"/>
      <c r="B13" s="141"/>
      <c r="C13" s="157"/>
      <c r="D13" s="158">
        <v>342254</v>
      </c>
      <c r="E13" s="159"/>
      <c r="F13" s="160">
        <v>325053</v>
      </c>
      <c r="G13" s="161"/>
      <c r="H13" s="147"/>
    </row>
    <row r="14" spans="1:8" x14ac:dyDescent="0.2">
      <c r="A14" s="148"/>
      <c r="B14" s="149"/>
      <c r="C14" s="150"/>
      <c r="D14" s="151">
        <v>153189</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13.99</v>
      </c>
      <c r="C19" s="162">
        <f>ROUND(VALUE(SUBSTITUTE(実質収支比率等に係る経年分析!G$48,"▲","-")),2)</f>
        <v>13.91</v>
      </c>
      <c r="D19" s="162">
        <f>ROUND(VALUE(SUBSTITUTE(実質収支比率等に係る経年分析!H$48,"▲","-")),2)</f>
        <v>20.57</v>
      </c>
      <c r="E19" s="162">
        <f>ROUND(VALUE(SUBSTITUTE(実質収支比率等に係る経年分析!I$48,"▲","-")),2)</f>
        <v>18.88</v>
      </c>
      <c r="F19" s="162">
        <f>ROUND(VALUE(SUBSTITUTE(実質収支比率等に係る経年分析!J$48,"▲","-")),2)</f>
        <v>16.41</v>
      </c>
    </row>
    <row r="20" spans="1:11" x14ac:dyDescent="0.2">
      <c r="A20" s="162" t="s">
        <v>53</v>
      </c>
      <c r="B20" s="162">
        <f>ROUND(VALUE(SUBSTITUTE(実質収支比率等に係る経年分析!F$47,"▲","-")),2)</f>
        <v>108.63</v>
      </c>
      <c r="C20" s="162">
        <f>ROUND(VALUE(SUBSTITUTE(実質収支比率等に係る経年分析!G$47,"▲","-")),2)</f>
        <v>97.77</v>
      </c>
      <c r="D20" s="162">
        <f>ROUND(VALUE(SUBSTITUTE(実質収支比率等に係る経年分析!H$47,"▲","-")),2)</f>
        <v>100.8</v>
      </c>
      <c r="E20" s="162">
        <f>ROUND(VALUE(SUBSTITUTE(実質収支比率等に係る経年分析!I$47,"▲","-")),2)</f>
        <v>101.51</v>
      </c>
      <c r="F20" s="162">
        <f>ROUND(VALUE(SUBSTITUTE(実質収支比率等に係る経年分析!J$47,"▲","-")),2)</f>
        <v>99.38</v>
      </c>
    </row>
    <row r="21" spans="1:11" x14ac:dyDescent="0.2">
      <c r="A21" s="162" t="s">
        <v>54</v>
      </c>
      <c r="B21" s="162">
        <f>IF(ISNUMBER(VALUE(SUBSTITUTE(実質収支比率等に係る経年分析!F$49,"▲","-"))),ROUND(VALUE(SUBSTITUTE(実質収支比率等に係る経年分析!F$49,"▲","-")),2),NA())</f>
        <v>2.14</v>
      </c>
      <c r="C21" s="162">
        <f>IF(ISNUMBER(VALUE(SUBSTITUTE(実質収支比率等に係る経年分析!G$49,"▲","-"))),ROUND(VALUE(SUBSTITUTE(実質収支比率等に係る経年分析!G$49,"▲","-")),2),NA())</f>
        <v>1.42</v>
      </c>
      <c r="D21" s="162">
        <f>IF(ISNUMBER(VALUE(SUBSTITUTE(実質収支比率等に係る経年分析!H$49,"▲","-"))),ROUND(VALUE(SUBSTITUTE(実質収支比率等に係る経年分析!H$49,"▲","-")),2),NA())</f>
        <v>6.27</v>
      </c>
      <c r="E21" s="162">
        <f>IF(ISNUMBER(VALUE(SUBSTITUTE(実質収支比率等に係る経年分析!I$49,"▲","-"))),ROUND(VALUE(SUBSTITUTE(実質収支比率等に係る経年分析!I$49,"▲","-")),2),NA())</f>
        <v>-1.79</v>
      </c>
      <c r="F21" s="162">
        <f>IF(ISNUMBER(VALUE(SUBSTITUTE(実質収支比率等に係る経年分析!J$49,"▲","-"))),ROUND(VALUE(SUBSTITUTE(実質収支比率等に係る経年分析!J$49,"▲","-")),2),NA())</f>
        <v>-2.0299999999999998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国民健康保険直診勘定特別会計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2">
      <c r="A33" s="163" t="str">
        <f>IF(連結実質赤字比率に係る赤字・黒字の構成分析!C$37="",NA(),連結実質赤字比率に係る赤字・黒字の構成分析!C$37)</f>
        <v>下水道事業</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2.0099999999999998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3.02</v>
      </c>
    </row>
    <row r="35" spans="1:16" x14ac:dyDescent="0.2">
      <c r="A35" s="163" t="str">
        <f>IF(連結実質赤字比率に係る赤字・黒字の構成分析!C$35="",NA(),連結実質赤字比率に係る赤字・黒字の構成分析!C$35)</f>
        <v>簡易水道事業</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8.61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20.57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16.399999999999999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291</v>
      </c>
      <c r="E42" s="164"/>
      <c r="F42" s="164"/>
      <c r="G42" s="164">
        <f>'実質公債費比率（分子）の構造'!L$52</f>
        <v>286</v>
      </c>
      <c r="H42" s="164"/>
      <c r="I42" s="164"/>
      <c r="J42" s="164">
        <f>'実質公債費比率（分子）の構造'!M$52</f>
        <v>284</v>
      </c>
      <c r="K42" s="164"/>
      <c r="L42" s="164"/>
      <c r="M42" s="164">
        <f>'実質公債費比率（分子）の構造'!N$52</f>
        <v>314</v>
      </c>
      <c r="N42" s="164"/>
      <c r="O42" s="164"/>
      <c r="P42" s="164">
        <f>'実質公債費比率（分子）の構造'!O$52</f>
        <v>291</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31</v>
      </c>
      <c r="C45" s="164"/>
      <c r="D45" s="164"/>
      <c r="E45" s="164">
        <f>'実質公債費比率（分子）の構造'!L$49</f>
        <v>21</v>
      </c>
      <c r="F45" s="164"/>
      <c r="G45" s="164"/>
      <c r="H45" s="164">
        <f>'実質公債費比率（分子）の構造'!M$49</f>
        <v>14</v>
      </c>
      <c r="I45" s="164"/>
      <c r="J45" s="164"/>
      <c r="K45" s="164">
        <f>'実質公債費比率（分子）の構造'!N$49</f>
        <v>16</v>
      </c>
      <c r="L45" s="164"/>
      <c r="M45" s="164"/>
      <c r="N45" s="164">
        <f>'実質公債費比率（分子）の構造'!O$49</f>
        <v>18</v>
      </c>
      <c r="O45" s="164"/>
      <c r="P45" s="164"/>
    </row>
    <row r="46" spans="1:16" x14ac:dyDescent="0.2">
      <c r="A46" s="164" t="s">
        <v>64</v>
      </c>
      <c r="B46" s="164">
        <f>'実質公債費比率（分子）の構造'!K$48</f>
        <v>63</v>
      </c>
      <c r="C46" s="164"/>
      <c r="D46" s="164"/>
      <c r="E46" s="164">
        <f>'実質公債費比率（分子）の構造'!L$48</f>
        <v>59</v>
      </c>
      <c r="F46" s="164"/>
      <c r="G46" s="164"/>
      <c r="H46" s="164">
        <f>'実質公債費比率（分子）の構造'!M$48</f>
        <v>56</v>
      </c>
      <c r="I46" s="164"/>
      <c r="J46" s="164"/>
      <c r="K46" s="164">
        <f>'実質公債費比率（分子）の構造'!N$48</f>
        <v>50</v>
      </c>
      <c r="L46" s="164"/>
      <c r="M46" s="164"/>
      <c r="N46" s="164">
        <f>'実質公債費比率（分子）の構造'!O$48</f>
        <v>46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326</v>
      </c>
      <c r="C49" s="164"/>
      <c r="D49" s="164"/>
      <c r="E49" s="164">
        <f>'実質公債費比率（分子）の構造'!L$45</f>
        <v>348</v>
      </c>
      <c r="F49" s="164"/>
      <c r="G49" s="164"/>
      <c r="H49" s="164">
        <f>'実質公債費比率（分子）の構造'!M$45</f>
        <v>352</v>
      </c>
      <c r="I49" s="164"/>
      <c r="J49" s="164"/>
      <c r="K49" s="164">
        <f>'実質公債費比率（分子）の構造'!N$45</f>
        <v>369</v>
      </c>
      <c r="L49" s="164"/>
      <c r="M49" s="164"/>
      <c r="N49" s="164">
        <f>'実質公債費比率（分子）の構造'!O$45</f>
        <v>384</v>
      </c>
      <c r="O49" s="164"/>
      <c r="P49" s="164"/>
    </row>
    <row r="50" spans="1:16" x14ac:dyDescent="0.2">
      <c r="A50" s="164" t="s">
        <v>67</v>
      </c>
      <c r="B50" s="164" t="e">
        <f>NA()</f>
        <v>#N/A</v>
      </c>
      <c r="C50" s="164">
        <f>IF(ISNUMBER('実質公債費比率（分子）の構造'!K$53),'実質公債費比率（分子）の構造'!K$53,NA())</f>
        <v>129</v>
      </c>
      <c r="D50" s="164" t="e">
        <f>NA()</f>
        <v>#N/A</v>
      </c>
      <c r="E50" s="164" t="e">
        <f>NA()</f>
        <v>#N/A</v>
      </c>
      <c r="F50" s="164">
        <f>IF(ISNUMBER('実質公債費比率（分子）の構造'!L$53),'実質公債費比率（分子）の構造'!L$53,NA())</f>
        <v>142</v>
      </c>
      <c r="G50" s="164" t="e">
        <f>NA()</f>
        <v>#N/A</v>
      </c>
      <c r="H50" s="164" t="e">
        <f>NA()</f>
        <v>#N/A</v>
      </c>
      <c r="I50" s="164">
        <f>IF(ISNUMBER('実質公債費比率（分子）の構造'!M$53),'実質公債費比率（分子）の構造'!M$53,NA())</f>
        <v>138</v>
      </c>
      <c r="J50" s="164" t="e">
        <f>NA()</f>
        <v>#N/A</v>
      </c>
      <c r="K50" s="164" t="e">
        <f>NA()</f>
        <v>#N/A</v>
      </c>
      <c r="L50" s="164">
        <f>IF(ISNUMBER('実質公債費比率（分子）の構造'!N$53),'実質公債費比率（分子）の構造'!N$53,NA())</f>
        <v>121</v>
      </c>
      <c r="M50" s="164" t="e">
        <f>NA()</f>
        <v>#N/A</v>
      </c>
      <c r="N50" s="164" t="e">
        <f>NA()</f>
        <v>#N/A</v>
      </c>
      <c r="O50" s="164">
        <f>IF(ISNUMBER('実質公債費比率（分子）の構造'!O$53),'実質公債費比率（分子）の構造'!O$53,NA())</f>
        <v>157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2775</v>
      </c>
      <c r="E56" s="163"/>
      <c r="F56" s="163"/>
      <c r="G56" s="163">
        <f>'将来負担比率（分子）の構造'!J$52</f>
        <v>2722</v>
      </c>
      <c r="H56" s="163"/>
      <c r="I56" s="163"/>
      <c r="J56" s="163">
        <f>'将来負担比率（分子）の構造'!K$52</f>
        <v>2783</v>
      </c>
      <c r="K56" s="163"/>
      <c r="L56" s="163"/>
      <c r="M56" s="163">
        <f>'将来負担比率（分子）の構造'!L$52</f>
        <v>3066</v>
      </c>
      <c r="N56" s="163"/>
      <c r="O56" s="163"/>
      <c r="P56" s="163">
        <f>'将来負担比率（分子）の構造'!M$52</f>
        <v>2892</v>
      </c>
    </row>
    <row r="57" spans="1:16" x14ac:dyDescent="0.2">
      <c r="A57" s="163" t="s">
        <v>42</v>
      </c>
      <c r="B57" s="163"/>
      <c r="C57" s="163"/>
      <c r="D57" s="163">
        <f>'将来負担比率（分子）の構造'!I$51</f>
        <v>55</v>
      </c>
      <c r="E57" s="163"/>
      <c r="F57" s="163"/>
      <c r="G57" s="163">
        <f>'将来負担比率（分子）の構造'!J$51</f>
        <v>51</v>
      </c>
      <c r="H57" s="163"/>
      <c r="I57" s="163"/>
      <c r="J57" s="163">
        <f>'将来負担比率（分子）の構造'!K$51</f>
        <v>48</v>
      </c>
      <c r="K57" s="163"/>
      <c r="L57" s="163"/>
      <c r="M57" s="163">
        <f>'将来負担比率（分子）の構造'!L$51</f>
        <v>47</v>
      </c>
      <c r="N57" s="163"/>
      <c r="O57" s="163"/>
      <c r="P57" s="163">
        <f>'将来負担比率（分子）の構造'!M$51</f>
        <v>43</v>
      </c>
    </row>
    <row r="58" spans="1:16" x14ac:dyDescent="0.2">
      <c r="A58" s="163" t="s">
        <v>41</v>
      </c>
      <c r="B58" s="163"/>
      <c r="C58" s="163"/>
      <c r="D58" s="163">
        <f>'将来負担比率（分子）の構造'!I$50</f>
        <v>2242</v>
      </c>
      <c r="E58" s="163"/>
      <c r="F58" s="163"/>
      <c r="G58" s="163">
        <f>'将来負担比率（分子）の構造'!J$50</f>
        <v>2548</v>
      </c>
      <c r="H58" s="163"/>
      <c r="I58" s="163"/>
      <c r="J58" s="163">
        <f>'将来負担比率（分子）の構造'!K$50</f>
        <v>2774</v>
      </c>
      <c r="K58" s="163"/>
      <c r="L58" s="163"/>
      <c r="M58" s="163">
        <f>'将来負担比率（分子）の構造'!L$50</f>
        <v>2978</v>
      </c>
      <c r="N58" s="163"/>
      <c r="O58" s="163"/>
      <c r="P58" s="163">
        <f>'将来負担比率（分子）の構造'!M$50</f>
        <v>3233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344</v>
      </c>
      <c r="C62" s="163"/>
      <c r="D62" s="163"/>
      <c r="E62" s="163">
        <f>'将来負担比率（分子）の構造'!J$45</f>
        <v>414</v>
      </c>
      <c r="F62" s="163"/>
      <c r="G62" s="163"/>
      <c r="H62" s="163">
        <f>'将来負担比率（分子）の構造'!K$45</f>
        <v>322</v>
      </c>
      <c r="I62" s="163"/>
      <c r="J62" s="163"/>
      <c r="K62" s="163">
        <f>'将来負担比率（分子）の構造'!L$45</f>
        <v>310</v>
      </c>
      <c r="L62" s="163"/>
      <c r="M62" s="163"/>
      <c r="N62" s="163">
        <f>'将来負担比率（分子）の構造'!M$45</f>
        <v>298</v>
      </c>
      <c r="O62" s="163"/>
      <c r="P62" s="163"/>
    </row>
    <row r="63" spans="1:16" x14ac:dyDescent="0.2">
      <c r="A63" s="163" t="s">
        <v>34</v>
      </c>
      <c r="B63" s="163">
        <f>'将来負担比率（分子）の構造'!I$44</f>
        <v>206</v>
      </c>
      <c r="C63" s="163"/>
      <c r="D63" s="163"/>
      <c r="E63" s="163">
        <f>'将来負担比率（分子）の構造'!J$44</f>
        <v>171</v>
      </c>
      <c r="F63" s="163"/>
      <c r="G63" s="163"/>
      <c r="H63" s="163">
        <f>'将来負担比率（分子）の構造'!K$44</f>
        <v>166</v>
      </c>
      <c r="I63" s="163"/>
      <c r="J63" s="163"/>
      <c r="K63" s="163">
        <f>'将来負担比率（分子）の構造'!L$44</f>
        <v>159</v>
      </c>
      <c r="L63" s="163"/>
      <c r="M63" s="163"/>
      <c r="N63" s="163">
        <f>'将来負担比率（分子）の構造'!M$44</f>
        <v>166</v>
      </c>
      <c r="O63" s="163"/>
      <c r="P63" s="163"/>
    </row>
    <row r="64" spans="1:16" x14ac:dyDescent="0.2">
      <c r="A64" s="163" t="s">
        <v>33</v>
      </c>
      <c r="B64" s="163">
        <f>'将来負担比率（分子）の構造'!I$43</f>
        <v>647</v>
      </c>
      <c r="C64" s="163"/>
      <c r="D64" s="163"/>
      <c r="E64" s="163">
        <f>'将来負担比率（分子）の構造'!J$43</f>
        <v>651</v>
      </c>
      <c r="F64" s="163"/>
      <c r="G64" s="163"/>
      <c r="H64" s="163">
        <f>'将来負担比率（分子）の構造'!K$43</f>
        <v>599</v>
      </c>
      <c r="I64" s="163"/>
      <c r="J64" s="163"/>
      <c r="K64" s="163">
        <f>'将来負担比率（分子）の構造'!L$43</f>
        <v>572</v>
      </c>
      <c r="L64" s="163"/>
      <c r="M64" s="163"/>
      <c r="N64" s="163">
        <f>'将来負担比率（分子）の構造'!M$43</f>
        <v>667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3539</v>
      </c>
      <c r="C66" s="163"/>
      <c r="D66" s="163"/>
      <c r="E66" s="163">
        <f>'将来負担比率（分子）の構造'!J$41</f>
        <v>3463</v>
      </c>
      <c r="F66" s="163"/>
      <c r="G66" s="163"/>
      <c r="H66" s="163">
        <f>'将来負担比率（分子）の構造'!K$41</f>
        <v>3409</v>
      </c>
      <c r="I66" s="163"/>
      <c r="J66" s="163"/>
      <c r="K66" s="163">
        <f>'将来負担比率（分子）の構造'!L$41</f>
        <v>3682</v>
      </c>
      <c r="L66" s="163"/>
      <c r="M66" s="163"/>
      <c r="N66" s="163">
        <f>'将来負担比率（分子）の構造'!M$41</f>
        <v>3535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1575</v>
      </c>
      <c r="C72" s="167">
        <f>基金残高に係る経年分析!G55</f>
        <v>1575</v>
      </c>
      <c r="D72" s="167">
        <f>基金残高に係る経年分析!H55</f>
        <v>1576</v>
      </c>
    </row>
    <row r="73" spans="1:16" x14ac:dyDescent="0.2">
      <c r="A73" s="166" t="s">
        <v>74</v>
      </c>
      <c r="B73" s="167">
        <f>基金残高に係る経年分析!F56</f>
        <v>637</v>
      </c>
      <c r="C73" s="167">
        <f>基金残高に係る経年分析!G56</f>
        <v>839</v>
      </c>
      <c r="D73" s="167">
        <f>基金残高に係る経年分析!H56</f>
        <v>1043</v>
      </c>
    </row>
    <row r="74" spans="1:16" x14ac:dyDescent="0.2">
      <c r="A74" s="166" t="s">
        <v>75</v>
      </c>
      <c r="B74" s="167">
        <f>基金残高に係る経年分析!F57</f>
        <v>253</v>
      </c>
      <c r="C74" s="167">
        <f>基金残高に係る経年分析!G57</f>
        <v>258</v>
      </c>
      <c r="D74" s="167">
        <f>基金残高に係る経年分析!H57</f>
        <v>282</v>
      </c>
    </row>
  </sheetData>
  <sheetProtection algorithmName="SHA-512" hashValue="ZEEIu54pOqJ2vDja5vFBzJVodRnfaOy2s2jZlxRhQ1QZRiPyVNpUfSwMk5dgVRPPLoAHJRO7EW11oRyVIVwd+Q==" saltValue="1wO84l9jN8D0YYIunaFh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4" t="s">
        <v>203</v>
      </c>
      <c r="DI1" s="605"/>
      <c r="DJ1" s="605"/>
      <c r="DK1" s="605"/>
      <c r="DL1" s="605"/>
      <c r="DM1" s="605"/>
      <c r="DN1" s="606"/>
      <c r="DO1" s="202"/>
      <c r="DP1" s="604" t="s">
        <v>204</v>
      </c>
      <c r="DQ1" s="605"/>
      <c r="DR1" s="605"/>
      <c r="DS1" s="605"/>
      <c r="DT1" s="605"/>
      <c r="DU1" s="605"/>
      <c r="DV1" s="605"/>
      <c r="DW1" s="605"/>
      <c r="DX1" s="605"/>
      <c r="DY1" s="605"/>
      <c r="DZ1" s="605"/>
      <c r="EA1" s="605"/>
      <c r="EB1" s="605"/>
      <c r="EC1" s="606"/>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7" t="s">
        <v>206</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207</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2">
      <c r="B4" s="607" t="s">
        <v>1</v>
      </c>
      <c r="C4" s="608"/>
      <c r="D4" s="608"/>
      <c r="E4" s="608"/>
      <c r="F4" s="608"/>
      <c r="G4" s="608"/>
      <c r="H4" s="608"/>
      <c r="I4" s="608"/>
      <c r="J4" s="608"/>
      <c r="K4" s="608"/>
      <c r="L4" s="608"/>
      <c r="M4" s="608"/>
      <c r="N4" s="608"/>
      <c r="O4" s="608"/>
      <c r="P4" s="608"/>
      <c r="Q4" s="609"/>
      <c r="R4" s="607" t="s">
        <v>209</v>
      </c>
      <c r="S4" s="608"/>
      <c r="T4" s="608"/>
      <c r="U4" s="608"/>
      <c r="V4" s="608"/>
      <c r="W4" s="608"/>
      <c r="X4" s="608"/>
      <c r="Y4" s="609"/>
      <c r="Z4" s="607" t="s">
        <v>210</v>
      </c>
      <c r="AA4" s="608"/>
      <c r="AB4" s="608"/>
      <c r="AC4" s="609"/>
      <c r="AD4" s="607" t="s">
        <v>211</v>
      </c>
      <c r="AE4" s="608"/>
      <c r="AF4" s="608"/>
      <c r="AG4" s="608"/>
      <c r="AH4" s="608"/>
      <c r="AI4" s="608"/>
      <c r="AJ4" s="608"/>
      <c r="AK4" s="609"/>
      <c r="AL4" s="607" t="s">
        <v>210</v>
      </c>
      <c r="AM4" s="608"/>
      <c r="AN4" s="608"/>
      <c r="AO4" s="609"/>
      <c r="AP4" s="610" t="s">
        <v>212</v>
      </c>
      <c r="AQ4" s="610"/>
      <c r="AR4" s="610"/>
      <c r="AS4" s="610"/>
      <c r="AT4" s="610"/>
      <c r="AU4" s="610"/>
      <c r="AV4" s="610"/>
      <c r="AW4" s="610"/>
      <c r="AX4" s="610"/>
      <c r="AY4" s="610"/>
      <c r="AZ4" s="610"/>
      <c r="BA4" s="610"/>
      <c r="BB4" s="610"/>
      <c r="BC4" s="610"/>
      <c r="BD4" s="610"/>
      <c r="BE4" s="610"/>
      <c r="BF4" s="610"/>
      <c r="BG4" s="610" t="s">
        <v>213</v>
      </c>
      <c r="BH4" s="610"/>
      <c r="BI4" s="610"/>
      <c r="BJ4" s="610"/>
      <c r="BK4" s="610"/>
      <c r="BL4" s="610"/>
      <c r="BM4" s="610"/>
      <c r="BN4" s="610"/>
      <c r="BO4" s="610" t="s">
        <v>210</v>
      </c>
      <c r="BP4" s="610"/>
      <c r="BQ4" s="610"/>
      <c r="BR4" s="610"/>
      <c r="BS4" s="610" t="s">
        <v>214</v>
      </c>
      <c r="BT4" s="610"/>
      <c r="BU4" s="610"/>
      <c r="BV4" s="610"/>
      <c r="BW4" s="610"/>
      <c r="BX4" s="610"/>
      <c r="BY4" s="610"/>
      <c r="BZ4" s="610"/>
      <c r="CA4" s="610"/>
      <c r="CB4" s="610"/>
      <c r="CD4" s="607" t="s">
        <v>215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2">
      <c r="B5" s="611" t="s">
        <v>216</v>
      </c>
      <c r="C5" s="612"/>
      <c r="D5" s="612"/>
      <c r="E5" s="612"/>
      <c r="F5" s="612"/>
      <c r="G5" s="612"/>
      <c r="H5" s="612"/>
      <c r="I5" s="612"/>
      <c r="J5" s="612"/>
      <c r="K5" s="612"/>
      <c r="L5" s="612"/>
      <c r="M5" s="612"/>
      <c r="N5" s="612"/>
      <c r="O5" s="612"/>
      <c r="P5" s="612"/>
      <c r="Q5" s="613"/>
      <c r="R5" s="614">
        <v>169599</v>
      </c>
      <c r="S5" s="615"/>
      <c r="T5" s="615"/>
      <c r="U5" s="615"/>
      <c r="V5" s="615"/>
      <c r="W5" s="615"/>
      <c r="X5" s="615"/>
      <c r="Y5" s="616"/>
      <c r="Z5" s="617">
        <v>6.3</v>
      </c>
      <c r="AA5" s="617"/>
      <c r="AB5" s="617"/>
      <c r="AC5" s="617"/>
      <c r="AD5" s="618">
        <v>169599</v>
      </c>
      <c r="AE5" s="618"/>
      <c r="AF5" s="618"/>
      <c r="AG5" s="618"/>
      <c r="AH5" s="618"/>
      <c r="AI5" s="618"/>
      <c r="AJ5" s="618"/>
      <c r="AK5" s="618"/>
      <c r="AL5" s="619">
        <v>10.5</v>
      </c>
      <c r="AM5" s="620"/>
      <c r="AN5" s="620"/>
      <c r="AO5" s="621"/>
      <c r="AP5" s="611" t="s">
        <v>217</v>
      </c>
      <c r="AQ5" s="612"/>
      <c r="AR5" s="612"/>
      <c r="AS5" s="612"/>
      <c r="AT5" s="612"/>
      <c r="AU5" s="612"/>
      <c r="AV5" s="612"/>
      <c r="AW5" s="612"/>
      <c r="AX5" s="612"/>
      <c r="AY5" s="612"/>
      <c r="AZ5" s="612"/>
      <c r="BA5" s="612"/>
      <c r="BB5" s="612"/>
      <c r="BC5" s="612"/>
      <c r="BD5" s="612"/>
      <c r="BE5" s="612"/>
      <c r="BF5" s="613"/>
      <c r="BG5" s="625">
        <v>156188</v>
      </c>
      <c r="BH5" s="626"/>
      <c r="BI5" s="626"/>
      <c r="BJ5" s="626"/>
      <c r="BK5" s="626"/>
      <c r="BL5" s="626"/>
      <c r="BM5" s="626"/>
      <c r="BN5" s="627"/>
      <c r="BO5" s="628">
        <v>92.1</v>
      </c>
      <c r="BP5" s="628"/>
      <c r="BQ5" s="628"/>
      <c r="BR5" s="628"/>
      <c r="BS5" s="629" t="s">
        <v>122</v>
      </c>
      <c r="BT5" s="629"/>
      <c r="BU5" s="629"/>
      <c r="BV5" s="629"/>
      <c r="BW5" s="629"/>
      <c r="BX5" s="629"/>
      <c r="BY5" s="629"/>
      <c r="BZ5" s="629"/>
      <c r="CA5" s="629"/>
      <c r="CB5" s="633"/>
      <c r="CD5" s="607" t="s">
        <v>212</v>
      </c>
      <c r="CE5" s="608"/>
      <c r="CF5" s="608"/>
      <c r="CG5" s="608"/>
      <c r="CH5" s="608"/>
      <c r="CI5" s="608"/>
      <c r="CJ5" s="608"/>
      <c r="CK5" s="608"/>
      <c r="CL5" s="608"/>
      <c r="CM5" s="608"/>
      <c r="CN5" s="608"/>
      <c r="CO5" s="608"/>
      <c r="CP5" s="608"/>
      <c r="CQ5" s="609"/>
      <c r="CR5" s="607" t="s">
        <v>218</v>
      </c>
      <c r="CS5" s="608"/>
      <c r="CT5" s="608"/>
      <c r="CU5" s="608"/>
      <c r="CV5" s="608"/>
      <c r="CW5" s="608"/>
      <c r="CX5" s="608"/>
      <c r="CY5" s="609"/>
      <c r="CZ5" s="607" t="s">
        <v>210</v>
      </c>
      <c r="DA5" s="608"/>
      <c r="DB5" s="608"/>
      <c r="DC5" s="609"/>
      <c r="DD5" s="607" t="s">
        <v>219</v>
      </c>
      <c r="DE5" s="608"/>
      <c r="DF5" s="608"/>
      <c r="DG5" s="608"/>
      <c r="DH5" s="608"/>
      <c r="DI5" s="608"/>
      <c r="DJ5" s="608"/>
      <c r="DK5" s="608"/>
      <c r="DL5" s="608"/>
      <c r="DM5" s="608"/>
      <c r="DN5" s="608"/>
      <c r="DO5" s="608"/>
      <c r="DP5" s="609"/>
      <c r="DQ5" s="607" t="s">
        <v>220</v>
      </c>
      <c r="DR5" s="608"/>
      <c r="DS5" s="608"/>
      <c r="DT5" s="608"/>
      <c r="DU5" s="608"/>
      <c r="DV5" s="608"/>
      <c r="DW5" s="608"/>
      <c r="DX5" s="608"/>
      <c r="DY5" s="608"/>
      <c r="DZ5" s="608"/>
      <c r="EA5" s="608"/>
      <c r="EB5" s="608"/>
      <c r="EC5" s="609"/>
    </row>
    <row r="6" spans="2:143" ht="11.25" customHeight="1" x14ac:dyDescent="0.2">
      <c r="B6" s="622" t="s">
        <v>221</v>
      </c>
      <c r="C6" s="623"/>
      <c r="D6" s="623"/>
      <c r="E6" s="623"/>
      <c r="F6" s="623"/>
      <c r="G6" s="623"/>
      <c r="H6" s="623"/>
      <c r="I6" s="623"/>
      <c r="J6" s="623"/>
      <c r="K6" s="623"/>
      <c r="L6" s="623"/>
      <c r="M6" s="623"/>
      <c r="N6" s="623"/>
      <c r="O6" s="623"/>
      <c r="P6" s="623"/>
      <c r="Q6" s="624"/>
      <c r="R6" s="625">
        <v>78630</v>
      </c>
      <c r="S6" s="626"/>
      <c r="T6" s="626"/>
      <c r="U6" s="626"/>
      <c r="V6" s="626"/>
      <c r="W6" s="626"/>
      <c r="X6" s="626"/>
      <c r="Y6" s="627"/>
      <c r="Z6" s="628">
        <v>2.9</v>
      </c>
      <c r="AA6" s="628"/>
      <c r="AB6" s="628"/>
      <c r="AC6" s="628"/>
      <c r="AD6" s="629">
        <v>78630</v>
      </c>
      <c r="AE6" s="629"/>
      <c r="AF6" s="629"/>
      <c r="AG6" s="629"/>
      <c r="AH6" s="629"/>
      <c r="AI6" s="629"/>
      <c r="AJ6" s="629"/>
      <c r="AK6" s="629"/>
      <c r="AL6" s="630">
        <v>4.9000000000000004</v>
      </c>
      <c r="AM6" s="631"/>
      <c r="AN6" s="631"/>
      <c r="AO6" s="632"/>
      <c r="AP6" s="622" t="s">
        <v>222</v>
      </c>
      <c r="AQ6" s="623"/>
      <c r="AR6" s="623"/>
      <c r="AS6" s="623"/>
      <c r="AT6" s="623"/>
      <c r="AU6" s="623"/>
      <c r="AV6" s="623"/>
      <c r="AW6" s="623"/>
      <c r="AX6" s="623"/>
      <c r="AY6" s="623"/>
      <c r="AZ6" s="623"/>
      <c r="BA6" s="623"/>
      <c r="BB6" s="623"/>
      <c r="BC6" s="623"/>
      <c r="BD6" s="623"/>
      <c r="BE6" s="623"/>
      <c r="BF6" s="624"/>
      <c r="BG6" s="625">
        <v>156188</v>
      </c>
      <c r="BH6" s="626"/>
      <c r="BI6" s="626"/>
      <c r="BJ6" s="626"/>
      <c r="BK6" s="626"/>
      <c r="BL6" s="626"/>
      <c r="BM6" s="626"/>
      <c r="BN6" s="627"/>
      <c r="BO6" s="628">
        <v>92.1</v>
      </c>
      <c r="BP6" s="628"/>
      <c r="BQ6" s="628"/>
      <c r="BR6" s="628"/>
      <c r="BS6" s="629" t="s">
        <v>122</v>
      </c>
      <c r="BT6" s="629"/>
      <c r="BU6" s="629"/>
      <c r="BV6" s="629"/>
      <c r="BW6" s="629"/>
      <c r="BX6" s="629"/>
      <c r="BY6" s="629"/>
      <c r="BZ6" s="629"/>
      <c r="CA6" s="629"/>
      <c r="CB6" s="633"/>
      <c r="CD6" s="611" t="s">
        <v>223</v>
      </c>
      <c r="CE6" s="612"/>
      <c r="CF6" s="612"/>
      <c r="CG6" s="612"/>
      <c r="CH6" s="612"/>
      <c r="CI6" s="612"/>
      <c r="CJ6" s="612"/>
      <c r="CK6" s="612"/>
      <c r="CL6" s="612"/>
      <c r="CM6" s="612"/>
      <c r="CN6" s="612"/>
      <c r="CO6" s="612"/>
      <c r="CP6" s="612"/>
      <c r="CQ6" s="613"/>
      <c r="CR6" s="625">
        <v>38769</v>
      </c>
      <c r="CS6" s="626"/>
      <c r="CT6" s="626"/>
      <c r="CU6" s="626"/>
      <c r="CV6" s="626"/>
      <c r="CW6" s="626"/>
      <c r="CX6" s="626"/>
      <c r="CY6" s="627"/>
      <c r="CZ6" s="619">
        <v>1.6</v>
      </c>
      <c r="DA6" s="620"/>
      <c r="DB6" s="620"/>
      <c r="DC6" s="636"/>
      <c r="DD6" s="634" t="s">
        <v>122</v>
      </c>
      <c r="DE6" s="626"/>
      <c r="DF6" s="626"/>
      <c r="DG6" s="626"/>
      <c r="DH6" s="626"/>
      <c r="DI6" s="626"/>
      <c r="DJ6" s="626"/>
      <c r="DK6" s="626"/>
      <c r="DL6" s="626"/>
      <c r="DM6" s="626"/>
      <c r="DN6" s="626"/>
      <c r="DO6" s="626"/>
      <c r="DP6" s="627"/>
      <c r="DQ6" s="634">
        <v>38769</v>
      </c>
      <c r="DR6" s="626"/>
      <c r="DS6" s="626"/>
      <c r="DT6" s="626"/>
      <c r="DU6" s="626"/>
      <c r="DV6" s="626"/>
      <c r="DW6" s="626"/>
      <c r="DX6" s="626"/>
      <c r="DY6" s="626"/>
      <c r="DZ6" s="626"/>
      <c r="EA6" s="626"/>
      <c r="EB6" s="626"/>
      <c r="EC6" s="635"/>
    </row>
    <row r="7" spans="2:143" ht="11.25" customHeight="1" x14ac:dyDescent="0.2">
      <c r="B7" s="622" t="s">
        <v>224</v>
      </c>
      <c r="C7" s="623"/>
      <c r="D7" s="623"/>
      <c r="E7" s="623"/>
      <c r="F7" s="623"/>
      <c r="G7" s="623"/>
      <c r="H7" s="623"/>
      <c r="I7" s="623"/>
      <c r="J7" s="623"/>
      <c r="K7" s="623"/>
      <c r="L7" s="623"/>
      <c r="M7" s="623"/>
      <c r="N7" s="623"/>
      <c r="O7" s="623"/>
      <c r="P7" s="623"/>
      <c r="Q7" s="624"/>
      <c r="R7" s="625">
        <v>60</v>
      </c>
      <c r="S7" s="626"/>
      <c r="T7" s="626"/>
      <c r="U7" s="626"/>
      <c r="V7" s="626"/>
      <c r="W7" s="626"/>
      <c r="X7" s="626"/>
      <c r="Y7" s="627"/>
      <c r="Z7" s="628">
        <v>0</v>
      </c>
      <c r="AA7" s="628"/>
      <c r="AB7" s="628"/>
      <c r="AC7" s="628"/>
      <c r="AD7" s="629">
        <v>60</v>
      </c>
      <c r="AE7" s="629"/>
      <c r="AF7" s="629"/>
      <c r="AG7" s="629"/>
      <c r="AH7" s="629"/>
      <c r="AI7" s="629"/>
      <c r="AJ7" s="629"/>
      <c r="AK7" s="629"/>
      <c r="AL7" s="630">
        <v>0</v>
      </c>
      <c r="AM7" s="631"/>
      <c r="AN7" s="631"/>
      <c r="AO7" s="632"/>
      <c r="AP7" s="622" t="s">
        <v>225</v>
      </c>
      <c r="AQ7" s="623"/>
      <c r="AR7" s="623"/>
      <c r="AS7" s="623"/>
      <c r="AT7" s="623"/>
      <c r="AU7" s="623"/>
      <c r="AV7" s="623"/>
      <c r="AW7" s="623"/>
      <c r="AX7" s="623"/>
      <c r="AY7" s="623"/>
      <c r="AZ7" s="623"/>
      <c r="BA7" s="623"/>
      <c r="BB7" s="623"/>
      <c r="BC7" s="623"/>
      <c r="BD7" s="623"/>
      <c r="BE7" s="623"/>
      <c r="BF7" s="624"/>
      <c r="BG7" s="625">
        <v>47325</v>
      </c>
      <c r="BH7" s="626"/>
      <c r="BI7" s="626"/>
      <c r="BJ7" s="626"/>
      <c r="BK7" s="626"/>
      <c r="BL7" s="626"/>
      <c r="BM7" s="626"/>
      <c r="BN7" s="627"/>
      <c r="BO7" s="628">
        <v>27.9</v>
      </c>
      <c r="BP7" s="628"/>
      <c r="BQ7" s="628"/>
      <c r="BR7" s="628"/>
      <c r="BS7" s="629" t="s">
        <v>122</v>
      </c>
      <c r="BT7" s="629"/>
      <c r="BU7" s="629"/>
      <c r="BV7" s="629"/>
      <c r="BW7" s="629"/>
      <c r="BX7" s="629"/>
      <c r="BY7" s="629"/>
      <c r="BZ7" s="629"/>
      <c r="CA7" s="629"/>
      <c r="CB7" s="633"/>
      <c r="CD7" s="622" t="s">
        <v>226</v>
      </c>
      <c r="CE7" s="623"/>
      <c r="CF7" s="623"/>
      <c r="CG7" s="623"/>
      <c r="CH7" s="623"/>
      <c r="CI7" s="623"/>
      <c r="CJ7" s="623"/>
      <c r="CK7" s="623"/>
      <c r="CL7" s="623"/>
      <c r="CM7" s="623"/>
      <c r="CN7" s="623"/>
      <c r="CO7" s="623"/>
      <c r="CP7" s="623"/>
      <c r="CQ7" s="624"/>
      <c r="CR7" s="625">
        <v>634715</v>
      </c>
      <c r="CS7" s="626"/>
      <c r="CT7" s="626"/>
      <c r="CU7" s="626"/>
      <c r="CV7" s="626"/>
      <c r="CW7" s="626"/>
      <c r="CX7" s="626"/>
      <c r="CY7" s="627"/>
      <c r="CZ7" s="628">
        <v>26.3</v>
      </c>
      <c r="DA7" s="628"/>
      <c r="DB7" s="628"/>
      <c r="DC7" s="628"/>
      <c r="DD7" s="634">
        <v>21339</v>
      </c>
      <c r="DE7" s="626"/>
      <c r="DF7" s="626"/>
      <c r="DG7" s="626"/>
      <c r="DH7" s="626"/>
      <c r="DI7" s="626"/>
      <c r="DJ7" s="626"/>
      <c r="DK7" s="626"/>
      <c r="DL7" s="626"/>
      <c r="DM7" s="626"/>
      <c r="DN7" s="626"/>
      <c r="DO7" s="626"/>
      <c r="DP7" s="627"/>
      <c r="DQ7" s="634">
        <v>571296</v>
      </c>
      <c r="DR7" s="626"/>
      <c r="DS7" s="626"/>
      <c r="DT7" s="626"/>
      <c r="DU7" s="626"/>
      <c r="DV7" s="626"/>
      <c r="DW7" s="626"/>
      <c r="DX7" s="626"/>
      <c r="DY7" s="626"/>
      <c r="DZ7" s="626"/>
      <c r="EA7" s="626"/>
      <c r="EB7" s="626"/>
      <c r="EC7" s="635"/>
    </row>
    <row r="8" spans="2:143" ht="11.25" customHeight="1" x14ac:dyDescent="0.2">
      <c r="B8" s="622" t="s">
        <v>227</v>
      </c>
      <c r="C8" s="623"/>
      <c r="D8" s="623"/>
      <c r="E8" s="623"/>
      <c r="F8" s="623"/>
      <c r="G8" s="623"/>
      <c r="H8" s="623"/>
      <c r="I8" s="623"/>
      <c r="J8" s="623"/>
      <c r="K8" s="623"/>
      <c r="L8" s="623"/>
      <c r="M8" s="623"/>
      <c r="N8" s="623"/>
      <c r="O8" s="623"/>
      <c r="P8" s="623"/>
      <c r="Q8" s="624"/>
      <c r="R8" s="625">
        <v>1819</v>
      </c>
      <c r="S8" s="626"/>
      <c r="T8" s="626"/>
      <c r="U8" s="626"/>
      <c r="V8" s="626"/>
      <c r="W8" s="626"/>
      <c r="X8" s="626"/>
      <c r="Y8" s="627"/>
      <c r="Z8" s="628">
        <v>0.1</v>
      </c>
      <c r="AA8" s="628"/>
      <c r="AB8" s="628"/>
      <c r="AC8" s="628"/>
      <c r="AD8" s="629">
        <v>1819</v>
      </c>
      <c r="AE8" s="629"/>
      <c r="AF8" s="629"/>
      <c r="AG8" s="629"/>
      <c r="AH8" s="629"/>
      <c r="AI8" s="629"/>
      <c r="AJ8" s="629"/>
      <c r="AK8" s="629"/>
      <c r="AL8" s="630">
        <v>0.1</v>
      </c>
      <c r="AM8" s="631"/>
      <c r="AN8" s="631"/>
      <c r="AO8" s="632"/>
      <c r="AP8" s="622" t="s">
        <v>228</v>
      </c>
      <c r="AQ8" s="623"/>
      <c r="AR8" s="623"/>
      <c r="AS8" s="623"/>
      <c r="AT8" s="623"/>
      <c r="AU8" s="623"/>
      <c r="AV8" s="623"/>
      <c r="AW8" s="623"/>
      <c r="AX8" s="623"/>
      <c r="AY8" s="623"/>
      <c r="AZ8" s="623"/>
      <c r="BA8" s="623"/>
      <c r="BB8" s="623"/>
      <c r="BC8" s="623"/>
      <c r="BD8" s="623"/>
      <c r="BE8" s="623"/>
      <c r="BF8" s="624"/>
      <c r="BG8" s="625">
        <v>1677</v>
      </c>
      <c r="BH8" s="626"/>
      <c r="BI8" s="626"/>
      <c r="BJ8" s="626"/>
      <c r="BK8" s="626"/>
      <c r="BL8" s="626"/>
      <c r="BM8" s="626"/>
      <c r="BN8" s="627"/>
      <c r="BO8" s="628">
        <v>1</v>
      </c>
      <c r="BP8" s="628"/>
      <c r="BQ8" s="628"/>
      <c r="BR8" s="628"/>
      <c r="BS8" s="629" t="s">
        <v>122</v>
      </c>
      <c r="BT8" s="629"/>
      <c r="BU8" s="629"/>
      <c r="BV8" s="629"/>
      <c r="BW8" s="629"/>
      <c r="BX8" s="629"/>
      <c r="BY8" s="629"/>
      <c r="BZ8" s="629"/>
      <c r="CA8" s="629"/>
      <c r="CB8" s="633"/>
      <c r="CD8" s="622" t="s">
        <v>229</v>
      </c>
      <c r="CE8" s="623"/>
      <c r="CF8" s="623"/>
      <c r="CG8" s="623"/>
      <c r="CH8" s="623"/>
      <c r="CI8" s="623"/>
      <c r="CJ8" s="623"/>
      <c r="CK8" s="623"/>
      <c r="CL8" s="623"/>
      <c r="CM8" s="623"/>
      <c r="CN8" s="623"/>
      <c r="CO8" s="623"/>
      <c r="CP8" s="623"/>
      <c r="CQ8" s="624"/>
      <c r="CR8" s="625">
        <v>367323</v>
      </c>
      <c r="CS8" s="626"/>
      <c r="CT8" s="626"/>
      <c r="CU8" s="626"/>
      <c r="CV8" s="626"/>
      <c r="CW8" s="626"/>
      <c r="CX8" s="626"/>
      <c r="CY8" s="627"/>
      <c r="CZ8" s="628">
        <v>15.2</v>
      </c>
      <c r="DA8" s="628"/>
      <c r="DB8" s="628"/>
      <c r="DC8" s="628"/>
      <c r="DD8" s="634" t="s">
        <v>122</v>
      </c>
      <c r="DE8" s="626"/>
      <c r="DF8" s="626"/>
      <c r="DG8" s="626"/>
      <c r="DH8" s="626"/>
      <c r="DI8" s="626"/>
      <c r="DJ8" s="626"/>
      <c r="DK8" s="626"/>
      <c r="DL8" s="626"/>
      <c r="DM8" s="626"/>
      <c r="DN8" s="626"/>
      <c r="DO8" s="626"/>
      <c r="DP8" s="627"/>
      <c r="DQ8" s="634">
        <v>261599</v>
      </c>
      <c r="DR8" s="626"/>
      <c r="DS8" s="626"/>
      <c r="DT8" s="626"/>
      <c r="DU8" s="626"/>
      <c r="DV8" s="626"/>
      <c r="DW8" s="626"/>
      <c r="DX8" s="626"/>
      <c r="DY8" s="626"/>
      <c r="DZ8" s="626"/>
      <c r="EA8" s="626"/>
      <c r="EB8" s="626"/>
      <c r="EC8" s="635"/>
    </row>
    <row r="9" spans="2:143" ht="11.25" customHeight="1" x14ac:dyDescent="0.2">
      <c r="B9" s="622" t="s">
        <v>230</v>
      </c>
      <c r="C9" s="623"/>
      <c r="D9" s="623"/>
      <c r="E9" s="623"/>
      <c r="F9" s="623"/>
      <c r="G9" s="623"/>
      <c r="H9" s="623"/>
      <c r="I9" s="623"/>
      <c r="J9" s="623"/>
      <c r="K9" s="623"/>
      <c r="L9" s="623"/>
      <c r="M9" s="623"/>
      <c r="N9" s="623"/>
      <c r="O9" s="623"/>
      <c r="P9" s="623"/>
      <c r="Q9" s="624"/>
      <c r="R9" s="625">
        <v>2386</v>
      </c>
      <c r="S9" s="626"/>
      <c r="T9" s="626"/>
      <c r="U9" s="626"/>
      <c r="V9" s="626"/>
      <c r="W9" s="626"/>
      <c r="X9" s="626"/>
      <c r="Y9" s="627"/>
      <c r="Z9" s="628">
        <v>0.1</v>
      </c>
      <c r="AA9" s="628"/>
      <c r="AB9" s="628"/>
      <c r="AC9" s="628"/>
      <c r="AD9" s="629">
        <v>2386</v>
      </c>
      <c r="AE9" s="629"/>
      <c r="AF9" s="629"/>
      <c r="AG9" s="629"/>
      <c r="AH9" s="629"/>
      <c r="AI9" s="629"/>
      <c r="AJ9" s="629"/>
      <c r="AK9" s="629"/>
      <c r="AL9" s="630">
        <v>0.1</v>
      </c>
      <c r="AM9" s="631"/>
      <c r="AN9" s="631"/>
      <c r="AO9" s="632"/>
      <c r="AP9" s="622" t="s">
        <v>231</v>
      </c>
      <c r="AQ9" s="623"/>
      <c r="AR9" s="623"/>
      <c r="AS9" s="623"/>
      <c r="AT9" s="623"/>
      <c r="AU9" s="623"/>
      <c r="AV9" s="623"/>
      <c r="AW9" s="623"/>
      <c r="AX9" s="623"/>
      <c r="AY9" s="623"/>
      <c r="AZ9" s="623"/>
      <c r="BA9" s="623"/>
      <c r="BB9" s="623"/>
      <c r="BC9" s="623"/>
      <c r="BD9" s="623"/>
      <c r="BE9" s="623"/>
      <c r="BF9" s="624"/>
      <c r="BG9" s="625">
        <v>35157</v>
      </c>
      <c r="BH9" s="626"/>
      <c r="BI9" s="626"/>
      <c r="BJ9" s="626"/>
      <c r="BK9" s="626"/>
      <c r="BL9" s="626"/>
      <c r="BM9" s="626"/>
      <c r="BN9" s="627"/>
      <c r="BO9" s="628">
        <v>20.7</v>
      </c>
      <c r="BP9" s="628"/>
      <c r="BQ9" s="628"/>
      <c r="BR9" s="628"/>
      <c r="BS9" s="629" t="s">
        <v>122</v>
      </c>
      <c r="BT9" s="629"/>
      <c r="BU9" s="629"/>
      <c r="BV9" s="629"/>
      <c r="BW9" s="629"/>
      <c r="BX9" s="629"/>
      <c r="BY9" s="629"/>
      <c r="BZ9" s="629"/>
      <c r="CA9" s="629"/>
      <c r="CB9" s="633"/>
      <c r="CD9" s="622" t="s">
        <v>232</v>
      </c>
      <c r="CE9" s="623"/>
      <c r="CF9" s="623"/>
      <c r="CG9" s="623"/>
      <c r="CH9" s="623"/>
      <c r="CI9" s="623"/>
      <c r="CJ9" s="623"/>
      <c r="CK9" s="623"/>
      <c r="CL9" s="623"/>
      <c r="CM9" s="623"/>
      <c r="CN9" s="623"/>
      <c r="CO9" s="623"/>
      <c r="CP9" s="623"/>
      <c r="CQ9" s="624"/>
      <c r="CR9" s="625">
        <v>158958</v>
      </c>
      <c r="CS9" s="626"/>
      <c r="CT9" s="626"/>
      <c r="CU9" s="626"/>
      <c r="CV9" s="626"/>
      <c r="CW9" s="626"/>
      <c r="CX9" s="626"/>
      <c r="CY9" s="627"/>
      <c r="CZ9" s="628">
        <v>6.6</v>
      </c>
      <c r="DA9" s="628"/>
      <c r="DB9" s="628"/>
      <c r="DC9" s="628"/>
      <c r="DD9" s="634">
        <v>560</v>
      </c>
      <c r="DE9" s="626"/>
      <c r="DF9" s="626"/>
      <c r="DG9" s="626"/>
      <c r="DH9" s="626"/>
      <c r="DI9" s="626"/>
      <c r="DJ9" s="626"/>
      <c r="DK9" s="626"/>
      <c r="DL9" s="626"/>
      <c r="DM9" s="626"/>
      <c r="DN9" s="626"/>
      <c r="DO9" s="626"/>
      <c r="DP9" s="627"/>
      <c r="DQ9" s="634">
        <v>95417</v>
      </c>
      <c r="DR9" s="626"/>
      <c r="DS9" s="626"/>
      <c r="DT9" s="626"/>
      <c r="DU9" s="626"/>
      <c r="DV9" s="626"/>
      <c r="DW9" s="626"/>
      <c r="DX9" s="626"/>
      <c r="DY9" s="626"/>
      <c r="DZ9" s="626"/>
      <c r="EA9" s="626"/>
      <c r="EB9" s="626"/>
      <c r="EC9" s="635"/>
    </row>
    <row r="10" spans="2:143" ht="11.25" customHeight="1" x14ac:dyDescent="0.2">
      <c r="B10" s="622" t="s">
        <v>233</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234</v>
      </c>
      <c r="AQ10" s="623"/>
      <c r="AR10" s="623"/>
      <c r="AS10" s="623"/>
      <c r="AT10" s="623"/>
      <c r="AU10" s="623"/>
      <c r="AV10" s="623"/>
      <c r="AW10" s="623"/>
      <c r="AX10" s="623"/>
      <c r="AY10" s="623"/>
      <c r="AZ10" s="623"/>
      <c r="BA10" s="623"/>
      <c r="BB10" s="623"/>
      <c r="BC10" s="623"/>
      <c r="BD10" s="623"/>
      <c r="BE10" s="623"/>
      <c r="BF10" s="624"/>
      <c r="BG10" s="625">
        <v>5594</v>
      </c>
      <c r="BH10" s="626"/>
      <c r="BI10" s="626"/>
      <c r="BJ10" s="626"/>
      <c r="BK10" s="626"/>
      <c r="BL10" s="626"/>
      <c r="BM10" s="626"/>
      <c r="BN10" s="627"/>
      <c r="BO10" s="628">
        <v>3.3</v>
      </c>
      <c r="BP10" s="628"/>
      <c r="BQ10" s="628"/>
      <c r="BR10" s="628"/>
      <c r="BS10" s="629" t="s">
        <v>122</v>
      </c>
      <c r="BT10" s="629"/>
      <c r="BU10" s="629"/>
      <c r="BV10" s="629"/>
      <c r="BW10" s="629"/>
      <c r="BX10" s="629"/>
      <c r="BY10" s="629"/>
      <c r="BZ10" s="629"/>
      <c r="CA10" s="629"/>
      <c r="CB10" s="633"/>
      <c r="CD10" s="622" t="s">
        <v>235</v>
      </c>
      <c r="CE10" s="623"/>
      <c r="CF10" s="623"/>
      <c r="CG10" s="623"/>
      <c r="CH10" s="623"/>
      <c r="CI10" s="623"/>
      <c r="CJ10" s="623"/>
      <c r="CK10" s="623"/>
      <c r="CL10" s="623"/>
      <c r="CM10" s="623"/>
      <c r="CN10" s="623"/>
      <c r="CO10" s="623"/>
      <c r="CP10" s="623"/>
      <c r="CQ10" s="624"/>
      <c r="CR10" s="625">
        <v>13</v>
      </c>
      <c r="CS10" s="626"/>
      <c r="CT10" s="626"/>
      <c r="CU10" s="626"/>
      <c r="CV10" s="626"/>
      <c r="CW10" s="626"/>
      <c r="CX10" s="626"/>
      <c r="CY10" s="627"/>
      <c r="CZ10" s="628">
        <v>0</v>
      </c>
      <c r="DA10" s="628"/>
      <c r="DB10" s="628"/>
      <c r="DC10" s="628"/>
      <c r="DD10" s="634" t="s">
        <v>122</v>
      </c>
      <c r="DE10" s="626"/>
      <c r="DF10" s="626"/>
      <c r="DG10" s="626"/>
      <c r="DH10" s="626"/>
      <c r="DI10" s="626"/>
      <c r="DJ10" s="626"/>
      <c r="DK10" s="626"/>
      <c r="DL10" s="626"/>
      <c r="DM10" s="626"/>
      <c r="DN10" s="626"/>
      <c r="DO10" s="626"/>
      <c r="DP10" s="627"/>
      <c r="DQ10" s="634">
        <v>13</v>
      </c>
      <c r="DR10" s="626"/>
      <c r="DS10" s="626"/>
      <c r="DT10" s="626"/>
      <c r="DU10" s="626"/>
      <c r="DV10" s="626"/>
      <c r="DW10" s="626"/>
      <c r="DX10" s="626"/>
      <c r="DY10" s="626"/>
      <c r="DZ10" s="626"/>
      <c r="EA10" s="626"/>
      <c r="EB10" s="626"/>
      <c r="EC10" s="635"/>
    </row>
    <row r="11" spans="2:143" ht="11.25" customHeight="1" x14ac:dyDescent="0.2">
      <c r="B11" s="622" t="s">
        <v>236</v>
      </c>
      <c r="C11" s="623"/>
      <c r="D11" s="623"/>
      <c r="E11" s="623"/>
      <c r="F11" s="623"/>
      <c r="G11" s="623"/>
      <c r="H11" s="623"/>
      <c r="I11" s="623"/>
      <c r="J11" s="623"/>
      <c r="K11" s="623"/>
      <c r="L11" s="623"/>
      <c r="M11" s="623"/>
      <c r="N11" s="623"/>
      <c r="O11" s="623"/>
      <c r="P11" s="623"/>
      <c r="Q11" s="624"/>
      <c r="R11" s="625">
        <v>33636</v>
      </c>
      <c r="S11" s="626"/>
      <c r="T11" s="626"/>
      <c r="U11" s="626"/>
      <c r="V11" s="626"/>
      <c r="W11" s="626"/>
      <c r="X11" s="626"/>
      <c r="Y11" s="627"/>
      <c r="Z11" s="630">
        <v>1.2</v>
      </c>
      <c r="AA11" s="631"/>
      <c r="AB11" s="631"/>
      <c r="AC11" s="637"/>
      <c r="AD11" s="634">
        <v>33636</v>
      </c>
      <c r="AE11" s="626"/>
      <c r="AF11" s="626"/>
      <c r="AG11" s="626"/>
      <c r="AH11" s="626"/>
      <c r="AI11" s="626"/>
      <c r="AJ11" s="626"/>
      <c r="AK11" s="627"/>
      <c r="AL11" s="630">
        <v>2.1</v>
      </c>
      <c r="AM11" s="631"/>
      <c r="AN11" s="631"/>
      <c r="AO11" s="632"/>
      <c r="AP11" s="622" t="s">
        <v>237</v>
      </c>
      <c r="AQ11" s="623"/>
      <c r="AR11" s="623"/>
      <c r="AS11" s="623"/>
      <c r="AT11" s="623"/>
      <c r="AU11" s="623"/>
      <c r="AV11" s="623"/>
      <c r="AW11" s="623"/>
      <c r="AX11" s="623"/>
      <c r="AY11" s="623"/>
      <c r="AZ11" s="623"/>
      <c r="BA11" s="623"/>
      <c r="BB11" s="623"/>
      <c r="BC11" s="623"/>
      <c r="BD11" s="623"/>
      <c r="BE11" s="623"/>
      <c r="BF11" s="624"/>
      <c r="BG11" s="625">
        <v>4897</v>
      </c>
      <c r="BH11" s="626"/>
      <c r="BI11" s="626"/>
      <c r="BJ11" s="626"/>
      <c r="BK11" s="626"/>
      <c r="BL11" s="626"/>
      <c r="BM11" s="626"/>
      <c r="BN11" s="627"/>
      <c r="BO11" s="628">
        <v>2.9</v>
      </c>
      <c r="BP11" s="628"/>
      <c r="BQ11" s="628"/>
      <c r="BR11" s="628"/>
      <c r="BS11" s="629" t="s">
        <v>122</v>
      </c>
      <c r="BT11" s="629"/>
      <c r="BU11" s="629"/>
      <c r="BV11" s="629"/>
      <c r="BW11" s="629"/>
      <c r="BX11" s="629"/>
      <c r="BY11" s="629"/>
      <c r="BZ11" s="629"/>
      <c r="CA11" s="629"/>
      <c r="CB11" s="633"/>
      <c r="CD11" s="622" t="s">
        <v>238</v>
      </c>
      <c r="CE11" s="623"/>
      <c r="CF11" s="623"/>
      <c r="CG11" s="623"/>
      <c r="CH11" s="623"/>
      <c r="CI11" s="623"/>
      <c r="CJ11" s="623"/>
      <c r="CK11" s="623"/>
      <c r="CL11" s="623"/>
      <c r="CM11" s="623"/>
      <c r="CN11" s="623"/>
      <c r="CO11" s="623"/>
      <c r="CP11" s="623"/>
      <c r="CQ11" s="624"/>
      <c r="CR11" s="625">
        <v>175655</v>
      </c>
      <c r="CS11" s="626"/>
      <c r="CT11" s="626"/>
      <c r="CU11" s="626"/>
      <c r="CV11" s="626"/>
      <c r="CW11" s="626"/>
      <c r="CX11" s="626"/>
      <c r="CY11" s="627"/>
      <c r="CZ11" s="628">
        <v>7.3</v>
      </c>
      <c r="DA11" s="628"/>
      <c r="DB11" s="628"/>
      <c r="DC11" s="628"/>
      <c r="DD11" s="634">
        <v>36145</v>
      </c>
      <c r="DE11" s="626"/>
      <c r="DF11" s="626"/>
      <c r="DG11" s="626"/>
      <c r="DH11" s="626"/>
      <c r="DI11" s="626"/>
      <c r="DJ11" s="626"/>
      <c r="DK11" s="626"/>
      <c r="DL11" s="626"/>
      <c r="DM11" s="626"/>
      <c r="DN11" s="626"/>
      <c r="DO11" s="626"/>
      <c r="DP11" s="627"/>
      <c r="DQ11" s="634">
        <v>101030</v>
      </c>
      <c r="DR11" s="626"/>
      <c r="DS11" s="626"/>
      <c r="DT11" s="626"/>
      <c r="DU11" s="626"/>
      <c r="DV11" s="626"/>
      <c r="DW11" s="626"/>
      <c r="DX11" s="626"/>
      <c r="DY11" s="626"/>
      <c r="DZ11" s="626"/>
      <c r="EA11" s="626"/>
      <c r="EB11" s="626"/>
      <c r="EC11" s="635"/>
    </row>
    <row r="12" spans="2:143" ht="11.25" customHeight="1" x14ac:dyDescent="0.2">
      <c r="B12" s="622" t="s">
        <v>239</v>
      </c>
      <c r="C12" s="623"/>
      <c r="D12" s="623"/>
      <c r="E12" s="623"/>
      <c r="F12" s="623"/>
      <c r="G12" s="623"/>
      <c r="H12" s="623"/>
      <c r="I12" s="623"/>
      <c r="J12" s="623"/>
      <c r="K12" s="623"/>
      <c r="L12" s="623"/>
      <c r="M12" s="623"/>
      <c r="N12" s="623"/>
      <c r="O12" s="623"/>
      <c r="P12" s="623"/>
      <c r="Q12" s="624"/>
      <c r="R12" s="625" t="s">
        <v>122</v>
      </c>
      <c r="S12" s="626"/>
      <c r="T12" s="626"/>
      <c r="U12" s="626"/>
      <c r="V12" s="626"/>
      <c r="W12" s="626"/>
      <c r="X12" s="626"/>
      <c r="Y12" s="627"/>
      <c r="Z12" s="628" t="s">
        <v>122</v>
      </c>
      <c r="AA12" s="628"/>
      <c r="AB12" s="628"/>
      <c r="AC12" s="628"/>
      <c r="AD12" s="629" t="s">
        <v>122</v>
      </c>
      <c r="AE12" s="629"/>
      <c r="AF12" s="629"/>
      <c r="AG12" s="629"/>
      <c r="AH12" s="629"/>
      <c r="AI12" s="629"/>
      <c r="AJ12" s="629"/>
      <c r="AK12" s="629"/>
      <c r="AL12" s="630" t="s">
        <v>122</v>
      </c>
      <c r="AM12" s="631"/>
      <c r="AN12" s="631"/>
      <c r="AO12" s="632"/>
      <c r="AP12" s="622" t="s">
        <v>240</v>
      </c>
      <c r="AQ12" s="623"/>
      <c r="AR12" s="623"/>
      <c r="AS12" s="623"/>
      <c r="AT12" s="623"/>
      <c r="AU12" s="623"/>
      <c r="AV12" s="623"/>
      <c r="AW12" s="623"/>
      <c r="AX12" s="623"/>
      <c r="AY12" s="623"/>
      <c r="AZ12" s="623"/>
      <c r="BA12" s="623"/>
      <c r="BB12" s="623"/>
      <c r="BC12" s="623"/>
      <c r="BD12" s="623"/>
      <c r="BE12" s="623"/>
      <c r="BF12" s="624"/>
      <c r="BG12" s="625">
        <v>98760</v>
      </c>
      <c r="BH12" s="626"/>
      <c r="BI12" s="626"/>
      <c r="BJ12" s="626"/>
      <c r="BK12" s="626"/>
      <c r="BL12" s="626"/>
      <c r="BM12" s="626"/>
      <c r="BN12" s="627"/>
      <c r="BO12" s="628">
        <v>58.2</v>
      </c>
      <c r="BP12" s="628"/>
      <c r="BQ12" s="628"/>
      <c r="BR12" s="628"/>
      <c r="BS12" s="629" t="s">
        <v>122</v>
      </c>
      <c r="BT12" s="629"/>
      <c r="BU12" s="629"/>
      <c r="BV12" s="629"/>
      <c r="BW12" s="629"/>
      <c r="BX12" s="629"/>
      <c r="BY12" s="629"/>
      <c r="BZ12" s="629"/>
      <c r="CA12" s="629"/>
      <c r="CB12" s="633"/>
      <c r="CD12" s="622" t="s">
        <v>241</v>
      </c>
      <c r="CE12" s="623"/>
      <c r="CF12" s="623"/>
      <c r="CG12" s="623"/>
      <c r="CH12" s="623"/>
      <c r="CI12" s="623"/>
      <c r="CJ12" s="623"/>
      <c r="CK12" s="623"/>
      <c r="CL12" s="623"/>
      <c r="CM12" s="623"/>
      <c r="CN12" s="623"/>
      <c r="CO12" s="623"/>
      <c r="CP12" s="623"/>
      <c r="CQ12" s="624"/>
      <c r="CR12" s="625">
        <v>167241</v>
      </c>
      <c r="CS12" s="626"/>
      <c r="CT12" s="626"/>
      <c r="CU12" s="626"/>
      <c r="CV12" s="626"/>
      <c r="CW12" s="626"/>
      <c r="CX12" s="626"/>
      <c r="CY12" s="627"/>
      <c r="CZ12" s="628">
        <v>6.9</v>
      </c>
      <c r="DA12" s="628"/>
      <c r="DB12" s="628"/>
      <c r="DC12" s="628"/>
      <c r="DD12" s="634">
        <v>91186</v>
      </c>
      <c r="DE12" s="626"/>
      <c r="DF12" s="626"/>
      <c r="DG12" s="626"/>
      <c r="DH12" s="626"/>
      <c r="DI12" s="626"/>
      <c r="DJ12" s="626"/>
      <c r="DK12" s="626"/>
      <c r="DL12" s="626"/>
      <c r="DM12" s="626"/>
      <c r="DN12" s="626"/>
      <c r="DO12" s="626"/>
      <c r="DP12" s="627"/>
      <c r="DQ12" s="634">
        <v>51861</v>
      </c>
      <c r="DR12" s="626"/>
      <c r="DS12" s="626"/>
      <c r="DT12" s="626"/>
      <c r="DU12" s="626"/>
      <c r="DV12" s="626"/>
      <c r="DW12" s="626"/>
      <c r="DX12" s="626"/>
      <c r="DY12" s="626"/>
      <c r="DZ12" s="626"/>
      <c r="EA12" s="626"/>
      <c r="EB12" s="626"/>
      <c r="EC12" s="635"/>
    </row>
    <row r="13" spans="2:143" ht="11.25" customHeight="1" x14ac:dyDescent="0.2">
      <c r="B13" s="622" t="s">
        <v>242</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243</v>
      </c>
      <c r="AQ13" s="623"/>
      <c r="AR13" s="623"/>
      <c r="AS13" s="623"/>
      <c r="AT13" s="623"/>
      <c r="AU13" s="623"/>
      <c r="AV13" s="623"/>
      <c r="AW13" s="623"/>
      <c r="AX13" s="623"/>
      <c r="AY13" s="623"/>
      <c r="AZ13" s="623"/>
      <c r="BA13" s="623"/>
      <c r="BB13" s="623"/>
      <c r="BC13" s="623"/>
      <c r="BD13" s="623"/>
      <c r="BE13" s="623"/>
      <c r="BF13" s="624"/>
      <c r="BG13" s="625">
        <v>96844</v>
      </c>
      <c r="BH13" s="626"/>
      <c r="BI13" s="626"/>
      <c r="BJ13" s="626"/>
      <c r="BK13" s="626"/>
      <c r="BL13" s="626"/>
      <c r="BM13" s="626"/>
      <c r="BN13" s="627"/>
      <c r="BO13" s="628">
        <v>57.1</v>
      </c>
      <c r="BP13" s="628"/>
      <c r="BQ13" s="628"/>
      <c r="BR13" s="628"/>
      <c r="BS13" s="629" t="s">
        <v>122</v>
      </c>
      <c r="BT13" s="629"/>
      <c r="BU13" s="629"/>
      <c r="BV13" s="629"/>
      <c r="BW13" s="629"/>
      <c r="BX13" s="629"/>
      <c r="BY13" s="629"/>
      <c r="BZ13" s="629"/>
      <c r="CA13" s="629"/>
      <c r="CB13" s="633"/>
      <c r="CD13" s="622" t="s">
        <v>244</v>
      </c>
      <c r="CE13" s="623"/>
      <c r="CF13" s="623"/>
      <c r="CG13" s="623"/>
      <c r="CH13" s="623"/>
      <c r="CI13" s="623"/>
      <c r="CJ13" s="623"/>
      <c r="CK13" s="623"/>
      <c r="CL13" s="623"/>
      <c r="CM13" s="623"/>
      <c r="CN13" s="623"/>
      <c r="CO13" s="623"/>
      <c r="CP13" s="623"/>
      <c r="CQ13" s="624"/>
      <c r="CR13" s="625">
        <v>168254</v>
      </c>
      <c r="CS13" s="626"/>
      <c r="CT13" s="626"/>
      <c r="CU13" s="626"/>
      <c r="CV13" s="626"/>
      <c r="CW13" s="626"/>
      <c r="CX13" s="626"/>
      <c r="CY13" s="627"/>
      <c r="CZ13" s="628">
        <v>7</v>
      </c>
      <c r="DA13" s="628"/>
      <c r="DB13" s="628"/>
      <c r="DC13" s="628"/>
      <c r="DD13" s="634">
        <v>89367</v>
      </c>
      <c r="DE13" s="626"/>
      <c r="DF13" s="626"/>
      <c r="DG13" s="626"/>
      <c r="DH13" s="626"/>
      <c r="DI13" s="626"/>
      <c r="DJ13" s="626"/>
      <c r="DK13" s="626"/>
      <c r="DL13" s="626"/>
      <c r="DM13" s="626"/>
      <c r="DN13" s="626"/>
      <c r="DO13" s="626"/>
      <c r="DP13" s="627"/>
      <c r="DQ13" s="634">
        <v>98326</v>
      </c>
      <c r="DR13" s="626"/>
      <c r="DS13" s="626"/>
      <c r="DT13" s="626"/>
      <c r="DU13" s="626"/>
      <c r="DV13" s="626"/>
      <c r="DW13" s="626"/>
      <c r="DX13" s="626"/>
      <c r="DY13" s="626"/>
      <c r="DZ13" s="626"/>
      <c r="EA13" s="626"/>
      <c r="EB13" s="626"/>
      <c r="EC13" s="635"/>
    </row>
    <row r="14" spans="2:143" ht="11.25" customHeight="1" x14ac:dyDescent="0.2">
      <c r="B14" s="622" t="s">
        <v>245</v>
      </c>
      <c r="C14" s="623"/>
      <c r="D14" s="623"/>
      <c r="E14" s="623"/>
      <c r="F14" s="623"/>
      <c r="G14" s="623"/>
      <c r="H14" s="623"/>
      <c r="I14" s="623"/>
      <c r="J14" s="623"/>
      <c r="K14" s="623"/>
      <c r="L14" s="623"/>
      <c r="M14" s="623"/>
      <c r="N14" s="623"/>
      <c r="O14" s="623"/>
      <c r="P14" s="623"/>
      <c r="Q14" s="624"/>
      <c r="R14" s="625" t="s">
        <v>122</v>
      </c>
      <c r="S14" s="626"/>
      <c r="T14" s="626"/>
      <c r="U14" s="626"/>
      <c r="V14" s="626"/>
      <c r="W14" s="626"/>
      <c r="X14" s="626"/>
      <c r="Y14" s="627"/>
      <c r="Z14" s="628" t="s">
        <v>122</v>
      </c>
      <c r="AA14" s="628"/>
      <c r="AB14" s="628"/>
      <c r="AC14" s="628"/>
      <c r="AD14" s="629" t="s">
        <v>122</v>
      </c>
      <c r="AE14" s="629"/>
      <c r="AF14" s="629"/>
      <c r="AG14" s="629"/>
      <c r="AH14" s="629"/>
      <c r="AI14" s="629"/>
      <c r="AJ14" s="629"/>
      <c r="AK14" s="629"/>
      <c r="AL14" s="630" t="s">
        <v>122</v>
      </c>
      <c r="AM14" s="631"/>
      <c r="AN14" s="631"/>
      <c r="AO14" s="632"/>
      <c r="AP14" s="622" t="s">
        <v>246</v>
      </c>
      <c r="AQ14" s="623"/>
      <c r="AR14" s="623"/>
      <c r="AS14" s="623"/>
      <c r="AT14" s="623"/>
      <c r="AU14" s="623"/>
      <c r="AV14" s="623"/>
      <c r="AW14" s="623"/>
      <c r="AX14" s="623"/>
      <c r="AY14" s="623"/>
      <c r="AZ14" s="623"/>
      <c r="BA14" s="623"/>
      <c r="BB14" s="623"/>
      <c r="BC14" s="623"/>
      <c r="BD14" s="623"/>
      <c r="BE14" s="623"/>
      <c r="BF14" s="624"/>
      <c r="BG14" s="625">
        <v>5905</v>
      </c>
      <c r="BH14" s="626"/>
      <c r="BI14" s="626"/>
      <c r="BJ14" s="626"/>
      <c r="BK14" s="626"/>
      <c r="BL14" s="626"/>
      <c r="BM14" s="626"/>
      <c r="BN14" s="627"/>
      <c r="BO14" s="628">
        <v>3.5</v>
      </c>
      <c r="BP14" s="628"/>
      <c r="BQ14" s="628"/>
      <c r="BR14" s="628"/>
      <c r="BS14" s="629" t="s">
        <v>122</v>
      </c>
      <c r="BT14" s="629"/>
      <c r="BU14" s="629"/>
      <c r="BV14" s="629"/>
      <c r="BW14" s="629"/>
      <c r="BX14" s="629"/>
      <c r="BY14" s="629"/>
      <c r="BZ14" s="629"/>
      <c r="CA14" s="629"/>
      <c r="CB14" s="633"/>
      <c r="CD14" s="622" t="s">
        <v>247</v>
      </c>
      <c r="CE14" s="623"/>
      <c r="CF14" s="623"/>
      <c r="CG14" s="623"/>
      <c r="CH14" s="623"/>
      <c r="CI14" s="623"/>
      <c r="CJ14" s="623"/>
      <c r="CK14" s="623"/>
      <c r="CL14" s="623"/>
      <c r="CM14" s="623"/>
      <c r="CN14" s="623"/>
      <c r="CO14" s="623"/>
      <c r="CP14" s="623"/>
      <c r="CQ14" s="624"/>
      <c r="CR14" s="625">
        <v>121913</v>
      </c>
      <c r="CS14" s="626"/>
      <c r="CT14" s="626"/>
      <c r="CU14" s="626"/>
      <c r="CV14" s="626"/>
      <c r="CW14" s="626"/>
      <c r="CX14" s="626"/>
      <c r="CY14" s="627"/>
      <c r="CZ14" s="628">
        <v>5</v>
      </c>
      <c r="DA14" s="628"/>
      <c r="DB14" s="628"/>
      <c r="DC14" s="628"/>
      <c r="DD14" s="634">
        <v>7257</v>
      </c>
      <c r="DE14" s="626"/>
      <c r="DF14" s="626"/>
      <c r="DG14" s="626"/>
      <c r="DH14" s="626"/>
      <c r="DI14" s="626"/>
      <c r="DJ14" s="626"/>
      <c r="DK14" s="626"/>
      <c r="DL14" s="626"/>
      <c r="DM14" s="626"/>
      <c r="DN14" s="626"/>
      <c r="DO14" s="626"/>
      <c r="DP14" s="627"/>
      <c r="DQ14" s="634">
        <v>103884</v>
      </c>
      <c r="DR14" s="626"/>
      <c r="DS14" s="626"/>
      <c r="DT14" s="626"/>
      <c r="DU14" s="626"/>
      <c r="DV14" s="626"/>
      <c r="DW14" s="626"/>
      <c r="DX14" s="626"/>
      <c r="DY14" s="626"/>
      <c r="DZ14" s="626"/>
      <c r="EA14" s="626"/>
      <c r="EB14" s="626"/>
      <c r="EC14" s="635"/>
    </row>
    <row r="15" spans="2:143" ht="11.25" customHeight="1" x14ac:dyDescent="0.2">
      <c r="B15" s="622" t="s">
        <v>248</v>
      </c>
      <c r="C15" s="623"/>
      <c r="D15" s="623"/>
      <c r="E15" s="623"/>
      <c r="F15" s="623"/>
      <c r="G15" s="623"/>
      <c r="H15" s="623"/>
      <c r="I15" s="623"/>
      <c r="J15" s="623"/>
      <c r="K15" s="623"/>
      <c r="L15" s="623"/>
      <c r="M15" s="623"/>
      <c r="N15" s="623"/>
      <c r="O15" s="623"/>
      <c r="P15" s="623"/>
      <c r="Q15" s="624"/>
      <c r="R15" s="625">
        <v>2256</v>
      </c>
      <c r="S15" s="626"/>
      <c r="T15" s="626"/>
      <c r="U15" s="626"/>
      <c r="V15" s="626"/>
      <c r="W15" s="626"/>
      <c r="X15" s="626"/>
      <c r="Y15" s="627"/>
      <c r="Z15" s="628">
        <v>0.1</v>
      </c>
      <c r="AA15" s="628"/>
      <c r="AB15" s="628"/>
      <c r="AC15" s="628"/>
      <c r="AD15" s="629">
        <v>2256</v>
      </c>
      <c r="AE15" s="629"/>
      <c r="AF15" s="629"/>
      <c r="AG15" s="629"/>
      <c r="AH15" s="629"/>
      <c r="AI15" s="629"/>
      <c r="AJ15" s="629"/>
      <c r="AK15" s="629"/>
      <c r="AL15" s="630">
        <v>0.1</v>
      </c>
      <c r="AM15" s="631"/>
      <c r="AN15" s="631"/>
      <c r="AO15" s="632"/>
      <c r="AP15" s="622" t="s">
        <v>249</v>
      </c>
      <c r="AQ15" s="623"/>
      <c r="AR15" s="623"/>
      <c r="AS15" s="623"/>
      <c r="AT15" s="623"/>
      <c r="AU15" s="623"/>
      <c r="AV15" s="623"/>
      <c r="AW15" s="623"/>
      <c r="AX15" s="623"/>
      <c r="AY15" s="623"/>
      <c r="AZ15" s="623"/>
      <c r="BA15" s="623"/>
      <c r="BB15" s="623"/>
      <c r="BC15" s="623"/>
      <c r="BD15" s="623"/>
      <c r="BE15" s="623"/>
      <c r="BF15" s="624"/>
      <c r="BG15" s="625">
        <v>4198</v>
      </c>
      <c r="BH15" s="626"/>
      <c r="BI15" s="626"/>
      <c r="BJ15" s="626"/>
      <c r="BK15" s="626"/>
      <c r="BL15" s="626"/>
      <c r="BM15" s="626"/>
      <c r="BN15" s="627"/>
      <c r="BO15" s="628">
        <v>2.5</v>
      </c>
      <c r="BP15" s="628"/>
      <c r="BQ15" s="628"/>
      <c r="BR15" s="628"/>
      <c r="BS15" s="629" t="s">
        <v>122</v>
      </c>
      <c r="BT15" s="629"/>
      <c r="BU15" s="629"/>
      <c r="BV15" s="629"/>
      <c r="BW15" s="629"/>
      <c r="BX15" s="629"/>
      <c r="BY15" s="629"/>
      <c r="BZ15" s="629"/>
      <c r="CA15" s="629"/>
      <c r="CB15" s="633"/>
      <c r="CD15" s="622" t="s">
        <v>250</v>
      </c>
      <c r="CE15" s="623"/>
      <c r="CF15" s="623"/>
      <c r="CG15" s="623"/>
      <c r="CH15" s="623"/>
      <c r="CI15" s="623"/>
      <c r="CJ15" s="623"/>
      <c r="CK15" s="623"/>
      <c r="CL15" s="623"/>
      <c r="CM15" s="623"/>
      <c r="CN15" s="623"/>
      <c r="CO15" s="623"/>
      <c r="CP15" s="623"/>
      <c r="CQ15" s="624"/>
      <c r="CR15" s="625">
        <v>176769</v>
      </c>
      <c r="CS15" s="626"/>
      <c r="CT15" s="626"/>
      <c r="CU15" s="626"/>
      <c r="CV15" s="626"/>
      <c r="CW15" s="626"/>
      <c r="CX15" s="626"/>
      <c r="CY15" s="627"/>
      <c r="CZ15" s="628">
        <v>7.3</v>
      </c>
      <c r="DA15" s="628"/>
      <c r="DB15" s="628"/>
      <c r="DC15" s="628"/>
      <c r="DD15" s="634">
        <v>1210</v>
      </c>
      <c r="DE15" s="626"/>
      <c r="DF15" s="626"/>
      <c r="DG15" s="626"/>
      <c r="DH15" s="626"/>
      <c r="DI15" s="626"/>
      <c r="DJ15" s="626"/>
      <c r="DK15" s="626"/>
      <c r="DL15" s="626"/>
      <c r="DM15" s="626"/>
      <c r="DN15" s="626"/>
      <c r="DO15" s="626"/>
      <c r="DP15" s="627"/>
      <c r="DQ15" s="634">
        <v>168376</v>
      </c>
      <c r="DR15" s="626"/>
      <c r="DS15" s="626"/>
      <c r="DT15" s="626"/>
      <c r="DU15" s="626"/>
      <c r="DV15" s="626"/>
      <c r="DW15" s="626"/>
      <c r="DX15" s="626"/>
      <c r="DY15" s="626"/>
      <c r="DZ15" s="626"/>
      <c r="EA15" s="626"/>
      <c r="EB15" s="626"/>
      <c r="EC15" s="635"/>
    </row>
    <row r="16" spans="2:143" ht="11.25" customHeight="1" x14ac:dyDescent="0.2">
      <c r="B16" s="622" t="s">
        <v>251</v>
      </c>
      <c r="C16" s="623"/>
      <c r="D16" s="623"/>
      <c r="E16" s="623"/>
      <c r="F16" s="623"/>
      <c r="G16" s="623"/>
      <c r="H16" s="623"/>
      <c r="I16" s="623"/>
      <c r="J16" s="623"/>
      <c r="K16" s="623"/>
      <c r="L16" s="623"/>
      <c r="M16" s="623"/>
      <c r="N16" s="623"/>
      <c r="O16" s="623"/>
      <c r="P16" s="623"/>
      <c r="Q16" s="624"/>
      <c r="R16" s="625">
        <v>3561</v>
      </c>
      <c r="S16" s="626"/>
      <c r="T16" s="626"/>
      <c r="U16" s="626"/>
      <c r="V16" s="626"/>
      <c r="W16" s="626"/>
      <c r="X16" s="626"/>
      <c r="Y16" s="627"/>
      <c r="Z16" s="628">
        <v>0.1</v>
      </c>
      <c r="AA16" s="628"/>
      <c r="AB16" s="628"/>
      <c r="AC16" s="628"/>
      <c r="AD16" s="629">
        <v>3561</v>
      </c>
      <c r="AE16" s="629"/>
      <c r="AF16" s="629"/>
      <c r="AG16" s="629"/>
      <c r="AH16" s="629"/>
      <c r="AI16" s="629"/>
      <c r="AJ16" s="629"/>
      <c r="AK16" s="629"/>
      <c r="AL16" s="630">
        <v>0.2</v>
      </c>
      <c r="AM16" s="631"/>
      <c r="AN16" s="631"/>
      <c r="AO16" s="632"/>
      <c r="AP16" s="622" t="s">
        <v>252</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253</v>
      </c>
      <c r="CE16" s="623"/>
      <c r="CF16" s="623"/>
      <c r="CG16" s="623"/>
      <c r="CH16" s="623"/>
      <c r="CI16" s="623"/>
      <c r="CJ16" s="623"/>
      <c r="CK16" s="623"/>
      <c r="CL16" s="623"/>
      <c r="CM16" s="623"/>
      <c r="CN16" s="623"/>
      <c r="CO16" s="623"/>
      <c r="CP16" s="623"/>
      <c r="CQ16" s="624"/>
      <c r="CR16" s="625">
        <v>22654</v>
      </c>
      <c r="CS16" s="626"/>
      <c r="CT16" s="626"/>
      <c r="CU16" s="626"/>
      <c r="CV16" s="626"/>
      <c r="CW16" s="626"/>
      <c r="CX16" s="626"/>
      <c r="CY16" s="627"/>
      <c r="CZ16" s="628">
        <v>0.9</v>
      </c>
      <c r="DA16" s="628"/>
      <c r="DB16" s="628"/>
      <c r="DC16" s="628"/>
      <c r="DD16" s="634" t="s">
        <v>122</v>
      </c>
      <c r="DE16" s="626"/>
      <c r="DF16" s="626"/>
      <c r="DG16" s="626"/>
      <c r="DH16" s="626"/>
      <c r="DI16" s="626"/>
      <c r="DJ16" s="626"/>
      <c r="DK16" s="626"/>
      <c r="DL16" s="626"/>
      <c r="DM16" s="626"/>
      <c r="DN16" s="626"/>
      <c r="DO16" s="626"/>
      <c r="DP16" s="627"/>
      <c r="DQ16" s="634">
        <v>4952</v>
      </c>
      <c r="DR16" s="626"/>
      <c r="DS16" s="626"/>
      <c r="DT16" s="626"/>
      <c r="DU16" s="626"/>
      <c r="DV16" s="626"/>
      <c r="DW16" s="626"/>
      <c r="DX16" s="626"/>
      <c r="DY16" s="626"/>
      <c r="DZ16" s="626"/>
      <c r="EA16" s="626"/>
      <c r="EB16" s="626"/>
      <c r="EC16" s="635"/>
    </row>
    <row r="17" spans="2:133" ht="11.25" customHeight="1" x14ac:dyDescent="0.2">
      <c r="B17" s="622" t="s">
        <v>254</v>
      </c>
      <c r="C17" s="623"/>
      <c r="D17" s="623"/>
      <c r="E17" s="623"/>
      <c r="F17" s="623"/>
      <c r="G17" s="623"/>
      <c r="H17" s="623"/>
      <c r="I17" s="623"/>
      <c r="J17" s="623"/>
      <c r="K17" s="623"/>
      <c r="L17" s="623"/>
      <c r="M17" s="623"/>
      <c r="N17" s="623"/>
      <c r="O17" s="623"/>
      <c r="P17" s="623"/>
      <c r="Q17" s="624"/>
      <c r="R17" s="625">
        <v>4186</v>
      </c>
      <c r="S17" s="626"/>
      <c r="T17" s="626"/>
      <c r="U17" s="626"/>
      <c r="V17" s="626"/>
      <c r="W17" s="626"/>
      <c r="X17" s="626"/>
      <c r="Y17" s="627"/>
      <c r="Z17" s="628">
        <v>0.2</v>
      </c>
      <c r="AA17" s="628"/>
      <c r="AB17" s="628"/>
      <c r="AC17" s="628"/>
      <c r="AD17" s="629">
        <v>4186</v>
      </c>
      <c r="AE17" s="629"/>
      <c r="AF17" s="629"/>
      <c r="AG17" s="629"/>
      <c r="AH17" s="629"/>
      <c r="AI17" s="629"/>
      <c r="AJ17" s="629"/>
      <c r="AK17" s="629"/>
      <c r="AL17" s="630">
        <v>0.3</v>
      </c>
      <c r="AM17" s="631"/>
      <c r="AN17" s="631"/>
      <c r="AO17" s="632"/>
      <c r="AP17" s="622" t="s">
        <v>255</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256</v>
      </c>
      <c r="CE17" s="623"/>
      <c r="CF17" s="623"/>
      <c r="CG17" s="623"/>
      <c r="CH17" s="623"/>
      <c r="CI17" s="623"/>
      <c r="CJ17" s="623"/>
      <c r="CK17" s="623"/>
      <c r="CL17" s="623"/>
      <c r="CM17" s="623"/>
      <c r="CN17" s="623"/>
      <c r="CO17" s="623"/>
      <c r="CP17" s="623"/>
      <c r="CQ17" s="624"/>
      <c r="CR17" s="625">
        <v>383940</v>
      </c>
      <c r="CS17" s="626"/>
      <c r="CT17" s="626"/>
      <c r="CU17" s="626"/>
      <c r="CV17" s="626"/>
      <c r="CW17" s="626"/>
      <c r="CX17" s="626"/>
      <c r="CY17" s="627"/>
      <c r="CZ17" s="628">
        <v>15.9</v>
      </c>
      <c r="DA17" s="628"/>
      <c r="DB17" s="628"/>
      <c r="DC17" s="628"/>
      <c r="DD17" s="634" t="s">
        <v>122</v>
      </c>
      <c r="DE17" s="626"/>
      <c r="DF17" s="626"/>
      <c r="DG17" s="626"/>
      <c r="DH17" s="626"/>
      <c r="DI17" s="626"/>
      <c r="DJ17" s="626"/>
      <c r="DK17" s="626"/>
      <c r="DL17" s="626"/>
      <c r="DM17" s="626"/>
      <c r="DN17" s="626"/>
      <c r="DO17" s="626"/>
      <c r="DP17" s="627"/>
      <c r="DQ17" s="634">
        <v>383940</v>
      </c>
      <c r="DR17" s="626"/>
      <c r="DS17" s="626"/>
      <c r="DT17" s="626"/>
      <c r="DU17" s="626"/>
      <c r="DV17" s="626"/>
      <c r="DW17" s="626"/>
      <c r="DX17" s="626"/>
      <c r="DY17" s="626"/>
      <c r="DZ17" s="626"/>
      <c r="EA17" s="626"/>
      <c r="EB17" s="626"/>
      <c r="EC17" s="635"/>
    </row>
    <row r="18" spans="2:133" ht="11.25" customHeight="1" x14ac:dyDescent="0.2">
      <c r="B18" s="622" t="s">
        <v>257</v>
      </c>
      <c r="C18" s="623"/>
      <c r="D18" s="623"/>
      <c r="E18" s="623"/>
      <c r="F18" s="623"/>
      <c r="G18" s="623"/>
      <c r="H18" s="623"/>
      <c r="I18" s="623"/>
      <c r="J18" s="623"/>
      <c r="K18" s="623"/>
      <c r="L18" s="623"/>
      <c r="M18" s="623"/>
      <c r="N18" s="623"/>
      <c r="O18" s="623"/>
      <c r="P18" s="623"/>
      <c r="Q18" s="624"/>
      <c r="R18" s="625" t="s">
        <v>122</v>
      </c>
      <c r="S18" s="626"/>
      <c r="T18" s="626"/>
      <c r="U18" s="626"/>
      <c r="V18" s="626"/>
      <c r="W18" s="626"/>
      <c r="X18" s="626"/>
      <c r="Y18" s="627"/>
      <c r="Z18" s="628" t="s">
        <v>122</v>
      </c>
      <c r="AA18" s="628"/>
      <c r="AB18" s="628"/>
      <c r="AC18" s="628"/>
      <c r="AD18" s="629" t="s">
        <v>122</v>
      </c>
      <c r="AE18" s="629"/>
      <c r="AF18" s="629"/>
      <c r="AG18" s="629"/>
      <c r="AH18" s="629"/>
      <c r="AI18" s="629"/>
      <c r="AJ18" s="629"/>
      <c r="AK18" s="629"/>
      <c r="AL18" s="630" t="s">
        <v>122</v>
      </c>
      <c r="AM18" s="631"/>
      <c r="AN18" s="631"/>
      <c r="AO18" s="632"/>
      <c r="AP18" s="622" t="s">
        <v>258</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259</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2">
      <c r="B19" s="622" t="s">
        <v>260</v>
      </c>
      <c r="C19" s="623"/>
      <c r="D19" s="623"/>
      <c r="E19" s="623"/>
      <c r="F19" s="623"/>
      <c r="G19" s="623"/>
      <c r="H19" s="623"/>
      <c r="I19" s="623"/>
      <c r="J19" s="623"/>
      <c r="K19" s="623"/>
      <c r="L19" s="623"/>
      <c r="M19" s="623"/>
      <c r="N19" s="623"/>
      <c r="O19" s="623"/>
      <c r="P19" s="623"/>
      <c r="Q19" s="624"/>
      <c r="R19" s="625">
        <v>4146</v>
      </c>
      <c r="S19" s="626"/>
      <c r="T19" s="626"/>
      <c r="U19" s="626"/>
      <c r="V19" s="626"/>
      <c r="W19" s="626"/>
      <c r="X19" s="626"/>
      <c r="Y19" s="627"/>
      <c r="Z19" s="628">
        <v>0.2</v>
      </c>
      <c r="AA19" s="628"/>
      <c r="AB19" s="628"/>
      <c r="AC19" s="628"/>
      <c r="AD19" s="629">
        <v>4146</v>
      </c>
      <c r="AE19" s="629"/>
      <c r="AF19" s="629"/>
      <c r="AG19" s="629"/>
      <c r="AH19" s="629"/>
      <c r="AI19" s="629"/>
      <c r="AJ19" s="629"/>
      <c r="AK19" s="629"/>
      <c r="AL19" s="630">
        <v>0.3</v>
      </c>
      <c r="AM19" s="631"/>
      <c r="AN19" s="631"/>
      <c r="AO19" s="632"/>
      <c r="AP19" s="622" t="s">
        <v>261</v>
      </c>
      <c r="AQ19" s="623"/>
      <c r="AR19" s="623"/>
      <c r="AS19" s="623"/>
      <c r="AT19" s="623"/>
      <c r="AU19" s="623"/>
      <c r="AV19" s="623"/>
      <c r="AW19" s="623"/>
      <c r="AX19" s="623"/>
      <c r="AY19" s="623"/>
      <c r="AZ19" s="623"/>
      <c r="BA19" s="623"/>
      <c r="BB19" s="623"/>
      <c r="BC19" s="623"/>
      <c r="BD19" s="623"/>
      <c r="BE19" s="623"/>
      <c r="BF19" s="624"/>
      <c r="BG19" s="625">
        <v>13411</v>
      </c>
      <c r="BH19" s="626"/>
      <c r="BI19" s="626"/>
      <c r="BJ19" s="626"/>
      <c r="BK19" s="626"/>
      <c r="BL19" s="626"/>
      <c r="BM19" s="626"/>
      <c r="BN19" s="627"/>
      <c r="BO19" s="628">
        <v>7.9</v>
      </c>
      <c r="BP19" s="628"/>
      <c r="BQ19" s="628"/>
      <c r="BR19" s="628"/>
      <c r="BS19" s="629" t="s">
        <v>122</v>
      </c>
      <c r="BT19" s="629"/>
      <c r="BU19" s="629"/>
      <c r="BV19" s="629"/>
      <c r="BW19" s="629"/>
      <c r="BX19" s="629"/>
      <c r="BY19" s="629"/>
      <c r="BZ19" s="629"/>
      <c r="CA19" s="629"/>
      <c r="CB19" s="633"/>
      <c r="CD19" s="622" t="s">
        <v>262</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2">
      <c r="B20" s="638" t="s">
        <v>263</v>
      </c>
      <c r="C20" s="639"/>
      <c r="D20" s="639"/>
      <c r="E20" s="639"/>
      <c r="F20" s="639"/>
      <c r="G20" s="639"/>
      <c r="H20" s="639"/>
      <c r="I20" s="639"/>
      <c r="J20" s="639"/>
      <c r="K20" s="639"/>
      <c r="L20" s="639"/>
      <c r="M20" s="639"/>
      <c r="N20" s="639"/>
      <c r="O20" s="639"/>
      <c r="P20" s="639"/>
      <c r="Q20" s="640"/>
      <c r="R20" s="625">
        <v>40</v>
      </c>
      <c r="S20" s="626"/>
      <c r="T20" s="626"/>
      <c r="U20" s="626"/>
      <c r="V20" s="626"/>
      <c r="W20" s="626"/>
      <c r="X20" s="626"/>
      <c r="Y20" s="627"/>
      <c r="Z20" s="628">
        <v>0</v>
      </c>
      <c r="AA20" s="628"/>
      <c r="AB20" s="628"/>
      <c r="AC20" s="628"/>
      <c r="AD20" s="629">
        <v>40</v>
      </c>
      <c r="AE20" s="629"/>
      <c r="AF20" s="629"/>
      <c r="AG20" s="629"/>
      <c r="AH20" s="629"/>
      <c r="AI20" s="629"/>
      <c r="AJ20" s="629"/>
      <c r="AK20" s="629"/>
      <c r="AL20" s="630">
        <v>0</v>
      </c>
      <c r="AM20" s="631"/>
      <c r="AN20" s="631"/>
      <c r="AO20" s="632"/>
      <c r="AP20" s="622" t="s">
        <v>264</v>
      </c>
      <c r="AQ20" s="623"/>
      <c r="AR20" s="623"/>
      <c r="AS20" s="623"/>
      <c r="AT20" s="623"/>
      <c r="AU20" s="623"/>
      <c r="AV20" s="623"/>
      <c r="AW20" s="623"/>
      <c r="AX20" s="623"/>
      <c r="AY20" s="623"/>
      <c r="AZ20" s="623"/>
      <c r="BA20" s="623"/>
      <c r="BB20" s="623"/>
      <c r="BC20" s="623"/>
      <c r="BD20" s="623"/>
      <c r="BE20" s="623"/>
      <c r="BF20" s="624"/>
      <c r="BG20" s="625">
        <v>13411</v>
      </c>
      <c r="BH20" s="626"/>
      <c r="BI20" s="626"/>
      <c r="BJ20" s="626"/>
      <c r="BK20" s="626"/>
      <c r="BL20" s="626"/>
      <c r="BM20" s="626"/>
      <c r="BN20" s="627"/>
      <c r="BO20" s="628">
        <v>7.9</v>
      </c>
      <c r="BP20" s="628"/>
      <c r="BQ20" s="628"/>
      <c r="BR20" s="628"/>
      <c r="BS20" s="629" t="s">
        <v>122</v>
      </c>
      <c r="BT20" s="629"/>
      <c r="BU20" s="629"/>
      <c r="BV20" s="629"/>
      <c r="BW20" s="629"/>
      <c r="BX20" s="629"/>
      <c r="BY20" s="629"/>
      <c r="BZ20" s="629"/>
      <c r="CA20" s="629"/>
      <c r="CB20" s="633"/>
      <c r="CD20" s="622" t="s">
        <v>265</v>
      </c>
      <c r="CE20" s="623"/>
      <c r="CF20" s="623"/>
      <c r="CG20" s="623"/>
      <c r="CH20" s="623"/>
      <c r="CI20" s="623"/>
      <c r="CJ20" s="623"/>
      <c r="CK20" s="623"/>
      <c r="CL20" s="623"/>
      <c r="CM20" s="623"/>
      <c r="CN20" s="623"/>
      <c r="CO20" s="623"/>
      <c r="CP20" s="623"/>
      <c r="CQ20" s="624"/>
      <c r="CR20" s="625">
        <v>2416204</v>
      </c>
      <c r="CS20" s="626"/>
      <c r="CT20" s="626"/>
      <c r="CU20" s="626"/>
      <c r="CV20" s="626"/>
      <c r="CW20" s="626"/>
      <c r="CX20" s="626"/>
      <c r="CY20" s="627"/>
      <c r="CZ20" s="628">
        <v>100</v>
      </c>
      <c r="DA20" s="628"/>
      <c r="DB20" s="628"/>
      <c r="DC20" s="628"/>
      <c r="DD20" s="634">
        <v>247064</v>
      </c>
      <c r="DE20" s="626"/>
      <c r="DF20" s="626"/>
      <c r="DG20" s="626"/>
      <c r="DH20" s="626"/>
      <c r="DI20" s="626"/>
      <c r="DJ20" s="626"/>
      <c r="DK20" s="626"/>
      <c r="DL20" s="626"/>
      <c r="DM20" s="626"/>
      <c r="DN20" s="626"/>
      <c r="DO20" s="626"/>
      <c r="DP20" s="627"/>
      <c r="DQ20" s="634">
        <v>1879463</v>
      </c>
      <c r="DR20" s="626"/>
      <c r="DS20" s="626"/>
      <c r="DT20" s="626"/>
      <c r="DU20" s="626"/>
      <c r="DV20" s="626"/>
      <c r="DW20" s="626"/>
      <c r="DX20" s="626"/>
      <c r="DY20" s="626"/>
      <c r="DZ20" s="626"/>
      <c r="EA20" s="626"/>
      <c r="EB20" s="626"/>
      <c r="EC20" s="635"/>
    </row>
    <row r="21" spans="2:133" ht="11.25" customHeight="1" x14ac:dyDescent="0.2">
      <c r="B21" s="622" t="s">
        <v>266</v>
      </c>
      <c r="C21" s="623"/>
      <c r="D21" s="623"/>
      <c r="E21" s="623"/>
      <c r="F21" s="623"/>
      <c r="G21" s="623"/>
      <c r="H21" s="623"/>
      <c r="I21" s="623"/>
      <c r="J21" s="623"/>
      <c r="K21" s="623"/>
      <c r="L21" s="623"/>
      <c r="M21" s="623"/>
      <c r="N21" s="623"/>
      <c r="O21" s="623"/>
      <c r="P21" s="623"/>
      <c r="Q21" s="624"/>
      <c r="R21" s="625">
        <v>1482235</v>
      </c>
      <c r="S21" s="626"/>
      <c r="T21" s="626"/>
      <c r="U21" s="626"/>
      <c r="V21" s="626"/>
      <c r="W21" s="626"/>
      <c r="X21" s="626"/>
      <c r="Y21" s="627"/>
      <c r="Z21" s="628">
        <v>54.6</v>
      </c>
      <c r="AA21" s="628"/>
      <c r="AB21" s="628"/>
      <c r="AC21" s="628"/>
      <c r="AD21" s="629">
        <v>1307797</v>
      </c>
      <c r="AE21" s="629"/>
      <c r="AF21" s="629"/>
      <c r="AG21" s="629"/>
      <c r="AH21" s="629"/>
      <c r="AI21" s="629"/>
      <c r="AJ21" s="629"/>
      <c r="AK21" s="629"/>
      <c r="AL21" s="630">
        <v>81</v>
      </c>
      <c r="AM21" s="631"/>
      <c r="AN21" s="631"/>
      <c r="AO21" s="632"/>
      <c r="AP21" s="622" t="s">
        <v>267</v>
      </c>
      <c r="AQ21" s="641"/>
      <c r="AR21" s="641"/>
      <c r="AS21" s="641"/>
      <c r="AT21" s="641"/>
      <c r="AU21" s="641"/>
      <c r="AV21" s="641"/>
      <c r="AW21" s="641"/>
      <c r="AX21" s="641"/>
      <c r="AY21" s="641"/>
      <c r="AZ21" s="641"/>
      <c r="BA21" s="641"/>
      <c r="BB21" s="641"/>
      <c r="BC21" s="641"/>
      <c r="BD21" s="641"/>
      <c r="BE21" s="641"/>
      <c r="BF21" s="642"/>
      <c r="BG21" s="625">
        <v>13411</v>
      </c>
      <c r="BH21" s="626"/>
      <c r="BI21" s="626"/>
      <c r="BJ21" s="626"/>
      <c r="BK21" s="626"/>
      <c r="BL21" s="626"/>
      <c r="BM21" s="626"/>
      <c r="BN21" s="627"/>
      <c r="BO21" s="628">
        <v>7.9</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2">
      <c r="B22" s="622" t="s">
        <v>268</v>
      </c>
      <c r="C22" s="623"/>
      <c r="D22" s="623"/>
      <c r="E22" s="623"/>
      <c r="F22" s="623"/>
      <c r="G22" s="623"/>
      <c r="H22" s="623"/>
      <c r="I22" s="623"/>
      <c r="J22" s="623"/>
      <c r="K22" s="623"/>
      <c r="L22" s="623"/>
      <c r="M22" s="623"/>
      <c r="N22" s="623"/>
      <c r="O22" s="623"/>
      <c r="P22" s="623"/>
      <c r="Q22" s="624"/>
      <c r="R22" s="625">
        <v>1307797</v>
      </c>
      <c r="S22" s="626"/>
      <c r="T22" s="626"/>
      <c r="U22" s="626"/>
      <c r="V22" s="626"/>
      <c r="W22" s="626"/>
      <c r="X22" s="626"/>
      <c r="Y22" s="627"/>
      <c r="Z22" s="628">
        <v>48.2</v>
      </c>
      <c r="AA22" s="628"/>
      <c r="AB22" s="628"/>
      <c r="AC22" s="628"/>
      <c r="AD22" s="629">
        <v>1307797</v>
      </c>
      <c r="AE22" s="629"/>
      <c r="AF22" s="629"/>
      <c r="AG22" s="629"/>
      <c r="AH22" s="629"/>
      <c r="AI22" s="629"/>
      <c r="AJ22" s="629"/>
      <c r="AK22" s="629"/>
      <c r="AL22" s="630">
        <v>81</v>
      </c>
      <c r="AM22" s="631"/>
      <c r="AN22" s="631"/>
      <c r="AO22" s="632"/>
      <c r="AP22" s="622" t="s">
        <v>269</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270</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2">
      <c r="B23" s="622" t="s">
        <v>271</v>
      </c>
      <c r="C23" s="623"/>
      <c r="D23" s="623"/>
      <c r="E23" s="623"/>
      <c r="F23" s="623"/>
      <c r="G23" s="623"/>
      <c r="H23" s="623"/>
      <c r="I23" s="623"/>
      <c r="J23" s="623"/>
      <c r="K23" s="623"/>
      <c r="L23" s="623"/>
      <c r="M23" s="623"/>
      <c r="N23" s="623"/>
      <c r="O23" s="623"/>
      <c r="P23" s="623"/>
      <c r="Q23" s="624"/>
      <c r="R23" s="625">
        <v>174438</v>
      </c>
      <c r="S23" s="626"/>
      <c r="T23" s="626"/>
      <c r="U23" s="626"/>
      <c r="V23" s="626"/>
      <c r="W23" s="626"/>
      <c r="X23" s="626"/>
      <c r="Y23" s="627"/>
      <c r="Z23" s="628">
        <v>6.4</v>
      </c>
      <c r="AA23" s="628"/>
      <c r="AB23" s="628"/>
      <c r="AC23" s="628"/>
      <c r="AD23" s="629" t="s">
        <v>122</v>
      </c>
      <c r="AE23" s="629"/>
      <c r="AF23" s="629"/>
      <c r="AG23" s="629"/>
      <c r="AH23" s="629"/>
      <c r="AI23" s="629"/>
      <c r="AJ23" s="629"/>
      <c r="AK23" s="629"/>
      <c r="AL23" s="630" t="s">
        <v>122</v>
      </c>
      <c r="AM23" s="631"/>
      <c r="AN23" s="631"/>
      <c r="AO23" s="632"/>
      <c r="AP23" s="622" t="s">
        <v>272</v>
      </c>
      <c r="AQ23" s="641"/>
      <c r="AR23" s="641"/>
      <c r="AS23" s="641"/>
      <c r="AT23" s="641"/>
      <c r="AU23" s="641"/>
      <c r="AV23" s="641"/>
      <c r="AW23" s="641"/>
      <c r="AX23" s="641"/>
      <c r="AY23" s="641"/>
      <c r="AZ23" s="641"/>
      <c r="BA23" s="641"/>
      <c r="BB23" s="641"/>
      <c r="BC23" s="641"/>
      <c r="BD23" s="641"/>
      <c r="BE23" s="641"/>
      <c r="BF23" s="642"/>
      <c r="BG23" s="625" t="s">
        <v>122</v>
      </c>
      <c r="BH23" s="626"/>
      <c r="BI23" s="626"/>
      <c r="BJ23" s="626"/>
      <c r="BK23" s="626"/>
      <c r="BL23" s="626"/>
      <c r="BM23" s="626"/>
      <c r="BN23" s="627"/>
      <c r="BO23" s="628" t="s">
        <v>122</v>
      </c>
      <c r="BP23" s="628"/>
      <c r="BQ23" s="628"/>
      <c r="BR23" s="628"/>
      <c r="BS23" s="629" t="s">
        <v>122</v>
      </c>
      <c r="BT23" s="629"/>
      <c r="BU23" s="629"/>
      <c r="BV23" s="629"/>
      <c r="BW23" s="629"/>
      <c r="BX23" s="629"/>
      <c r="BY23" s="629"/>
      <c r="BZ23" s="629"/>
      <c r="CA23" s="629"/>
      <c r="CB23" s="633"/>
      <c r="CD23" s="607" t="s">
        <v>212</v>
      </c>
      <c r="CE23" s="608"/>
      <c r="CF23" s="608"/>
      <c r="CG23" s="608"/>
      <c r="CH23" s="608"/>
      <c r="CI23" s="608"/>
      <c r="CJ23" s="608"/>
      <c r="CK23" s="608"/>
      <c r="CL23" s="608"/>
      <c r="CM23" s="608"/>
      <c r="CN23" s="608"/>
      <c r="CO23" s="608"/>
      <c r="CP23" s="608"/>
      <c r="CQ23" s="609"/>
      <c r="CR23" s="607" t="s">
        <v>273</v>
      </c>
      <c r="CS23" s="608"/>
      <c r="CT23" s="608"/>
      <c r="CU23" s="608"/>
      <c r="CV23" s="608"/>
      <c r="CW23" s="608"/>
      <c r="CX23" s="608"/>
      <c r="CY23" s="609"/>
      <c r="CZ23" s="607" t="s">
        <v>274</v>
      </c>
      <c r="DA23" s="608"/>
      <c r="DB23" s="608"/>
      <c r="DC23" s="609"/>
      <c r="DD23" s="607" t="s">
        <v>275</v>
      </c>
      <c r="DE23" s="608"/>
      <c r="DF23" s="608"/>
      <c r="DG23" s="608"/>
      <c r="DH23" s="608"/>
      <c r="DI23" s="608"/>
      <c r="DJ23" s="608"/>
      <c r="DK23" s="609"/>
      <c r="DL23" s="652" t="s">
        <v>276</v>
      </c>
      <c r="DM23" s="653"/>
      <c r="DN23" s="653"/>
      <c r="DO23" s="653"/>
      <c r="DP23" s="653"/>
      <c r="DQ23" s="653"/>
      <c r="DR23" s="653"/>
      <c r="DS23" s="653"/>
      <c r="DT23" s="653"/>
      <c r="DU23" s="653"/>
      <c r="DV23" s="654"/>
      <c r="DW23" s="607" t="s">
        <v>277</v>
      </c>
      <c r="DX23" s="608"/>
      <c r="DY23" s="608"/>
      <c r="DZ23" s="608"/>
      <c r="EA23" s="608"/>
      <c r="EB23" s="608"/>
      <c r="EC23" s="609"/>
    </row>
    <row r="24" spans="2:133" ht="11.25" customHeight="1" x14ac:dyDescent="0.2">
      <c r="B24" s="622" t="s">
        <v>278</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279</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280</v>
      </c>
      <c r="CE24" s="612"/>
      <c r="CF24" s="612"/>
      <c r="CG24" s="612"/>
      <c r="CH24" s="612"/>
      <c r="CI24" s="612"/>
      <c r="CJ24" s="612"/>
      <c r="CK24" s="612"/>
      <c r="CL24" s="612"/>
      <c r="CM24" s="612"/>
      <c r="CN24" s="612"/>
      <c r="CO24" s="612"/>
      <c r="CP24" s="612"/>
      <c r="CQ24" s="613"/>
      <c r="CR24" s="614">
        <v>1067922</v>
      </c>
      <c r="CS24" s="615"/>
      <c r="CT24" s="615"/>
      <c r="CU24" s="615"/>
      <c r="CV24" s="615"/>
      <c r="CW24" s="615"/>
      <c r="CX24" s="615"/>
      <c r="CY24" s="616"/>
      <c r="CZ24" s="619">
        <v>44.2</v>
      </c>
      <c r="DA24" s="620"/>
      <c r="DB24" s="620"/>
      <c r="DC24" s="636"/>
      <c r="DD24" s="657">
        <v>986952</v>
      </c>
      <c r="DE24" s="615"/>
      <c r="DF24" s="615"/>
      <c r="DG24" s="615"/>
      <c r="DH24" s="615"/>
      <c r="DI24" s="615"/>
      <c r="DJ24" s="615"/>
      <c r="DK24" s="616"/>
      <c r="DL24" s="657">
        <v>951879</v>
      </c>
      <c r="DM24" s="615"/>
      <c r="DN24" s="615"/>
      <c r="DO24" s="615"/>
      <c r="DP24" s="615"/>
      <c r="DQ24" s="615"/>
      <c r="DR24" s="615"/>
      <c r="DS24" s="615"/>
      <c r="DT24" s="615"/>
      <c r="DU24" s="615"/>
      <c r="DV24" s="616"/>
      <c r="DW24" s="619">
        <v>58.9</v>
      </c>
      <c r="DX24" s="620"/>
      <c r="DY24" s="620"/>
      <c r="DZ24" s="620"/>
      <c r="EA24" s="620"/>
      <c r="EB24" s="620"/>
      <c r="EC24" s="621"/>
    </row>
    <row r="25" spans="2:133" ht="11.25" customHeight="1" x14ac:dyDescent="0.2">
      <c r="B25" s="622" t="s">
        <v>281</v>
      </c>
      <c r="C25" s="623"/>
      <c r="D25" s="623"/>
      <c r="E25" s="623"/>
      <c r="F25" s="623"/>
      <c r="G25" s="623"/>
      <c r="H25" s="623"/>
      <c r="I25" s="623"/>
      <c r="J25" s="623"/>
      <c r="K25" s="623"/>
      <c r="L25" s="623"/>
      <c r="M25" s="623"/>
      <c r="N25" s="623"/>
      <c r="O25" s="623"/>
      <c r="P25" s="623"/>
      <c r="Q25" s="624"/>
      <c r="R25" s="625">
        <v>1778368</v>
      </c>
      <c r="S25" s="626"/>
      <c r="T25" s="626"/>
      <c r="U25" s="626"/>
      <c r="V25" s="626"/>
      <c r="W25" s="626"/>
      <c r="X25" s="626"/>
      <c r="Y25" s="627"/>
      <c r="Z25" s="628">
        <v>65.599999999999994</v>
      </c>
      <c r="AA25" s="628"/>
      <c r="AB25" s="628"/>
      <c r="AC25" s="628"/>
      <c r="AD25" s="629">
        <v>1603930</v>
      </c>
      <c r="AE25" s="629"/>
      <c r="AF25" s="629"/>
      <c r="AG25" s="629"/>
      <c r="AH25" s="629"/>
      <c r="AI25" s="629"/>
      <c r="AJ25" s="629"/>
      <c r="AK25" s="629"/>
      <c r="AL25" s="630">
        <v>99.3</v>
      </c>
      <c r="AM25" s="631"/>
      <c r="AN25" s="631"/>
      <c r="AO25" s="632"/>
      <c r="AP25" s="622" t="s">
        <v>282</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283</v>
      </c>
      <c r="CE25" s="623"/>
      <c r="CF25" s="623"/>
      <c r="CG25" s="623"/>
      <c r="CH25" s="623"/>
      <c r="CI25" s="623"/>
      <c r="CJ25" s="623"/>
      <c r="CK25" s="623"/>
      <c r="CL25" s="623"/>
      <c r="CM25" s="623"/>
      <c r="CN25" s="623"/>
      <c r="CO25" s="623"/>
      <c r="CP25" s="623"/>
      <c r="CQ25" s="624"/>
      <c r="CR25" s="625">
        <v>565833</v>
      </c>
      <c r="CS25" s="658"/>
      <c r="CT25" s="658"/>
      <c r="CU25" s="658"/>
      <c r="CV25" s="658"/>
      <c r="CW25" s="658"/>
      <c r="CX25" s="658"/>
      <c r="CY25" s="659"/>
      <c r="CZ25" s="630">
        <v>23.4</v>
      </c>
      <c r="DA25" s="655"/>
      <c r="DB25" s="655"/>
      <c r="DC25" s="660"/>
      <c r="DD25" s="634">
        <v>546564</v>
      </c>
      <c r="DE25" s="658"/>
      <c r="DF25" s="658"/>
      <c r="DG25" s="658"/>
      <c r="DH25" s="658"/>
      <c r="DI25" s="658"/>
      <c r="DJ25" s="658"/>
      <c r="DK25" s="659"/>
      <c r="DL25" s="634">
        <v>541954</v>
      </c>
      <c r="DM25" s="658"/>
      <c r="DN25" s="658"/>
      <c r="DO25" s="658"/>
      <c r="DP25" s="658"/>
      <c r="DQ25" s="658"/>
      <c r="DR25" s="658"/>
      <c r="DS25" s="658"/>
      <c r="DT25" s="658"/>
      <c r="DU25" s="658"/>
      <c r="DV25" s="659"/>
      <c r="DW25" s="630">
        <v>33.5</v>
      </c>
      <c r="DX25" s="655"/>
      <c r="DY25" s="655"/>
      <c r="DZ25" s="655"/>
      <c r="EA25" s="655"/>
      <c r="EB25" s="655"/>
      <c r="EC25" s="656"/>
    </row>
    <row r="26" spans="2:133" ht="11.25" customHeight="1" x14ac:dyDescent="0.2">
      <c r="B26" s="622" t="s">
        <v>284</v>
      </c>
      <c r="C26" s="623"/>
      <c r="D26" s="623"/>
      <c r="E26" s="623"/>
      <c r="F26" s="623"/>
      <c r="G26" s="623"/>
      <c r="H26" s="623"/>
      <c r="I26" s="623"/>
      <c r="J26" s="623"/>
      <c r="K26" s="623"/>
      <c r="L26" s="623"/>
      <c r="M26" s="623"/>
      <c r="N26" s="623"/>
      <c r="O26" s="623"/>
      <c r="P26" s="623"/>
      <c r="Q26" s="624"/>
      <c r="R26" s="625" t="s">
        <v>122</v>
      </c>
      <c r="S26" s="626"/>
      <c r="T26" s="626"/>
      <c r="U26" s="626"/>
      <c r="V26" s="626"/>
      <c r="W26" s="626"/>
      <c r="X26" s="626"/>
      <c r="Y26" s="627"/>
      <c r="Z26" s="628" t="s">
        <v>122</v>
      </c>
      <c r="AA26" s="628"/>
      <c r="AB26" s="628"/>
      <c r="AC26" s="628"/>
      <c r="AD26" s="629" t="s">
        <v>122</v>
      </c>
      <c r="AE26" s="629"/>
      <c r="AF26" s="629"/>
      <c r="AG26" s="629"/>
      <c r="AH26" s="629"/>
      <c r="AI26" s="629"/>
      <c r="AJ26" s="629"/>
      <c r="AK26" s="629"/>
      <c r="AL26" s="630" t="s">
        <v>122</v>
      </c>
      <c r="AM26" s="631"/>
      <c r="AN26" s="631"/>
      <c r="AO26" s="632"/>
      <c r="AP26" s="622" t="s">
        <v>285</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286</v>
      </c>
      <c r="CE26" s="623"/>
      <c r="CF26" s="623"/>
      <c r="CG26" s="623"/>
      <c r="CH26" s="623"/>
      <c r="CI26" s="623"/>
      <c r="CJ26" s="623"/>
      <c r="CK26" s="623"/>
      <c r="CL26" s="623"/>
      <c r="CM26" s="623"/>
      <c r="CN26" s="623"/>
      <c r="CO26" s="623"/>
      <c r="CP26" s="623"/>
      <c r="CQ26" s="624"/>
      <c r="CR26" s="625">
        <v>259880</v>
      </c>
      <c r="CS26" s="626"/>
      <c r="CT26" s="626"/>
      <c r="CU26" s="626"/>
      <c r="CV26" s="626"/>
      <c r="CW26" s="626"/>
      <c r="CX26" s="626"/>
      <c r="CY26" s="627"/>
      <c r="CZ26" s="630">
        <v>10.8</v>
      </c>
      <c r="DA26" s="655"/>
      <c r="DB26" s="655"/>
      <c r="DC26" s="660"/>
      <c r="DD26" s="634">
        <v>248242</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2">
      <c r="B27" s="622" t="s">
        <v>287</v>
      </c>
      <c r="C27" s="623"/>
      <c r="D27" s="623"/>
      <c r="E27" s="623"/>
      <c r="F27" s="623"/>
      <c r="G27" s="623"/>
      <c r="H27" s="623"/>
      <c r="I27" s="623"/>
      <c r="J27" s="623"/>
      <c r="K27" s="623"/>
      <c r="L27" s="623"/>
      <c r="M27" s="623"/>
      <c r="N27" s="623"/>
      <c r="O27" s="623"/>
      <c r="P27" s="623"/>
      <c r="Q27" s="624"/>
      <c r="R27" s="625">
        <v>2244</v>
      </c>
      <c r="S27" s="626"/>
      <c r="T27" s="626"/>
      <c r="U27" s="626"/>
      <c r="V27" s="626"/>
      <c r="W27" s="626"/>
      <c r="X27" s="626"/>
      <c r="Y27" s="627"/>
      <c r="Z27" s="628">
        <v>0.1</v>
      </c>
      <c r="AA27" s="628"/>
      <c r="AB27" s="628"/>
      <c r="AC27" s="628"/>
      <c r="AD27" s="629" t="s">
        <v>122</v>
      </c>
      <c r="AE27" s="629"/>
      <c r="AF27" s="629"/>
      <c r="AG27" s="629"/>
      <c r="AH27" s="629"/>
      <c r="AI27" s="629"/>
      <c r="AJ27" s="629"/>
      <c r="AK27" s="629"/>
      <c r="AL27" s="630" t="s">
        <v>122</v>
      </c>
      <c r="AM27" s="631"/>
      <c r="AN27" s="631"/>
      <c r="AO27" s="632"/>
      <c r="AP27" s="622" t="s">
        <v>288</v>
      </c>
      <c r="AQ27" s="623"/>
      <c r="AR27" s="623"/>
      <c r="AS27" s="623"/>
      <c r="AT27" s="623"/>
      <c r="AU27" s="623"/>
      <c r="AV27" s="623"/>
      <c r="AW27" s="623"/>
      <c r="AX27" s="623"/>
      <c r="AY27" s="623"/>
      <c r="AZ27" s="623"/>
      <c r="BA27" s="623"/>
      <c r="BB27" s="623"/>
      <c r="BC27" s="623"/>
      <c r="BD27" s="623"/>
      <c r="BE27" s="623"/>
      <c r="BF27" s="624"/>
      <c r="BG27" s="625">
        <v>169599</v>
      </c>
      <c r="BH27" s="626"/>
      <c r="BI27" s="626"/>
      <c r="BJ27" s="626"/>
      <c r="BK27" s="626"/>
      <c r="BL27" s="626"/>
      <c r="BM27" s="626"/>
      <c r="BN27" s="627"/>
      <c r="BO27" s="628">
        <v>100</v>
      </c>
      <c r="BP27" s="628"/>
      <c r="BQ27" s="628"/>
      <c r="BR27" s="628"/>
      <c r="BS27" s="629" t="s">
        <v>122</v>
      </c>
      <c r="BT27" s="629"/>
      <c r="BU27" s="629"/>
      <c r="BV27" s="629"/>
      <c r="BW27" s="629"/>
      <c r="BX27" s="629"/>
      <c r="BY27" s="629"/>
      <c r="BZ27" s="629"/>
      <c r="CA27" s="629"/>
      <c r="CB27" s="633"/>
      <c r="CD27" s="622" t="s">
        <v>289</v>
      </c>
      <c r="CE27" s="623"/>
      <c r="CF27" s="623"/>
      <c r="CG27" s="623"/>
      <c r="CH27" s="623"/>
      <c r="CI27" s="623"/>
      <c r="CJ27" s="623"/>
      <c r="CK27" s="623"/>
      <c r="CL27" s="623"/>
      <c r="CM27" s="623"/>
      <c r="CN27" s="623"/>
      <c r="CO27" s="623"/>
      <c r="CP27" s="623"/>
      <c r="CQ27" s="624"/>
      <c r="CR27" s="625">
        <v>118149</v>
      </c>
      <c r="CS27" s="658"/>
      <c r="CT27" s="658"/>
      <c r="CU27" s="658"/>
      <c r="CV27" s="658"/>
      <c r="CW27" s="658"/>
      <c r="CX27" s="658"/>
      <c r="CY27" s="659"/>
      <c r="CZ27" s="630">
        <v>4.9000000000000004</v>
      </c>
      <c r="DA27" s="655"/>
      <c r="DB27" s="655"/>
      <c r="DC27" s="660"/>
      <c r="DD27" s="634">
        <v>56448</v>
      </c>
      <c r="DE27" s="658"/>
      <c r="DF27" s="658"/>
      <c r="DG27" s="658"/>
      <c r="DH27" s="658"/>
      <c r="DI27" s="658"/>
      <c r="DJ27" s="658"/>
      <c r="DK27" s="659"/>
      <c r="DL27" s="634">
        <v>25985</v>
      </c>
      <c r="DM27" s="658"/>
      <c r="DN27" s="658"/>
      <c r="DO27" s="658"/>
      <c r="DP27" s="658"/>
      <c r="DQ27" s="658"/>
      <c r="DR27" s="658"/>
      <c r="DS27" s="658"/>
      <c r="DT27" s="658"/>
      <c r="DU27" s="658"/>
      <c r="DV27" s="659"/>
      <c r="DW27" s="630">
        <v>1.6</v>
      </c>
      <c r="DX27" s="655"/>
      <c r="DY27" s="655"/>
      <c r="DZ27" s="655"/>
      <c r="EA27" s="655"/>
      <c r="EB27" s="655"/>
      <c r="EC27" s="656"/>
    </row>
    <row r="28" spans="2:133" ht="11.25" customHeight="1" x14ac:dyDescent="0.2">
      <c r="B28" s="622" t="s">
        <v>290</v>
      </c>
      <c r="C28" s="623"/>
      <c r="D28" s="623"/>
      <c r="E28" s="623"/>
      <c r="F28" s="623"/>
      <c r="G28" s="623"/>
      <c r="H28" s="623"/>
      <c r="I28" s="623"/>
      <c r="J28" s="623"/>
      <c r="K28" s="623"/>
      <c r="L28" s="623"/>
      <c r="M28" s="623"/>
      <c r="N28" s="623"/>
      <c r="O28" s="623"/>
      <c r="P28" s="623"/>
      <c r="Q28" s="624"/>
      <c r="R28" s="625">
        <v>21613</v>
      </c>
      <c r="S28" s="626"/>
      <c r="T28" s="626"/>
      <c r="U28" s="626"/>
      <c r="V28" s="626"/>
      <c r="W28" s="626"/>
      <c r="X28" s="626"/>
      <c r="Y28" s="627"/>
      <c r="Z28" s="628">
        <v>0.8</v>
      </c>
      <c r="AA28" s="628"/>
      <c r="AB28" s="628"/>
      <c r="AC28" s="628"/>
      <c r="AD28" s="629">
        <v>10179</v>
      </c>
      <c r="AE28" s="629"/>
      <c r="AF28" s="629"/>
      <c r="AG28" s="629"/>
      <c r="AH28" s="629"/>
      <c r="AI28" s="629"/>
      <c r="AJ28" s="629"/>
      <c r="AK28" s="629"/>
      <c r="AL28" s="630">
        <v>0.6</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291</v>
      </c>
      <c r="CE28" s="623"/>
      <c r="CF28" s="623"/>
      <c r="CG28" s="623"/>
      <c r="CH28" s="623"/>
      <c r="CI28" s="623"/>
      <c r="CJ28" s="623"/>
      <c r="CK28" s="623"/>
      <c r="CL28" s="623"/>
      <c r="CM28" s="623"/>
      <c r="CN28" s="623"/>
      <c r="CO28" s="623"/>
      <c r="CP28" s="623"/>
      <c r="CQ28" s="624"/>
      <c r="CR28" s="625">
        <v>383940</v>
      </c>
      <c r="CS28" s="626"/>
      <c r="CT28" s="626"/>
      <c r="CU28" s="626"/>
      <c r="CV28" s="626"/>
      <c r="CW28" s="626"/>
      <c r="CX28" s="626"/>
      <c r="CY28" s="627"/>
      <c r="CZ28" s="630">
        <v>15.9</v>
      </c>
      <c r="DA28" s="655"/>
      <c r="DB28" s="655"/>
      <c r="DC28" s="660"/>
      <c r="DD28" s="634">
        <v>383940</v>
      </c>
      <c r="DE28" s="626"/>
      <c r="DF28" s="626"/>
      <c r="DG28" s="626"/>
      <c r="DH28" s="626"/>
      <c r="DI28" s="626"/>
      <c r="DJ28" s="626"/>
      <c r="DK28" s="627"/>
      <c r="DL28" s="634">
        <v>383940</v>
      </c>
      <c r="DM28" s="626"/>
      <c r="DN28" s="626"/>
      <c r="DO28" s="626"/>
      <c r="DP28" s="626"/>
      <c r="DQ28" s="626"/>
      <c r="DR28" s="626"/>
      <c r="DS28" s="626"/>
      <c r="DT28" s="626"/>
      <c r="DU28" s="626"/>
      <c r="DV28" s="627"/>
      <c r="DW28" s="630">
        <v>23.7</v>
      </c>
      <c r="DX28" s="655"/>
      <c r="DY28" s="655"/>
      <c r="DZ28" s="655"/>
      <c r="EA28" s="655"/>
      <c r="EB28" s="655"/>
      <c r="EC28" s="656"/>
    </row>
    <row r="29" spans="2:133" ht="11.25" customHeight="1" x14ac:dyDescent="0.2">
      <c r="B29" s="622" t="s">
        <v>292</v>
      </c>
      <c r="C29" s="623"/>
      <c r="D29" s="623"/>
      <c r="E29" s="623"/>
      <c r="F29" s="623"/>
      <c r="G29" s="623"/>
      <c r="H29" s="623"/>
      <c r="I29" s="623"/>
      <c r="J29" s="623"/>
      <c r="K29" s="623"/>
      <c r="L29" s="623"/>
      <c r="M29" s="623"/>
      <c r="N29" s="623"/>
      <c r="O29" s="623"/>
      <c r="P29" s="623"/>
      <c r="Q29" s="624"/>
      <c r="R29" s="625">
        <v>6236</v>
      </c>
      <c r="S29" s="626"/>
      <c r="T29" s="626"/>
      <c r="U29" s="626"/>
      <c r="V29" s="626"/>
      <c r="W29" s="626"/>
      <c r="X29" s="626"/>
      <c r="Y29" s="627"/>
      <c r="Z29" s="628">
        <v>0.2</v>
      </c>
      <c r="AA29" s="628"/>
      <c r="AB29" s="628"/>
      <c r="AC29" s="628"/>
      <c r="AD29" s="629" t="s">
        <v>122</v>
      </c>
      <c r="AE29" s="629"/>
      <c r="AF29" s="629"/>
      <c r="AG29" s="629"/>
      <c r="AH29" s="629"/>
      <c r="AI29" s="629"/>
      <c r="AJ29" s="629"/>
      <c r="AK29" s="629"/>
      <c r="AL29" s="630" t="s">
        <v>122</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3" t="s">
        <v>293</v>
      </c>
      <c r="CE29" s="664"/>
      <c r="CF29" s="622" t="s">
        <v>66</v>
      </c>
      <c r="CG29" s="623"/>
      <c r="CH29" s="623"/>
      <c r="CI29" s="623"/>
      <c r="CJ29" s="623"/>
      <c r="CK29" s="623"/>
      <c r="CL29" s="623"/>
      <c r="CM29" s="623"/>
      <c r="CN29" s="623"/>
      <c r="CO29" s="623"/>
      <c r="CP29" s="623"/>
      <c r="CQ29" s="624"/>
      <c r="CR29" s="625">
        <v>383940</v>
      </c>
      <c r="CS29" s="658"/>
      <c r="CT29" s="658"/>
      <c r="CU29" s="658"/>
      <c r="CV29" s="658"/>
      <c r="CW29" s="658"/>
      <c r="CX29" s="658"/>
      <c r="CY29" s="659"/>
      <c r="CZ29" s="630">
        <v>15.9</v>
      </c>
      <c r="DA29" s="655"/>
      <c r="DB29" s="655"/>
      <c r="DC29" s="660"/>
      <c r="DD29" s="634">
        <v>383940</v>
      </c>
      <c r="DE29" s="658"/>
      <c r="DF29" s="658"/>
      <c r="DG29" s="658"/>
      <c r="DH29" s="658"/>
      <c r="DI29" s="658"/>
      <c r="DJ29" s="658"/>
      <c r="DK29" s="659"/>
      <c r="DL29" s="634">
        <v>383940</v>
      </c>
      <c r="DM29" s="658"/>
      <c r="DN29" s="658"/>
      <c r="DO29" s="658"/>
      <c r="DP29" s="658"/>
      <c r="DQ29" s="658"/>
      <c r="DR29" s="658"/>
      <c r="DS29" s="658"/>
      <c r="DT29" s="658"/>
      <c r="DU29" s="658"/>
      <c r="DV29" s="659"/>
      <c r="DW29" s="630">
        <v>23.7</v>
      </c>
      <c r="DX29" s="655"/>
      <c r="DY29" s="655"/>
      <c r="DZ29" s="655"/>
      <c r="EA29" s="655"/>
      <c r="EB29" s="655"/>
      <c r="EC29" s="656"/>
    </row>
    <row r="30" spans="2:133" ht="11.25" customHeight="1" x14ac:dyDescent="0.2">
      <c r="B30" s="622" t="s">
        <v>294</v>
      </c>
      <c r="C30" s="623"/>
      <c r="D30" s="623"/>
      <c r="E30" s="623"/>
      <c r="F30" s="623"/>
      <c r="G30" s="623"/>
      <c r="H30" s="623"/>
      <c r="I30" s="623"/>
      <c r="J30" s="623"/>
      <c r="K30" s="623"/>
      <c r="L30" s="623"/>
      <c r="M30" s="623"/>
      <c r="N30" s="623"/>
      <c r="O30" s="623"/>
      <c r="P30" s="623"/>
      <c r="Q30" s="624"/>
      <c r="R30" s="625">
        <v>155516</v>
      </c>
      <c r="S30" s="626"/>
      <c r="T30" s="626"/>
      <c r="U30" s="626"/>
      <c r="V30" s="626"/>
      <c r="W30" s="626"/>
      <c r="X30" s="626"/>
      <c r="Y30" s="627"/>
      <c r="Z30" s="628">
        <v>5.7</v>
      </c>
      <c r="AA30" s="628"/>
      <c r="AB30" s="628"/>
      <c r="AC30" s="628"/>
      <c r="AD30" s="629" t="s">
        <v>122</v>
      </c>
      <c r="AE30" s="629"/>
      <c r="AF30" s="629"/>
      <c r="AG30" s="629"/>
      <c r="AH30" s="629"/>
      <c r="AI30" s="629"/>
      <c r="AJ30" s="629"/>
      <c r="AK30" s="629"/>
      <c r="AL30" s="630" t="s">
        <v>122</v>
      </c>
      <c r="AM30" s="631"/>
      <c r="AN30" s="631"/>
      <c r="AO30" s="632"/>
      <c r="AP30" s="607" t="s">
        <v>212</v>
      </c>
      <c r="AQ30" s="608"/>
      <c r="AR30" s="608"/>
      <c r="AS30" s="608"/>
      <c r="AT30" s="608"/>
      <c r="AU30" s="608"/>
      <c r="AV30" s="608"/>
      <c r="AW30" s="608"/>
      <c r="AX30" s="608"/>
      <c r="AY30" s="608"/>
      <c r="AZ30" s="608"/>
      <c r="BA30" s="608"/>
      <c r="BB30" s="608"/>
      <c r="BC30" s="608"/>
      <c r="BD30" s="608"/>
      <c r="BE30" s="608"/>
      <c r="BF30" s="609"/>
      <c r="BG30" s="607" t="s">
        <v>295</v>
      </c>
      <c r="BH30" s="661"/>
      <c r="BI30" s="661"/>
      <c r="BJ30" s="661"/>
      <c r="BK30" s="661"/>
      <c r="BL30" s="661"/>
      <c r="BM30" s="661"/>
      <c r="BN30" s="661"/>
      <c r="BO30" s="661"/>
      <c r="BP30" s="661"/>
      <c r="BQ30" s="662"/>
      <c r="BR30" s="607" t="s">
        <v>296</v>
      </c>
      <c r="BS30" s="661"/>
      <c r="BT30" s="661"/>
      <c r="BU30" s="661"/>
      <c r="BV30" s="661"/>
      <c r="BW30" s="661"/>
      <c r="BX30" s="661"/>
      <c r="BY30" s="661"/>
      <c r="BZ30" s="661"/>
      <c r="CA30" s="661"/>
      <c r="CB30" s="662"/>
      <c r="CD30" s="665"/>
      <c r="CE30" s="666"/>
      <c r="CF30" s="622" t="s">
        <v>297</v>
      </c>
      <c r="CG30" s="623"/>
      <c r="CH30" s="623"/>
      <c r="CI30" s="623"/>
      <c r="CJ30" s="623"/>
      <c r="CK30" s="623"/>
      <c r="CL30" s="623"/>
      <c r="CM30" s="623"/>
      <c r="CN30" s="623"/>
      <c r="CO30" s="623"/>
      <c r="CP30" s="623"/>
      <c r="CQ30" s="624"/>
      <c r="CR30" s="625">
        <v>376144</v>
      </c>
      <c r="CS30" s="626"/>
      <c r="CT30" s="626"/>
      <c r="CU30" s="626"/>
      <c r="CV30" s="626"/>
      <c r="CW30" s="626"/>
      <c r="CX30" s="626"/>
      <c r="CY30" s="627"/>
      <c r="CZ30" s="630">
        <v>15.6</v>
      </c>
      <c r="DA30" s="655"/>
      <c r="DB30" s="655"/>
      <c r="DC30" s="660"/>
      <c r="DD30" s="634">
        <v>376144</v>
      </c>
      <c r="DE30" s="626"/>
      <c r="DF30" s="626"/>
      <c r="DG30" s="626"/>
      <c r="DH30" s="626"/>
      <c r="DI30" s="626"/>
      <c r="DJ30" s="626"/>
      <c r="DK30" s="627"/>
      <c r="DL30" s="634">
        <v>376144</v>
      </c>
      <c r="DM30" s="626"/>
      <c r="DN30" s="626"/>
      <c r="DO30" s="626"/>
      <c r="DP30" s="626"/>
      <c r="DQ30" s="626"/>
      <c r="DR30" s="626"/>
      <c r="DS30" s="626"/>
      <c r="DT30" s="626"/>
      <c r="DU30" s="626"/>
      <c r="DV30" s="627"/>
      <c r="DW30" s="630">
        <v>23.3</v>
      </c>
      <c r="DX30" s="655"/>
      <c r="DY30" s="655"/>
      <c r="DZ30" s="655"/>
      <c r="EA30" s="655"/>
      <c r="EB30" s="655"/>
      <c r="EC30" s="656"/>
    </row>
    <row r="31" spans="2:133" ht="11.25" customHeight="1" x14ac:dyDescent="0.2">
      <c r="B31" s="638" t="s">
        <v>298</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3" t="s">
        <v>299</v>
      </c>
      <c r="AQ31" s="674"/>
      <c r="AR31" s="674"/>
      <c r="AS31" s="674"/>
      <c r="AT31" s="679" t="s">
        <v>300</v>
      </c>
      <c r="AU31" s="206"/>
      <c r="AV31" s="206"/>
      <c r="AW31" s="206"/>
      <c r="AX31" s="611" t="s">
        <v>178</v>
      </c>
      <c r="AY31" s="612"/>
      <c r="AZ31" s="612"/>
      <c r="BA31" s="612"/>
      <c r="BB31" s="612"/>
      <c r="BC31" s="612"/>
      <c r="BD31" s="612"/>
      <c r="BE31" s="612"/>
      <c r="BF31" s="613"/>
      <c r="BG31" s="672">
        <v>99.5</v>
      </c>
      <c r="BH31" s="669"/>
      <c r="BI31" s="669"/>
      <c r="BJ31" s="669"/>
      <c r="BK31" s="669"/>
      <c r="BL31" s="669"/>
      <c r="BM31" s="620">
        <v>93.3</v>
      </c>
      <c r="BN31" s="669"/>
      <c r="BO31" s="669"/>
      <c r="BP31" s="669"/>
      <c r="BQ31" s="670"/>
      <c r="BR31" s="672">
        <v>99.6</v>
      </c>
      <c r="BS31" s="669"/>
      <c r="BT31" s="669"/>
      <c r="BU31" s="669"/>
      <c r="BV31" s="669"/>
      <c r="BW31" s="669"/>
      <c r="BX31" s="620">
        <v>93.4</v>
      </c>
      <c r="BY31" s="669"/>
      <c r="BZ31" s="669"/>
      <c r="CA31" s="669"/>
      <c r="CB31" s="670"/>
      <c r="CD31" s="665"/>
      <c r="CE31" s="666"/>
      <c r="CF31" s="622" t="s">
        <v>301</v>
      </c>
      <c r="CG31" s="623"/>
      <c r="CH31" s="623"/>
      <c r="CI31" s="623"/>
      <c r="CJ31" s="623"/>
      <c r="CK31" s="623"/>
      <c r="CL31" s="623"/>
      <c r="CM31" s="623"/>
      <c r="CN31" s="623"/>
      <c r="CO31" s="623"/>
      <c r="CP31" s="623"/>
      <c r="CQ31" s="624"/>
      <c r="CR31" s="625">
        <v>7796</v>
      </c>
      <c r="CS31" s="658"/>
      <c r="CT31" s="658"/>
      <c r="CU31" s="658"/>
      <c r="CV31" s="658"/>
      <c r="CW31" s="658"/>
      <c r="CX31" s="658"/>
      <c r="CY31" s="659"/>
      <c r="CZ31" s="630">
        <v>0.3</v>
      </c>
      <c r="DA31" s="655"/>
      <c r="DB31" s="655"/>
      <c r="DC31" s="660"/>
      <c r="DD31" s="634">
        <v>7796</v>
      </c>
      <c r="DE31" s="658"/>
      <c r="DF31" s="658"/>
      <c r="DG31" s="658"/>
      <c r="DH31" s="658"/>
      <c r="DI31" s="658"/>
      <c r="DJ31" s="658"/>
      <c r="DK31" s="659"/>
      <c r="DL31" s="634">
        <v>7796</v>
      </c>
      <c r="DM31" s="658"/>
      <c r="DN31" s="658"/>
      <c r="DO31" s="658"/>
      <c r="DP31" s="658"/>
      <c r="DQ31" s="658"/>
      <c r="DR31" s="658"/>
      <c r="DS31" s="658"/>
      <c r="DT31" s="658"/>
      <c r="DU31" s="658"/>
      <c r="DV31" s="659"/>
      <c r="DW31" s="630">
        <v>0.5</v>
      </c>
      <c r="DX31" s="655"/>
      <c r="DY31" s="655"/>
      <c r="DZ31" s="655"/>
      <c r="EA31" s="655"/>
      <c r="EB31" s="655"/>
      <c r="EC31" s="656"/>
    </row>
    <row r="32" spans="2:133" ht="11.25" customHeight="1" x14ac:dyDescent="0.2">
      <c r="B32" s="622" t="s">
        <v>302</v>
      </c>
      <c r="C32" s="623"/>
      <c r="D32" s="623"/>
      <c r="E32" s="623"/>
      <c r="F32" s="623"/>
      <c r="G32" s="623"/>
      <c r="H32" s="623"/>
      <c r="I32" s="623"/>
      <c r="J32" s="623"/>
      <c r="K32" s="623"/>
      <c r="L32" s="623"/>
      <c r="M32" s="623"/>
      <c r="N32" s="623"/>
      <c r="O32" s="623"/>
      <c r="P32" s="623"/>
      <c r="Q32" s="624"/>
      <c r="R32" s="625">
        <v>117096</v>
      </c>
      <c r="S32" s="626"/>
      <c r="T32" s="626"/>
      <c r="U32" s="626"/>
      <c r="V32" s="626"/>
      <c r="W32" s="626"/>
      <c r="X32" s="626"/>
      <c r="Y32" s="627"/>
      <c r="Z32" s="628">
        <v>4.3</v>
      </c>
      <c r="AA32" s="628"/>
      <c r="AB32" s="628"/>
      <c r="AC32" s="628"/>
      <c r="AD32" s="629" t="s">
        <v>122</v>
      </c>
      <c r="AE32" s="629"/>
      <c r="AF32" s="629"/>
      <c r="AG32" s="629"/>
      <c r="AH32" s="629"/>
      <c r="AI32" s="629"/>
      <c r="AJ32" s="629"/>
      <c r="AK32" s="629"/>
      <c r="AL32" s="630" t="s">
        <v>122</v>
      </c>
      <c r="AM32" s="631"/>
      <c r="AN32" s="631"/>
      <c r="AO32" s="632"/>
      <c r="AP32" s="675"/>
      <c r="AQ32" s="676"/>
      <c r="AR32" s="676"/>
      <c r="AS32" s="676"/>
      <c r="AT32" s="680"/>
      <c r="AU32" s="202" t="s">
        <v>303</v>
      </c>
      <c r="AX32" s="622" t="s">
        <v>304</v>
      </c>
      <c r="AY32" s="623"/>
      <c r="AZ32" s="623"/>
      <c r="BA32" s="623"/>
      <c r="BB32" s="623"/>
      <c r="BC32" s="623"/>
      <c r="BD32" s="623"/>
      <c r="BE32" s="623"/>
      <c r="BF32" s="624"/>
      <c r="BG32" s="682">
        <v>99.5</v>
      </c>
      <c r="BH32" s="658"/>
      <c r="BI32" s="658"/>
      <c r="BJ32" s="658"/>
      <c r="BK32" s="658"/>
      <c r="BL32" s="658"/>
      <c r="BM32" s="631">
        <v>84.9</v>
      </c>
      <c r="BN32" s="658"/>
      <c r="BO32" s="658"/>
      <c r="BP32" s="658"/>
      <c r="BQ32" s="671"/>
      <c r="BR32" s="682">
        <v>99.9</v>
      </c>
      <c r="BS32" s="658"/>
      <c r="BT32" s="658"/>
      <c r="BU32" s="658"/>
      <c r="BV32" s="658"/>
      <c r="BW32" s="658"/>
      <c r="BX32" s="631">
        <v>85.1</v>
      </c>
      <c r="BY32" s="658"/>
      <c r="BZ32" s="658"/>
      <c r="CA32" s="658"/>
      <c r="CB32" s="671"/>
      <c r="CD32" s="667"/>
      <c r="CE32" s="668"/>
      <c r="CF32" s="622" t="s">
        <v>305</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5"/>
      <c r="DB32" s="655"/>
      <c r="DC32" s="660"/>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5"/>
      <c r="DY32" s="655"/>
      <c r="DZ32" s="655"/>
      <c r="EA32" s="655"/>
      <c r="EB32" s="655"/>
      <c r="EC32" s="656"/>
    </row>
    <row r="33" spans="2:133" ht="11.25" customHeight="1" x14ac:dyDescent="0.2">
      <c r="B33" s="622" t="s">
        <v>306</v>
      </c>
      <c r="C33" s="623"/>
      <c r="D33" s="623"/>
      <c r="E33" s="623"/>
      <c r="F33" s="623"/>
      <c r="G33" s="623"/>
      <c r="H33" s="623"/>
      <c r="I33" s="623"/>
      <c r="J33" s="623"/>
      <c r="K33" s="623"/>
      <c r="L33" s="623"/>
      <c r="M33" s="623"/>
      <c r="N33" s="623"/>
      <c r="O33" s="623"/>
      <c r="P33" s="623"/>
      <c r="Q33" s="624"/>
      <c r="R33" s="625">
        <v>6289</v>
      </c>
      <c r="S33" s="626"/>
      <c r="T33" s="626"/>
      <c r="U33" s="626"/>
      <c r="V33" s="626"/>
      <c r="W33" s="626"/>
      <c r="X33" s="626"/>
      <c r="Y33" s="627"/>
      <c r="Z33" s="628">
        <v>0.2</v>
      </c>
      <c r="AA33" s="628"/>
      <c r="AB33" s="628"/>
      <c r="AC33" s="628"/>
      <c r="AD33" s="629" t="s">
        <v>122</v>
      </c>
      <c r="AE33" s="629"/>
      <c r="AF33" s="629"/>
      <c r="AG33" s="629"/>
      <c r="AH33" s="629"/>
      <c r="AI33" s="629"/>
      <c r="AJ33" s="629"/>
      <c r="AK33" s="629"/>
      <c r="AL33" s="630" t="s">
        <v>122</v>
      </c>
      <c r="AM33" s="631"/>
      <c r="AN33" s="631"/>
      <c r="AO33" s="632"/>
      <c r="AP33" s="677"/>
      <c r="AQ33" s="678"/>
      <c r="AR33" s="678"/>
      <c r="AS33" s="678"/>
      <c r="AT33" s="681"/>
      <c r="AU33" s="207"/>
      <c r="AV33" s="207"/>
      <c r="AW33" s="207"/>
      <c r="AX33" s="646" t="s">
        <v>307</v>
      </c>
      <c r="AY33" s="647"/>
      <c r="AZ33" s="647"/>
      <c r="BA33" s="647"/>
      <c r="BB33" s="647"/>
      <c r="BC33" s="647"/>
      <c r="BD33" s="647"/>
      <c r="BE33" s="647"/>
      <c r="BF33" s="648"/>
      <c r="BG33" s="683">
        <v>99.4</v>
      </c>
      <c r="BH33" s="684"/>
      <c r="BI33" s="684"/>
      <c r="BJ33" s="684"/>
      <c r="BK33" s="684"/>
      <c r="BL33" s="684"/>
      <c r="BM33" s="685">
        <v>96.9</v>
      </c>
      <c r="BN33" s="684"/>
      <c r="BO33" s="684"/>
      <c r="BP33" s="684"/>
      <c r="BQ33" s="686"/>
      <c r="BR33" s="683">
        <v>99.4</v>
      </c>
      <c r="BS33" s="684"/>
      <c r="BT33" s="684"/>
      <c r="BU33" s="684"/>
      <c r="BV33" s="684"/>
      <c r="BW33" s="684"/>
      <c r="BX33" s="685">
        <v>97.1</v>
      </c>
      <c r="BY33" s="684"/>
      <c r="BZ33" s="684"/>
      <c r="CA33" s="684"/>
      <c r="CB33" s="686"/>
      <c r="CD33" s="622" t="s">
        <v>308</v>
      </c>
      <c r="CE33" s="623"/>
      <c r="CF33" s="623"/>
      <c r="CG33" s="623"/>
      <c r="CH33" s="623"/>
      <c r="CI33" s="623"/>
      <c r="CJ33" s="623"/>
      <c r="CK33" s="623"/>
      <c r="CL33" s="623"/>
      <c r="CM33" s="623"/>
      <c r="CN33" s="623"/>
      <c r="CO33" s="623"/>
      <c r="CP33" s="623"/>
      <c r="CQ33" s="624"/>
      <c r="CR33" s="625">
        <v>1078564</v>
      </c>
      <c r="CS33" s="658"/>
      <c r="CT33" s="658"/>
      <c r="CU33" s="658"/>
      <c r="CV33" s="658"/>
      <c r="CW33" s="658"/>
      <c r="CX33" s="658"/>
      <c r="CY33" s="659"/>
      <c r="CZ33" s="630">
        <v>44.6</v>
      </c>
      <c r="DA33" s="655"/>
      <c r="DB33" s="655"/>
      <c r="DC33" s="660"/>
      <c r="DD33" s="634">
        <v>858701</v>
      </c>
      <c r="DE33" s="658"/>
      <c r="DF33" s="658"/>
      <c r="DG33" s="658"/>
      <c r="DH33" s="658"/>
      <c r="DI33" s="658"/>
      <c r="DJ33" s="658"/>
      <c r="DK33" s="659"/>
      <c r="DL33" s="634">
        <v>491257</v>
      </c>
      <c r="DM33" s="658"/>
      <c r="DN33" s="658"/>
      <c r="DO33" s="658"/>
      <c r="DP33" s="658"/>
      <c r="DQ33" s="658"/>
      <c r="DR33" s="658"/>
      <c r="DS33" s="658"/>
      <c r="DT33" s="658"/>
      <c r="DU33" s="658"/>
      <c r="DV33" s="659"/>
      <c r="DW33" s="630">
        <v>30.4</v>
      </c>
      <c r="DX33" s="655"/>
      <c r="DY33" s="655"/>
      <c r="DZ33" s="655"/>
      <c r="EA33" s="655"/>
      <c r="EB33" s="655"/>
      <c r="EC33" s="656"/>
    </row>
    <row r="34" spans="2:133" ht="11.25" customHeight="1" x14ac:dyDescent="0.2">
      <c r="B34" s="622" t="s">
        <v>309</v>
      </c>
      <c r="C34" s="623"/>
      <c r="D34" s="623"/>
      <c r="E34" s="623"/>
      <c r="F34" s="623"/>
      <c r="G34" s="623"/>
      <c r="H34" s="623"/>
      <c r="I34" s="623"/>
      <c r="J34" s="623"/>
      <c r="K34" s="623"/>
      <c r="L34" s="623"/>
      <c r="M34" s="623"/>
      <c r="N34" s="623"/>
      <c r="O34" s="623"/>
      <c r="P34" s="623"/>
      <c r="Q34" s="624"/>
      <c r="R34" s="625">
        <v>6346</v>
      </c>
      <c r="S34" s="626"/>
      <c r="T34" s="626"/>
      <c r="U34" s="626"/>
      <c r="V34" s="626"/>
      <c r="W34" s="626"/>
      <c r="X34" s="626"/>
      <c r="Y34" s="627"/>
      <c r="Z34" s="628">
        <v>0.2</v>
      </c>
      <c r="AA34" s="628"/>
      <c r="AB34" s="628"/>
      <c r="AC34" s="628"/>
      <c r="AD34" s="629" t="s">
        <v>122</v>
      </c>
      <c r="AE34" s="629"/>
      <c r="AF34" s="629"/>
      <c r="AG34" s="629"/>
      <c r="AH34" s="629"/>
      <c r="AI34" s="629"/>
      <c r="AJ34" s="629"/>
      <c r="AK34" s="629"/>
      <c r="AL34" s="630" t="s">
        <v>122</v>
      </c>
      <c r="AM34" s="631"/>
      <c r="AN34" s="631"/>
      <c r="AO34" s="63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2" t="s">
        <v>310</v>
      </c>
      <c r="CE34" s="623"/>
      <c r="CF34" s="623"/>
      <c r="CG34" s="623"/>
      <c r="CH34" s="623"/>
      <c r="CI34" s="623"/>
      <c r="CJ34" s="623"/>
      <c r="CK34" s="623"/>
      <c r="CL34" s="623"/>
      <c r="CM34" s="623"/>
      <c r="CN34" s="623"/>
      <c r="CO34" s="623"/>
      <c r="CP34" s="623"/>
      <c r="CQ34" s="624"/>
      <c r="CR34" s="625">
        <v>351485</v>
      </c>
      <c r="CS34" s="626"/>
      <c r="CT34" s="626"/>
      <c r="CU34" s="626"/>
      <c r="CV34" s="626"/>
      <c r="CW34" s="626"/>
      <c r="CX34" s="626"/>
      <c r="CY34" s="627"/>
      <c r="CZ34" s="630">
        <v>14.5</v>
      </c>
      <c r="DA34" s="655"/>
      <c r="DB34" s="655"/>
      <c r="DC34" s="660"/>
      <c r="DD34" s="634">
        <v>250896</v>
      </c>
      <c r="DE34" s="626"/>
      <c r="DF34" s="626"/>
      <c r="DG34" s="626"/>
      <c r="DH34" s="626"/>
      <c r="DI34" s="626"/>
      <c r="DJ34" s="626"/>
      <c r="DK34" s="627"/>
      <c r="DL34" s="634">
        <v>196994</v>
      </c>
      <c r="DM34" s="626"/>
      <c r="DN34" s="626"/>
      <c r="DO34" s="626"/>
      <c r="DP34" s="626"/>
      <c r="DQ34" s="626"/>
      <c r="DR34" s="626"/>
      <c r="DS34" s="626"/>
      <c r="DT34" s="626"/>
      <c r="DU34" s="626"/>
      <c r="DV34" s="627"/>
      <c r="DW34" s="630">
        <v>12.2</v>
      </c>
      <c r="DX34" s="655"/>
      <c r="DY34" s="655"/>
      <c r="DZ34" s="655"/>
      <c r="EA34" s="655"/>
      <c r="EB34" s="655"/>
      <c r="EC34" s="656"/>
    </row>
    <row r="35" spans="2:133" ht="11.25" customHeight="1" x14ac:dyDescent="0.2">
      <c r="B35" s="622" t="s">
        <v>311</v>
      </c>
      <c r="C35" s="623"/>
      <c r="D35" s="623"/>
      <c r="E35" s="623"/>
      <c r="F35" s="623"/>
      <c r="G35" s="623"/>
      <c r="H35" s="623"/>
      <c r="I35" s="623"/>
      <c r="J35" s="623"/>
      <c r="K35" s="623"/>
      <c r="L35" s="623"/>
      <c r="M35" s="623"/>
      <c r="N35" s="623"/>
      <c r="O35" s="623"/>
      <c r="P35" s="623"/>
      <c r="Q35" s="624"/>
      <c r="R35" s="625">
        <v>12608</v>
      </c>
      <c r="S35" s="626"/>
      <c r="T35" s="626"/>
      <c r="U35" s="626"/>
      <c r="V35" s="626"/>
      <c r="W35" s="626"/>
      <c r="X35" s="626"/>
      <c r="Y35" s="627"/>
      <c r="Z35" s="628">
        <v>0.5</v>
      </c>
      <c r="AA35" s="628"/>
      <c r="AB35" s="628"/>
      <c r="AC35" s="628"/>
      <c r="AD35" s="629" t="s">
        <v>122</v>
      </c>
      <c r="AE35" s="629"/>
      <c r="AF35" s="629"/>
      <c r="AG35" s="629"/>
      <c r="AH35" s="629"/>
      <c r="AI35" s="629"/>
      <c r="AJ35" s="629"/>
      <c r="AK35" s="629"/>
      <c r="AL35" s="630" t="s">
        <v>122</v>
      </c>
      <c r="AM35" s="631"/>
      <c r="AN35" s="631"/>
      <c r="AO35" s="632"/>
      <c r="AP35" s="210"/>
      <c r="AQ35" s="607" t="s">
        <v>312</v>
      </c>
      <c r="AR35" s="608"/>
      <c r="AS35" s="608"/>
      <c r="AT35" s="608"/>
      <c r="AU35" s="608"/>
      <c r="AV35" s="608"/>
      <c r="AW35" s="608"/>
      <c r="AX35" s="608"/>
      <c r="AY35" s="608"/>
      <c r="AZ35" s="608"/>
      <c r="BA35" s="608"/>
      <c r="BB35" s="608"/>
      <c r="BC35" s="608"/>
      <c r="BD35" s="608"/>
      <c r="BE35" s="608"/>
      <c r="BF35" s="609"/>
      <c r="BG35" s="607" t="s">
        <v>313</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314</v>
      </c>
      <c r="CE35" s="623"/>
      <c r="CF35" s="623"/>
      <c r="CG35" s="623"/>
      <c r="CH35" s="623"/>
      <c r="CI35" s="623"/>
      <c r="CJ35" s="623"/>
      <c r="CK35" s="623"/>
      <c r="CL35" s="623"/>
      <c r="CM35" s="623"/>
      <c r="CN35" s="623"/>
      <c r="CO35" s="623"/>
      <c r="CP35" s="623"/>
      <c r="CQ35" s="624"/>
      <c r="CR35" s="625">
        <v>3955</v>
      </c>
      <c r="CS35" s="658"/>
      <c r="CT35" s="658"/>
      <c r="CU35" s="658"/>
      <c r="CV35" s="658"/>
      <c r="CW35" s="658"/>
      <c r="CX35" s="658"/>
      <c r="CY35" s="659"/>
      <c r="CZ35" s="630">
        <v>0.2</v>
      </c>
      <c r="DA35" s="655"/>
      <c r="DB35" s="655"/>
      <c r="DC35" s="660"/>
      <c r="DD35" s="634">
        <v>2454</v>
      </c>
      <c r="DE35" s="658"/>
      <c r="DF35" s="658"/>
      <c r="DG35" s="658"/>
      <c r="DH35" s="658"/>
      <c r="DI35" s="658"/>
      <c r="DJ35" s="658"/>
      <c r="DK35" s="659"/>
      <c r="DL35" s="634">
        <v>1196</v>
      </c>
      <c r="DM35" s="658"/>
      <c r="DN35" s="658"/>
      <c r="DO35" s="658"/>
      <c r="DP35" s="658"/>
      <c r="DQ35" s="658"/>
      <c r="DR35" s="658"/>
      <c r="DS35" s="658"/>
      <c r="DT35" s="658"/>
      <c r="DU35" s="658"/>
      <c r="DV35" s="659"/>
      <c r="DW35" s="630">
        <v>0.1</v>
      </c>
      <c r="DX35" s="655"/>
      <c r="DY35" s="655"/>
      <c r="DZ35" s="655"/>
      <c r="EA35" s="655"/>
      <c r="EB35" s="655"/>
      <c r="EC35" s="656"/>
    </row>
    <row r="36" spans="2:133" ht="11.25" customHeight="1" x14ac:dyDescent="0.2">
      <c r="B36" s="622" t="s">
        <v>315</v>
      </c>
      <c r="C36" s="623"/>
      <c r="D36" s="623"/>
      <c r="E36" s="623"/>
      <c r="F36" s="623"/>
      <c r="G36" s="623"/>
      <c r="H36" s="623"/>
      <c r="I36" s="623"/>
      <c r="J36" s="623"/>
      <c r="K36" s="623"/>
      <c r="L36" s="623"/>
      <c r="M36" s="623"/>
      <c r="N36" s="623"/>
      <c r="O36" s="623"/>
      <c r="P36" s="623"/>
      <c r="Q36" s="624"/>
      <c r="R36" s="625">
        <v>314820</v>
      </c>
      <c r="S36" s="626"/>
      <c r="T36" s="626"/>
      <c r="U36" s="626"/>
      <c r="V36" s="626"/>
      <c r="W36" s="626"/>
      <c r="X36" s="626"/>
      <c r="Y36" s="627"/>
      <c r="Z36" s="628">
        <v>11.6</v>
      </c>
      <c r="AA36" s="628"/>
      <c r="AB36" s="628"/>
      <c r="AC36" s="628"/>
      <c r="AD36" s="629" t="s">
        <v>122</v>
      </c>
      <c r="AE36" s="629"/>
      <c r="AF36" s="629"/>
      <c r="AG36" s="629"/>
      <c r="AH36" s="629"/>
      <c r="AI36" s="629"/>
      <c r="AJ36" s="629"/>
      <c r="AK36" s="629"/>
      <c r="AL36" s="630" t="s">
        <v>122</v>
      </c>
      <c r="AM36" s="631"/>
      <c r="AN36" s="631"/>
      <c r="AO36" s="632"/>
      <c r="AP36" s="210"/>
      <c r="AQ36" s="691" t="s">
        <v>316</v>
      </c>
      <c r="AR36" s="692"/>
      <c r="AS36" s="692"/>
      <c r="AT36" s="692"/>
      <c r="AU36" s="692"/>
      <c r="AV36" s="692"/>
      <c r="AW36" s="692"/>
      <c r="AX36" s="692"/>
      <c r="AY36" s="693"/>
      <c r="AZ36" s="614">
        <v>226409</v>
      </c>
      <c r="BA36" s="615"/>
      <c r="BB36" s="615"/>
      <c r="BC36" s="615"/>
      <c r="BD36" s="615"/>
      <c r="BE36" s="615"/>
      <c r="BF36" s="687"/>
      <c r="BG36" s="611" t="s">
        <v>317</v>
      </c>
      <c r="BH36" s="612"/>
      <c r="BI36" s="612"/>
      <c r="BJ36" s="612"/>
      <c r="BK36" s="612"/>
      <c r="BL36" s="612"/>
      <c r="BM36" s="612"/>
      <c r="BN36" s="612"/>
      <c r="BO36" s="612"/>
      <c r="BP36" s="612"/>
      <c r="BQ36" s="612"/>
      <c r="BR36" s="612"/>
      <c r="BS36" s="612"/>
      <c r="BT36" s="612"/>
      <c r="BU36" s="613"/>
      <c r="BV36" s="614">
        <v>3004</v>
      </c>
      <c r="BW36" s="615"/>
      <c r="BX36" s="615"/>
      <c r="BY36" s="615"/>
      <c r="BZ36" s="615"/>
      <c r="CA36" s="615"/>
      <c r="CB36" s="687"/>
      <c r="CD36" s="622" t="s">
        <v>318</v>
      </c>
      <c r="CE36" s="623"/>
      <c r="CF36" s="623"/>
      <c r="CG36" s="623"/>
      <c r="CH36" s="623"/>
      <c r="CI36" s="623"/>
      <c r="CJ36" s="623"/>
      <c r="CK36" s="623"/>
      <c r="CL36" s="623"/>
      <c r="CM36" s="623"/>
      <c r="CN36" s="623"/>
      <c r="CO36" s="623"/>
      <c r="CP36" s="623"/>
      <c r="CQ36" s="624"/>
      <c r="CR36" s="625">
        <v>357740</v>
      </c>
      <c r="CS36" s="626"/>
      <c r="CT36" s="626"/>
      <c r="CU36" s="626"/>
      <c r="CV36" s="626"/>
      <c r="CW36" s="626"/>
      <c r="CX36" s="626"/>
      <c r="CY36" s="627"/>
      <c r="CZ36" s="630">
        <v>14.8</v>
      </c>
      <c r="DA36" s="655"/>
      <c r="DB36" s="655"/>
      <c r="DC36" s="660"/>
      <c r="DD36" s="634">
        <v>265776</v>
      </c>
      <c r="DE36" s="626"/>
      <c r="DF36" s="626"/>
      <c r="DG36" s="626"/>
      <c r="DH36" s="626"/>
      <c r="DI36" s="626"/>
      <c r="DJ36" s="626"/>
      <c r="DK36" s="627"/>
      <c r="DL36" s="634">
        <v>173862</v>
      </c>
      <c r="DM36" s="626"/>
      <c r="DN36" s="626"/>
      <c r="DO36" s="626"/>
      <c r="DP36" s="626"/>
      <c r="DQ36" s="626"/>
      <c r="DR36" s="626"/>
      <c r="DS36" s="626"/>
      <c r="DT36" s="626"/>
      <c r="DU36" s="626"/>
      <c r="DV36" s="627"/>
      <c r="DW36" s="630">
        <v>10.8</v>
      </c>
      <c r="DX36" s="655"/>
      <c r="DY36" s="655"/>
      <c r="DZ36" s="655"/>
      <c r="EA36" s="655"/>
      <c r="EB36" s="655"/>
      <c r="EC36" s="656"/>
    </row>
    <row r="37" spans="2:133" ht="11.25" customHeight="1" x14ac:dyDescent="0.2">
      <c r="B37" s="622" t="s">
        <v>319</v>
      </c>
      <c r="C37" s="623"/>
      <c r="D37" s="623"/>
      <c r="E37" s="623"/>
      <c r="F37" s="623"/>
      <c r="G37" s="623"/>
      <c r="H37" s="623"/>
      <c r="I37" s="623"/>
      <c r="J37" s="623"/>
      <c r="K37" s="623"/>
      <c r="L37" s="623"/>
      <c r="M37" s="623"/>
      <c r="N37" s="623"/>
      <c r="O37" s="623"/>
      <c r="P37" s="623"/>
      <c r="Q37" s="624"/>
      <c r="R37" s="625">
        <v>62640</v>
      </c>
      <c r="S37" s="626"/>
      <c r="T37" s="626"/>
      <c r="U37" s="626"/>
      <c r="V37" s="626"/>
      <c r="W37" s="626"/>
      <c r="X37" s="626"/>
      <c r="Y37" s="627"/>
      <c r="Z37" s="628">
        <v>2.2999999999999998</v>
      </c>
      <c r="AA37" s="628"/>
      <c r="AB37" s="628"/>
      <c r="AC37" s="628"/>
      <c r="AD37" s="629">
        <v>398</v>
      </c>
      <c r="AE37" s="629"/>
      <c r="AF37" s="629"/>
      <c r="AG37" s="629"/>
      <c r="AH37" s="629"/>
      <c r="AI37" s="629"/>
      <c r="AJ37" s="629"/>
      <c r="AK37" s="629"/>
      <c r="AL37" s="630">
        <v>0</v>
      </c>
      <c r="AM37" s="631"/>
      <c r="AN37" s="631"/>
      <c r="AO37" s="632"/>
      <c r="AQ37" s="688" t="s">
        <v>320</v>
      </c>
      <c r="AR37" s="689"/>
      <c r="AS37" s="689"/>
      <c r="AT37" s="689"/>
      <c r="AU37" s="689"/>
      <c r="AV37" s="689"/>
      <c r="AW37" s="689"/>
      <c r="AX37" s="689"/>
      <c r="AY37" s="690"/>
      <c r="AZ37" s="625">
        <v>50884</v>
      </c>
      <c r="BA37" s="626"/>
      <c r="BB37" s="626"/>
      <c r="BC37" s="626"/>
      <c r="BD37" s="658"/>
      <c r="BE37" s="658"/>
      <c r="BF37" s="671"/>
      <c r="BG37" s="622" t="s">
        <v>321</v>
      </c>
      <c r="BH37" s="623"/>
      <c r="BI37" s="623"/>
      <c r="BJ37" s="623"/>
      <c r="BK37" s="623"/>
      <c r="BL37" s="623"/>
      <c r="BM37" s="623"/>
      <c r="BN37" s="623"/>
      <c r="BO37" s="623"/>
      <c r="BP37" s="623"/>
      <c r="BQ37" s="623"/>
      <c r="BR37" s="623"/>
      <c r="BS37" s="623"/>
      <c r="BT37" s="623"/>
      <c r="BU37" s="624"/>
      <c r="BV37" s="625">
        <v>12503</v>
      </c>
      <c r="BW37" s="626"/>
      <c r="BX37" s="626"/>
      <c r="BY37" s="626"/>
      <c r="BZ37" s="626"/>
      <c r="CA37" s="626"/>
      <c r="CB37" s="635"/>
      <c r="CD37" s="622" t="s">
        <v>322</v>
      </c>
      <c r="CE37" s="623"/>
      <c r="CF37" s="623"/>
      <c r="CG37" s="623"/>
      <c r="CH37" s="623"/>
      <c r="CI37" s="623"/>
      <c r="CJ37" s="623"/>
      <c r="CK37" s="623"/>
      <c r="CL37" s="623"/>
      <c r="CM37" s="623"/>
      <c r="CN37" s="623"/>
      <c r="CO37" s="623"/>
      <c r="CP37" s="623"/>
      <c r="CQ37" s="624"/>
      <c r="CR37" s="625">
        <v>111332</v>
      </c>
      <c r="CS37" s="658"/>
      <c r="CT37" s="658"/>
      <c r="CU37" s="658"/>
      <c r="CV37" s="658"/>
      <c r="CW37" s="658"/>
      <c r="CX37" s="658"/>
      <c r="CY37" s="659"/>
      <c r="CZ37" s="630">
        <v>4.5999999999999996</v>
      </c>
      <c r="DA37" s="655"/>
      <c r="DB37" s="655"/>
      <c r="DC37" s="660"/>
      <c r="DD37" s="634">
        <v>92973</v>
      </c>
      <c r="DE37" s="658"/>
      <c r="DF37" s="658"/>
      <c r="DG37" s="658"/>
      <c r="DH37" s="658"/>
      <c r="DI37" s="658"/>
      <c r="DJ37" s="658"/>
      <c r="DK37" s="659"/>
      <c r="DL37" s="634">
        <v>89680</v>
      </c>
      <c r="DM37" s="658"/>
      <c r="DN37" s="658"/>
      <c r="DO37" s="658"/>
      <c r="DP37" s="658"/>
      <c r="DQ37" s="658"/>
      <c r="DR37" s="658"/>
      <c r="DS37" s="658"/>
      <c r="DT37" s="658"/>
      <c r="DU37" s="658"/>
      <c r="DV37" s="659"/>
      <c r="DW37" s="630">
        <v>5.5</v>
      </c>
      <c r="DX37" s="655"/>
      <c r="DY37" s="655"/>
      <c r="DZ37" s="655"/>
      <c r="EA37" s="655"/>
      <c r="EB37" s="655"/>
      <c r="EC37" s="656"/>
    </row>
    <row r="38" spans="2:133" ht="11.25" customHeight="1" x14ac:dyDescent="0.2">
      <c r="B38" s="622" t="s">
        <v>323</v>
      </c>
      <c r="C38" s="623"/>
      <c r="D38" s="623"/>
      <c r="E38" s="623"/>
      <c r="F38" s="623"/>
      <c r="G38" s="623"/>
      <c r="H38" s="623"/>
      <c r="I38" s="623"/>
      <c r="J38" s="623"/>
      <c r="K38" s="623"/>
      <c r="L38" s="623"/>
      <c r="M38" s="623"/>
      <c r="N38" s="623"/>
      <c r="O38" s="623"/>
      <c r="P38" s="623"/>
      <c r="Q38" s="624"/>
      <c r="R38" s="625">
        <v>228949</v>
      </c>
      <c r="S38" s="626"/>
      <c r="T38" s="626"/>
      <c r="U38" s="626"/>
      <c r="V38" s="626"/>
      <c r="W38" s="626"/>
      <c r="X38" s="626"/>
      <c r="Y38" s="627"/>
      <c r="Z38" s="628">
        <v>8.4</v>
      </c>
      <c r="AA38" s="628"/>
      <c r="AB38" s="628"/>
      <c r="AC38" s="628"/>
      <c r="AD38" s="629" t="s">
        <v>122</v>
      </c>
      <c r="AE38" s="629"/>
      <c r="AF38" s="629"/>
      <c r="AG38" s="629"/>
      <c r="AH38" s="629"/>
      <c r="AI38" s="629"/>
      <c r="AJ38" s="629"/>
      <c r="AK38" s="629"/>
      <c r="AL38" s="630" t="s">
        <v>122</v>
      </c>
      <c r="AM38" s="631"/>
      <c r="AN38" s="631"/>
      <c r="AO38" s="632"/>
      <c r="AQ38" s="688" t="s">
        <v>324</v>
      </c>
      <c r="AR38" s="689"/>
      <c r="AS38" s="689"/>
      <c r="AT38" s="689"/>
      <c r="AU38" s="689"/>
      <c r="AV38" s="689"/>
      <c r="AW38" s="689"/>
      <c r="AX38" s="689"/>
      <c r="AY38" s="690"/>
      <c r="AZ38" s="625">
        <v>22094</v>
      </c>
      <c r="BA38" s="626"/>
      <c r="BB38" s="626"/>
      <c r="BC38" s="626"/>
      <c r="BD38" s="658"/>
      <c r="BE38" s="658"/>
      <c r="BF38" s="671"/>
      <c r="BG38" s="622" t="s">
        <v>325</v>
      </c>
      <c r="BH38" s="623"/>
      <c r="BI38" s="623"/>
      <c r="BJ38" s="623"/>
      <c r="BK38" s="623"/>
      <c r="BL38" s="623"/>
      <c r="BM38" s="623"/>
      <c r="BN38" s="623"/>
      <c r="BO38" s="623"/>
      <c r="BP38" s="623"/>
      <c r="BQ38" s="623"/>
      <c r="BR38" s="623"/>
      <c r="BS38" s="623"/>
      <c r="BT38" s="623"/>
      <c r="BU38" s="624"/>
      <c r="BV38" s="625">
        <v>247</v>
      </c>
      <c r="BW38" s="626"/>
      <c r="BX38" s="626"/>
      <c r="BY38" s="626"/>
      <c r="BZ38" s="626"/>
      <c r="CA38" s="626"/>
      <c r="CB38" s="635"/>
      <c r="CD38" s="622" t="s">
        <v>326</v>
      </c>
      <c r="CE38" s="623"/>
      <c r="CF38" s="623"/>
      <c r="CG38" s="623"/>
      <c r="CH38" s="623"/>
      <c r="CI38" s="623"/>
      <c r="CJ38" s="623"/>
      <c r="CK38" s="623"/>
      <c r="CL38" s="623"/>
      <c r="CM38" s="623"/>
      <c r="CN38" s="623"/>
      <c r="CO38" s="623"/>
      <c r="CP38" s="623"/>
      <c r="CQ38" s="624"/>
      <c r="CR38" s="625">
        <v>135335</v>
      </c>
      <c r="CS38" s="626"/>
      <c r="CT38" s="626"/>
      <c r="CU38" s="626"/>
      <c r="CV38" s="626"/>
      <c r="CW38" s="626"/>
      <c r="CX38" s="626"/>
      <c r="CY38" s="627"/>
      <c r="CZ38" s="630">
        <v>5.6</v>
      </c>
      <c r="DA38" s="655"/>
      <c r="DB38" s="655"/>
      <c r="DC38" s="660"/>
      <c r="DD38" s="634">
        <v>119996</v>
      </c>
      <c r="DE38" s="626"/>
      <c r="DF38" s="626"/>
      <c r="DG38" s="626"/>
      <c r="DH38" s="626"/>
      <c r="DI38" s="626"/>
      <c r="DJ38" s="626"/>
      <c r="DK38" s="627"/>
      <c r="DL38" s="634">
        <v>119205</v>
      </c>
      <c r="DM38" s="626"/>
      <c r="DN38" s="626"/>
      <c r="DO38" s="626"/>
      <c r="DP38" s="626"/>
      <c r="DQ38" s="626"/>
      <c r="DR38" s="626"/>
      <c r="DS38" s="626"/>
      <c r="DT38" s="626"/>
      <c r="DU38" s="626"/>
      <c r="DV38" s="627"/>
      <c r="DW38" s="630">
        <v>7.4</v>
      </c>
      <c r="DX38" s="655"/>
      <c r="DY38" s="655"/>
      <c r="DZ38" s="655"/>
      <c r="EA38" s="655"/>
      <c r="EB38" s="655"/>
      <c r="EC38" s="656"/>
    </row>
    <row r="39" spans="2:133" ht="11.25" customHeight="1" x14ac:dyDescent="0.2">
      <c r="B39" s="622" t="s">
        <v>327</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328</v>
      </c>
      <c r="AR39" s="689"/>
      <c r="AS39" s="689"/>
      <c r="AT39" s="689"/>
      <c r="AU39" s="689"/>
      <c r="AV39" s="689"/>
      <c r="AW39" s="689"/>
      <c r="AX39" s="689"/>
      <c r="AY39" s="690"/>
      <c r="AZ39" s="625">
        <v>18096</v>
      </c>
      <c r="BA39" s="626"/>
      <c r="BB39" s="626"/>
      <c r="BC39" s="626"/>
      <c r="BD39" s="658"/>
      <c r="BE39" s="658"/>
      <c r="BF39" s="671"/>
      <c r="BG39" s="622" t="s">
        <v>329</v>
      </c>
      <c r="BH39" s="623"/>
      <c r="BI39" s="623"/>
      <c r="BJ39" s="623"/>
      <c r="BK39" s="623"/>
      <c r="BL39" s="623"/>
      <c r="BM39" s="623"/>
      <c r="BN39" s="623"/>
      <c r="BO39" s="623"/>
      <c r="BP39" s="623"/>
      <c r="BQ39" s="623"/>
      <c r="BR39" s="623"/>
      <c r="BS39" s="623"/>
      <c r="BT39" s="623"/>
      <c r="BU39" s="624"/>
      <c r="BV39" s="625">
        <v>416</v>
      </c>
      <c r="BW39" s="626"/>
      <c r="BX39" s="626"/>
      <c r="BY39" s="626"/>
      <c r="BZ39" s="626"/>
      <c r="CA39" s="626"/>
      <c r="CB39" s="635"/>
      <c r="CD39" s="622" t="s">
        <v>330</v>
      </c>
      <c r="CE39" s="623"/>
      <c r="CF39" s="623"/>
      <c r="CG39" s="623"/>
      <c r="CH39" s="623"/>
      <c r="CI39" s="623"/>
      <c r="CJ39" s="623"/>
      <c r="CK39" s="623"/>
      <c r="CL39" s="623"/>
      <c r="CM39" s="623"/>
      <c r="CN39" s="623"/>
      <c r="CO39" s="623"/>
      <c r="CP39" s="623"/>
      <c r="CQ39" s="624"/>
      <c r="CR39" s="625">
        <v>230049</v>
      </c>
      <c r="CS39" s="658"/>
      <c r="CT39" s="658"/>
      <c r="CU39" s="658"/>
      <c r="CV39" s="658"/>
      <c r="CW39" s="658"/>
      <c r="CX39" s="658"/>
      <c r="CY39" s="659"/>
      <c r="CZ39" s="630">
        <v>9.5</v>
      </c>
      <c r="DA39" s="655"/>
      <c r="DB39" s="655"/>
      <c r="DC39" s="660"/>
      <c r="DD39" s="634">
        <v>219579</v>
      </c>
      <c r="DE39" s="658"/>
      <c r="DF39" s="658"/>
      <c r="DG39" s="658"/>
      <c r="DH39" s="658"/>
      <c r="DI39" s="658"/>
      <c r="DJ39" s="658"/>
      <c r="DK39" s="659"/>
      <c r="DL39" s="634" t="s">
        <v>122</v>
      </c>
      <c r="DM39" s="658"/>
      <c r="DN39" s="658"/>
      <c r="DO39" s="658"/>
      <c r="DP39" s="658"/>
      <c r="DQ39" s="658"/>
      <c r="DR39" s="658"/>
      <c r="DS39" s="658"/>
      <c r="DT39" s="658"/>
      <c r="DU39" s="658"/>
      <c r="DV39" s="659"/>
      <c r="DW39" s="630" t="s">
        <v>122</v>
      </c>
      <c r="DX39" s="655"/>
      <c r="DY39" s="655"/>
      <c r="DZ39" s="655"/>
      <c r="EA39" s="655"/>
      <c r="EB39" s="655"/>
      <c r="EC39" s="656"/>
    </row>
    <row r="40" spans="2:133" ht="11.25" customHeight="1" x14ac:dyDescent="0.2">
      <c r="B40" s="622" t="s">
        <v>331</v>
      </c>
      <c r="C40" s="623"/>
      <c r="D40" s="623"/>
      <c r="E40" s="623"/>
      <c r="F40" s="623"/>
      <c r="G40" s="623"/>
      <c r="H40" s="623"/>
      <c r="I40" s="623"/>
      <c r="J40" s="623"/>
      <c r="K40" s="623"/>
      <c r="L40" s="623"/>
      <c r="M40" s="623"/>
      <c r="N40" s="623"/>
      <c r="O40" s="623"/>
      <c r="P40" s="623"/>
      <c r="Q40" s="624"/>
      <c r="R40" s="625">
        <v>2649</v>
      </c>
      <c r="S40" s="626"/>
      <c r="T40" s="626"/>
      <c r="U40" s="626"/>
      <c r="V40" s="626"/>
      <c r="W40" s="626"/>
      <c r="X40" s="626"/>
      <c r="Y40" s="627"/>
      <c r="Z40" s="628">
        <v>0.1</v>
      </c>
      <c r="AA40" s="628"/>
      <c r="AB40" s="628"/>
      <c r="AC40" s="628"/>
      <c r="AD40" s="629" t="s">
        <v>122</v>
      </c>
      <c r="AE40" s="629"/>
      <c r="AF40" s="629"/>
      <c r="AG40" s="629"/>
      <c r="AH40" s="629"/>
      <c r="AI40" s="629"/>
      <c r="AJ40" s="629"/>
      <c r="AK40" s="629"/>
      <c r="AL40" s="630" t="s">
        <v>122</v>
      </c>
      <c r="AM40" s="631"/>
      <c r="AN40" s="631"/>
      <c r="AO40" s="632"/>
      <c r="AQ40" s="688" t="s">
        <v>332</v>
      </c>
      <c r="AR40" s="689"/>
      <c r="AS40" s="689"/>
      <c r="AT40" s="689"/>
      <c r="AU40" s="689"/>
      <c r="AV40" s="689"/>
      <c r="AW40" s="689"/>
      <c r="AX40" s="689"/>
      <c r="AY40" s="690"/>
      <c r="AZ40" s="625" t="s">
        <v>122</v>
      </c>
      <c r="BA40" s="626"/>
      <c r="BB40" s="626"/>
      <c r="BC40" s="626"/>
      <c r="BD40" s="658"/>
      <c r="BE40" s="658"/>
      <c r="BF40" s="671"/>
      <c r="BG40" s="675" t="s">
        <v>333</v>
      </c>
      <c r="BH40" s="676"/>
      <c r="BI40" s="676"/>
      <c r="BJ40" s="676"/>
      <c r="BK40" s="676"/>
      <c r="BL40" s="211"/>
      <c r="BM40" s="623" t="s">
        <v>334</v>
      </c>
      <c r="BN40" s="623"/>
      <c r="BO40" s="623"/>
      <c r="BP40" s="623"/>
      <c r="BQ40" s="623"/>
      <c r="BR40" s="623"/>
      <c r="BS40" s="623"/>
      <c r="BT40" s="623"/>
      <c r="BU40" s="624"/>
      <c r="BV40" s="625">
        <v>137</v>
      </c>
      <c r="BW40" s="626"/>
      <c r="BX40" s="626"/>
      <c r="BY40" s="626"/>
      <c r="BZ40" s="626"/>
      <c r="CA40" s="626"/>
      <c r="CB40" s="635"/>
      <c r="CD40" s="622" t="s">
        <v>335</v>
      </c>
      <c r="CE40" s="623"/>
      <c r="CF40" s="623"/>
      <c r="CG40" s="623"/>
      <c r="CH40" s="623"/>
      <c r="CI40" s="623"/>
      <c r="CJ40" s="623"/>
      <c r="CK40" s="623"/>
      <c r="CL40" s="623"/>
      <c r="CM40" s="623"/>
      <c r="CN40" s="623"/>
      <c r="CO40" s="623"/>
      <c r="CP40" s="623"/>
      <c r="CQ40" s="624"/>
      <c r="CR40" s="625" t="s">
        <v>122</v>
      </c>
      <c r="CS40" s="626"/>
      <c r="CT40" s="626"/>
      <c r="CU40" s="626"/>
      <c r="CV40" s="626"/>
      <c r="CW40" s="626"/>
      <c r="CX40" s="626"/>
      <c r="CY40" s="627"/>
      <c r="CZ40" s="630" t="s">
        <v>122</v>
      </c>
      <c r="DA40" s="655"/>
      <c r="DB40" s="655"/>
      <c r="DC40" s="660"/>
      <c r="DD40" s="634" t="s">
        <v>122</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2">
      <c r="B41" s="646" t="s">
        <v>336</v>
      </c>
      <c r="C41" s="647"/>
      <c r="D41" s="647"/>
      <c r="E41" s="647"/>
      <c r="F41" s="647"/>
      <c r="G41" s="647"/>
      <c r="H41" s="647"/>
      <c r="I41" s="647"/>
      <c r="J41" s="647"/>
      <c r="K41" s="647"/>
      <c r="L41" s="647"/>
      <c r="M41" s="647"/>
      <c r="N41" s="647"/>
      <c r="O41" s="647"/>
      <c r="P41" s="647"/>
      <c r="Q41" s="648"/>
      <c r="R41" s="697">
        <v>2712725</v>
      </c>
      <c r="S41" s="698"/>
      <c r="T41" s="698"/>
      <c r="U41" s="698"/>
      <c r="V41" s="698"/>
      <c r="W41" s="698"/>
      <c r="X41" s="698"/>
      <c r="Y41" s="702"/>
      <c r="Z41" s="703">
        <v>100</v>
      </c>
      <c r="AA41" s="703"/>
      <c r="AB41" s="703"/>
      <c r="AC41" s="703"/>
      <c r="AD41" s="704">
        <v>1614507</v>
      </c>
      <c r="AE41" s="704"/>
      <c r="AF41" s="704"/>
      <c r="AG41" s="704"/>
      <c r="AH41" s="704"/>
      <c r="AI41" s="704"/>
      <c r="AJ41" s="704"/>
      <c r="AK41" s="704"/>
      <c r="AL41" s="705">
        <v>100</v>
      </c>
      <c r="AM41" s="685"/>
      <c r="AN41" s="685"/>
      <c r="AO41" s="706"/>
      <c r="AQ41" s="688" t="s">
        <v>337</v>
      </c>
      <c r="AR41" s="689"/>
      <c r="AS41" s="689"/>
      <c r="AT41" s="689"/>
      <c r="AU41" s="689"/>
      <c r="AV41" s="689"/>
      <c r="AW41" s="689"/>
      <c r="AX41" s="689"/>
      <c r="AY41" s="690"/>
      <c r="AZ41" s="625">
        <v>36460</v>
      </c>
      <c r="BA41" s="626"/>
      <c r="BB41" s="626"/>
      <c r="BC41" s="626"/>
      <c r="BD41" s="658"/>
      <c r="BE41" s="658"/>
      <c r="BF41" s="671"/>
      <c r="BG41" s="675"/>
      <c r="BH41" s="676"/>
      <c r="BI41" s="676"/>
      <c r="BJ41" s="676"/>
      <c r="BK41" s="676"/>
      <c r="BL41" s="211"/>
      <c r="BM41" s="623" t="s">
        <v>338</v>
      </c>
      <c r="BN41" s="623"/>
      <c r="BO41" s="623"/>
      <c r="BP41" s="623"/>
      <c r="BQ41" s="623"/>
      <c r="BR41" s="623"/>
      <c r="BS41" s="623"/>
      <c r="BT41" s="623"/>
      <c r="BU41" s="624"/>
      <c r="BV41" s="625">
        <v>8</v>
      </c>
      <c r="BW41" s="626"/>
      <c r="BX41" s="626"/>
      <c r="BY41" s="626"/>
      <c r="BZ41" s="626"/>
      <c r="CA41" s="626"/>
      <c r="CB41" s="635"/>
      <c r="CD41" s="622" t="s">
        <v>339</v>
      </c>
      <c r="CE41" s="623"/>
      <c r="CF41" s="623"/>
      <c r="CG41" s="623"/>
      <c r="CH41" s="623"/>
      <c r="CI41" s="623"/>
      <c r="CJ41" s="623"/>
      <c r="CK41" s="623"/>
      <c r="CL41" s="623"/>
      <c r="CM41" s="623"/>
      <c r="CN41" s="623"/>
      <c r="CO41" s="623"/>
      <c r="CP41" s="623"/>
      <c r="CQ41" s="624"/>
      <c r="CR41" s="625" t="s">
        <v>122</v>
      </c>
      <c r="CS41" s="658"/>
      <c r="CT41" s="658"/>
      <c r="CU41" s="658"/>
      <c r="CV41" s="658"/>
      <c r="CW41" s="658"/>
      <c r="CX41" s="658"/>
      <c r="CY41" s="659"/>
      <c r="CZ41" s="630" t="s">
        <v>122</v>
      </c>
      <c r="DA41" s="655"/>
      <c r="DB41" s="655"/>
      <c r="DC41" s="660"/>
      <c r="DD41" s="634" t="s">
        <v>122</v>
      </c>
      <c r="DE41" s="658"/>
      <c r="DF41" s="658"/>
      <c r="DG41" s="658"/>
      <c r="DH41" s="658"/>
      <c r="DI41" s="658"/>
      <c r="DJ41" s="658"/>
      <c r="DK41" s="659"/>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2">
      <c r="AQ42" s="694" t="s">
        <v>340</v>
      </c>
      <c r="AR42" s="695"/>
      <c r="AS42" s="695"/>
      <c r="AT42" s="695"/>
      <c r="AU42" s="695"/>
      <c r="AV42" s="695"/>
      <c r="AW42" s="695"/>
      <c r="AX42" s="695"/>
      <c r="AY42" s="696"/>
      <c r="AZ42" s="697">
        <v>98875</v>
      </c>
      <c r="BA42" s="698"/>
      <c r="BB42" s="698"/>
      <c r="BC42" s="698"/>
      <c r="BD42" s="684"/>
      <c r="BE42" s="684"/>
      <c r="BF42" s="686"/>
      <c r="BG42" s="677"/>
      <c r="BH42" s="678"/>
      <c r="BI42" s="678"/>
      <c r="BJ42" s="678"/>
      <c r="BK42" s="678"/>
      <c r="BL42" s="212"/>
      <c r="BM42" s="647" t="s">
        <v>341</v>
      </c>
      <c r="BN42" s="647"/>
      <c r="BO42" s="647"/>
      <c r="BP42" s="647"/>
      <c r="BQ42" s="647"/>
      <c r="BR42" s="647"/>
      <c r="BS42" s="647"/>
      <c r="BT42" s="647"/>
      <c r="BU42" s="648"/>
      <c r="BV42" s="697">
        <v>353</v>
      </c>
      <c r="BW42" s="698"/>
      <c r="BX42" s="698"/>
      <c r="BY42" s="698"/>
      <c r="BZ42" s="698"/>
      <c r="CA42" s="698"/>
      <c r="CB42" s="707"/>
      <c r="CD42" s="622" t="s">
        <v>342</v>
      </c>
      <c r="CE42" s="623"/>
      <c r="CF42" s="623"/>
      <c r="CG42" s="623"/>
      <c r="CH42" s="623"/>
      <c r="CI42" s="623"/>
      <c r="CJ42" s="623"/>
      <c r="CK42" s="623"/>
      <c r="CL42" s="623"/>
      <c r="CM42" s="623"/>
      <c r="CN42" s="623"/>
      <c r="CO42" s="623"/>
      <c r="CP42" s="623"/>
      <c r="CQ42" s="624"/>
      <c r="CR42" s="625">
        <v>269718</v>
      </c>
      <c r="CS42" s="658"/>
      <c r="CT42" s="658"/>
      <c r="CU42" s="658"/>
      <c r="CV42" s="658"/>
      <c r="CW42" s="658"/>
      <c r="CX42" s="658"/>
      <c r="CY42" s="659"/>
      <c r="CZ42" s="630">
        <v>11.2</v>
      </c>
      <c r="DA42" s="655"/>
      <c r="DB42" s="655"/>
      <c r="DC42" s="660"/>
      <c r="DD42" s="634">
        <v>33810</v>
      </c>
      <c r="DE42" s="658"/>
      <c r="DF42" s="658"/>
      <c r="DG42" s="658"/>
      <c r="DH42" s="658"/>
      <c r="DI42" s="658"/>
      <c r="DJ42" s="658"/>
      <c r="DK42" s="659"/>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2">
      <c r="B43" s="202" t="s">
        <v>343</v>
      </c>
      <c r="CD43" s="622" t="s">
        <v>344</v>
      </c>
      <c r="CE43" s="623"/>
      <c r="CF43" s="623"/>
      <c r="CG43" s="623"/>
      <c r="CH43" s="623"/>
      <c r="CI43" s="623"/>
      <c r="CJ43" s="623"/>
      <c r="CK43" s="623"/>
      <c r="CL43" s="623"/>
      <c r="CM43" s="623"/>
      <c r="CN43" s="623"/>
      <c r="CO43" s="623"/>
      <c r="CP43" s="623"/>
      <c r="CQ43" s="624"/>
      <c r="CR43" s="625" t="s">
        <v>122</v>
      </c>
      <c r="CS43" s="658"/>
      <c r="CT43" s="658"/>
      <c r="CU43" s="658"/>
      <c r="CV43" s="658"/>
      <c r="CW43" s="658"/>
      <c r="CX43" s="658"/>
      <c r="CY43" s="659"/>
      <c r="CZ43" s="630" t="s">
        <v>122</v>
      </c>
      <c r="DA43" s="655"/>
      <c r="DB43" s="655"/>
      <c r="DC43" s="660"/>
      <c r="DD43" s="634" t="s">
        <v>122</v>
      </c>
      <c r="DE43" s="658"/>
      <c r="DF43" s="658"/>
      <c r="DG43" s="658"/>
      <c r="DH43" s="658"/>
      <c r="DI43" s="658"/>
      <c r="DJ43" s="658"/>
      <c r="DK43" s="659"/>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2">
      <c r="B44" s="711" t="s">
        <v>345</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3" t="s">
        <v>293</v>
      </c>
      <c r="CE44" s="664"/>
      <c r="CF44" s="622" t="s">
        <v>346</v>
      </c>
      <c r="CG44" s="623"/>
      <c r="CH44" s="623"/>
      <c r="CI44" s="623"/>
      <c r="CJ44" s="623"/>
      <c r="CK44" s="623"/>
      <c r="CL44" s="623"/>
      <c r="CM44" s="623"/>
      <c r="CN44" s="623"/>
      <c r="CO44" s="623"/>
      <c r="CP44" s="623"/>
      <c r="CQ44" s="624"/>
      <c r="CR44" s="625">
        <v>247064</v>
      </c>
      <c r="CS44" s="626"/>
      <c r="CT44" s="626"/>
      <c r="CU44" s="626"/>
      <c r="CV44" s="626"/>
      <c r="CW44" s="626"/>
      <c r="CX44" s="626"/>
      <c r="CY44" s="627"/>
      <c r="CZ44" s="630">
        <v>10.199999999999999</v>
      </c>
      <c r="DA44" s="631"/>
      <c r="DB44" s="631"/>
      <c r="DC44" s="637"/>
      <c r="DD44" s="634">
        <v>28858</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2">
      <c r="B45" s="711" t="s">
        <v>347</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5"/>
      <c r="CE45" s="666"/>
      <c r="CF45" s="622" t="s">
        <v>348</v>
      </c>
      <c r="CG45" s="623"/>
      <c r="CH45" s="623"/>
      <c r="CI45" s="623"/>
      <c r="CJ45" s="623"/>
      <c r="CK45" s="623"/>
      <c r="CL45" s="623"/>
      <c r="CM45" s="623"/>
      <c r="CN45" s="623"/>
      <c r="CO45" s="623"/>
      <c r="CP45" s="623"/>
      <c r="CQ45" s="624"/>
      <c r="CR45" s="625">
        <v>104374</v>
      </c>
      <c r="CS45" s="658"/>
      <c r="CT45" s="658"/>
      <c r="CU45" s="658"/>
      <c r="CV45" s="658"/>
      <c r="CW45" s="658"/>
      <c r="CX45" s="658"/>
      <c r="CY45" s="659"/>
      <c r="CZ45" s="630">
        <v>4.3</v>
      </c>
      <c r="DA45" s="655"/>
      <c r="DB45" s="655"/>
      <c r="DC45" s="660"/>
      <c r="DD45" s="634">
        <v>12010</v>
      </c>
      <c r="DE45" s="658"/>
      <c r="DF45" s="658"/>
      <c r="DG45" s="658"/>
      <c r="DH45" s="658"/>
      <c r="DI45" s="658"/>
      <c r="DJ45" s="658"/>
      <c r="DK45" s="659"/>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2">
      <c r="B46" s="213"/>
      <c r="CD46" s="665"/>
      <c r="CE46" s="666"/>
      <c r="CF46" s="622" t="s">
        <v>349</v>
      </c>
      <c r="CG46" s="623"/>
      <c r="CH46" s="623"/>
      <c r="CI46" s="623"/>
      <c r="CJ46" s="623"/>
      <c r="CK46" s="623"/>
      <c r="CL46" s="623"/>
      <c r="CM46" s="623"/>
      <c r="CN46" s="623"/>
      <c r="CO46" s="623"/>
      <c r="CP46" s="623"/>
      <c r="CQ46" s="624"/>
      <c r="CR46" s="625">
        <v>142690</v>
      </c>
      <c r="CS46" s="626"/>
      <c r="CT46" s="626"/>
      <c r="CU46" s="626"/>
      <c r="CV46" s="626"/>
      <c r="CW46" s="626"/>
      <c r="CX46" s="626"/>
      <c r="CY46" s="627"/>
      <c r="CZ46" s="630">
        <v>5.9</v>
      </c>
      <c r="DA46" s="631"/>
      <c r="DB46" s="631"/>
      <c r="DC46" s="637"/>
      <c r="DD46" s="634">
        <v>16848</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2">
      <c r="B47" s="213"/>
      <c r="CD47" s="665"/>
      <c r="CE47" s="666"/>
      <c r="CF47" s="622" t="s">
        <v>350</v>
      </c>
      <c r="CG47" s="623"/>
      <c r="CH47" s="623"/>
      <c r="CI47" s="623"/>
      <c r="CJ47" s="623"/>
      <c r="CK47" s="623"/>
      <c r="CL47" s="623"/>
      <c r="CM47" s="623"/>
      <c r="CN47" s="623"/>
      <c r="CO47" s="623"/>
      <c r="CP47" s="623"/>
      <c r="CQ47" s="624"/>
      <c r="CR47" s="625">
        <v>22654</v>
      </c>
      <c r="CS47" s="658"/>
      <c r="CT47" s="658"/>
      <c r="CU47" s="658"/>
      <c r="CV47" s="658"/>
      <c r="CW47" s="658"/>
      <c r="CX47" s="658"/>
      <c r="CY47" s="659"/>
      <c r="CZ47" s="630">
        <v>0.9</v>
      </c>
      <c r="DA47" s="655"/>
      <c r="DB47" s="655"/>
      <c r="DC47" s="660"/>
      <c r="DD47" s="634">
        <v>4952</v>
      </c>
      <c r="DE47" s="658"/>
      <c r="DF47" s="658"/>
      <c r="DG47" s="658"/>
      <c r="DH47" s="658"/>
      <c r="DI47" s="658"/>
      <c r="DJ47" s="658"/>
      <c r="DK47" s="659"/>
      <c r="DL47" s="708"/>
      <c r="DM47" s="709"/>
      <c r="DN47" s="709"/>
      <c r="DO47" s="709"/>
      <c r="DP47" s="709"/>
      <c r="DQ47" s="709"/>
      <c r="DR47" s="709"/>
      <c r="DS47" s="709"/>
      <c r="DT47" s="709"/>
      <c r="DU47" s="709"/>
      <c r="DV47" s="710"/>
      <c r="DW47" s="699"/>
      <c r="DX47" s="700"/>
      <c r="DY47" s="700"/>
      <c r="DZ47" s="700"/>
      <c r="EA47" s="700"/>
      <c r="EB47" s="700"/>
      <c r="EC47" s="701"/>
    </row>
    <row r="48" spans="2:133" ht="10.8" x14ac:dyDescent="0.2">
      <c r="B48" s="213"/>
      <c r="CD48" s="667"/>
      <c r="CE48" s="668"/>
      <c r="CF48" s="622" t="s">
        <v>351</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2">
      <c r="B49" s="213"/>
      <c r="CD49" s="646" t="s">
        <v>352</v>
      </c>
      <c r="CE49" s="647"/>
      <c r="CF49" s="647"/>
      <c r="CG49" s="647"/>
      <c r="CH49" s="647"/>
      <c r="CI49" s="647"/>
      <c r="CJ49" s="647"/>
      <c r="CK49" s="647"/>
      <c r="CL49" s="647"/>
      <c r="CM49" s="647"/>
      <c r="CN49" s="647"/>
      <c r="CO49" s="647"/>
      <c r="CP49" s="647"/>
      <c r="CQ49" s="648"/>
      <c r="CR49" s="697">
        <v>2416204</v>
      </c>
      <c r="CS49" s="684"/>
      <c r="CT49" s="684"/>
      <c r="CU49" s="684"/>
      <c r="CV49" s="684"/>
      <c r="CW49" s="684"/>
      <c r="CX49" s="684"/>
      <c r="CY49" s="713"/>
      <c r="CZ49" s="705">
        <v>100</v>
      </c>
      <c r="DA49" s="714"/>
      <c r="DB49" s="714"/>
      <c r="DC49" s="715"/>
      <c r="DD49" s="716">
        <v>1879463</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z6PH+SKn52RyBaGgCBrZkKjJaCSv+Lz7Z4IZFiYYuTps7E1HTJWZjBKQJc9kWedOiosDhy/fALJt0aGwQvb0eQ==" saltValue="0aX9ebEdwpPBHjEpkcmG5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3" t="s">
        <v>353</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4" t="s">
        <v>354</v>
      </c>
      <c r="DK2" s="725"/>
      <c r="DL2" s="725"/>
      <c r="DM2" s="725"/>
      <c r="DN2" s="725"/>
      <c r="DO2" s="726"/>
      <c r="DP2" s="216"/>
      <c r="DQ2" s="724" t="s">
        <v>355</v>
      </c>
      <c r="DR2" s="725"/>
      <c r="DS2" s="725"/>
      <c r="DT2" s="725"/>
      <c r="DU2" s="725"/>
      <c r="DV2" s="725"/>
      <c r="DW2" s="725"/>
      <c r="DX2" s="725"/>
      <c r="DY2" s="725"/>
      <c r="DZ2" s="726"/>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7" t="s">
        <v>356</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20"/>
      <c r="BA4" s="220"/>
      <c r="BB4" s="220"/>
      <c r="BC4" s="220"/>
      <c r="BD4" s="220"/>
      <c r="BE4" s="221"/>
      <c r="BF4" s="221"/>
      <c r="BG4" s="221"/>
      <c r="BH4" s="221"/>
      <c r="BI4" s="221"/>
      <c r="BJ4" s="221"/>
      <c r="BK4" s="221"/>
      <c r="BL4" s="221"/>
      <c r="BM4" s="221"/>
      <c r="BN4" s="221"/>
      <c r="BO4" s="221"/>
      <c r="BP4" s="221"/>
      <c r="BQ4" s="728" t="s">
        <v>357</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2"/>
    </row>
    <row r="5" spans="1:131" s="223" customFormat="1" ht="26.25" customHeight="1" x14ac:dyDescent="0.2">
      <c r="A5" s="729" t="s">
        <v>358</v>
      </c>
      <c r="B5" s="730"/>
      <c r="C5" s="730"/>
      <c r="D5" s="730"/>
      <c r="E5" s="730"/>
      <c r="F5" s="730"/>
      <c r="G5" s="730"/>
      <c r="H5" s="730"/>
      <c r="I5" s="730"/>
      <c r="J5" s="730"/>
      <c r="K5" s="730"/>
      <c r="L5" s="730"/>
      <c r="M5" s="730"/>
      <c r="N5" s="730"/>
      <c r="O5" s="730"/>
      <c r="P5" s="731"/>
      <c r="Q5" s="735" t="s">
        <v>359</v>
      </c>
      <c r="R5" s="736"/>
      <c r="S5" s="736"/>
      <c r="T5" s="736"/>
      <c r="U5" s="737"/>
      <c r="V5" s="735" t="s">
        <v>360</v>
      </c>
      <c r="W5" s="736"/>
      <c r="X5" s="736"/>
      <c r="Y5" s="736"/>
      <c r="Z5" s="737"/>
      <c r="AA5" s="735" t="s">
        <v>361</v>
      </c>
      <c r="AB5" s="736"/>
      <c r="AC5" s="736"/>
      <c r="AD5" s="736"/>
      <c r="AE5" s="736"/>
      <c r="AF5" s="741" t="s">
        <v>362</v>
      </c>
      <c r="AG5" s="736"/>
      <c r="AH5" s="736"/>
      <c r="AI5" s="736"/>
      <c r="AJ5" s="742"/>
      <c r="AK5" s="736" t="s">
        <v>363</v>
      </c>
      <c r="AL5" s="736"/>
      <c r="AM5" s="736"/>
      <c r="AN5" s="736"/>
      <c r="AO5" s="737"/>
      <c r="AP5" s="735" t="s">
        <v>364</v>
      </c>
      <c r="AQ5" s="736"/>
      <c r="AR5" s="736"/>
      <c r="AS5" s="736"/>
      <c r="AT5" s="737"/>
      <c r="AU5" s="735" t="s">
        <v>365</v>
      </c>
      <c r="AV5" s="736"/>
      <c r="AW5" s="736"/>
      <c r="AX5" s="736"/>
      <c r="AY5" s="742"/>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35" t="s">
        <v>367</v>
      </c>
      <c r="CI5" s="736"/>
      <c r="CJ5" s="736"/>
      <c r="CK5" s="736"/>
      <c r="CL5" s="737"/>
      <c r="CM5" s="735" t="s">
        <v>368</v>
      </c>
      <c r="CN5" s="736"/>
      <c r="CO5" s="736"/>
      <c r="CP5" s="736"/>
      <c r="CQ5" s="737"/>
      <c r="CR5" s="735" t="s">
        <v>369</v>
      </c>
      <c r="CS5" s="736"/>
      <c r="CT5" s="736"/>
      <c r="CU5" s="736"/>
      <c r="CV5" s="737"/>
      <c r="CW5" s="735" t="s">
        <v>370</v>
      </c>
      <c r="CX5" s="736"/>
      <c r="CY5" s="736"/>
      <c r="CZ5" s="736"/>
      <c r="DA5" s="737"/>
      <c r="DB5" s="735" t="s">
        <v>371</v>
      </c>
      <c r="DC5" s="736"/>
      <c r="DD5" s="736"/>
      <c r="DE5" s="736"/>
      <c r="DF5" s="737"/>
      <c r="DG5" s="765" t="s">
        <v>372</v>
      </c>
      <c r="DH5" s="766"/>
      <c r="DI5" s="766"/>
      <c r="DJ5" s="766"/>
      <c r="DK5" s="767"/>
      <c r="DL5" s="765" t="s">
        <v>373</v>
      </c>
      <c r="DM5" s="766"/>
      <c r="DN5" s="766"/>
      <c r="DO5" s="766"/>
      <c r="DP5" s="767"/>
      <c r="DQ5" s="735" t="s">
        <v>374</v>
      </c>
      <c r="DR5" s="736"/>
      <c r="DS5" s="736"/>
      <c r="DT5" s="736"/>
      <c r="DU5" s="737"/>
      <c r="DV5" s="735" t="s">
        <v>365</v>
      </c>
      <c r="DW5" s="736"/>
      <c r="DX5" s="736"/>
      <c r="DY5" s="736"/>
      <c r="DZ5" s="742"/>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8"/>
      <c r="DH6" s="769"/>
      <c r="DI6" s="769"/>
      <c r="DJ6" s="769"/>
      <c r="DK6" s="770"/>
      <c r="DL6" s="768"/>
      <c r="DM6" s="769"/>
      <c r="DN6" s="769"/>
      <c r="DO6" s="769"/>
      <c r="DP6" s="770"/>
      <c r="DQ6" s="738"/>
      <c r="DR6" s="739"/>
      <c r="DS6" s="739"/>
      <c r="DT6" s="739"/>
      <c r="DU6" s="740"/>
      <c r="DV6" s="738"/>
      <c r="DW6" s="739"/>
      <c r="DX6" s="739"/>
      <c r="DY6" s="739"/>
      <c r="DZ6" s="744"/>
      <c r="EA6" s="222"/>
    </row>
    <row r="7" spans="1:131" s="223" customFormat="1" ht="26.25" customHeight="1" thickTop="1" x14ac:dyDescent="0.2">
      <c r="A7" s="224">
        <v>1</v>
      </c>
      <c r="B7" s="751" t="s">
        <v>375</v>
      </c>
      <c r="C7" s="752"/>
      <c r="D7" s="752"/>
      <c r="E7" s="752"/>
      <c r="F7" s="752"/>
      <c r="G7" s="752"/>
      <c r="H7" s="752"/>
      <c r="I7" s="752"/>
      <c r="J7" s="752"/>
      <c r="K7" s="752"/>
      <c r="L7" s="752"/>
      <c r="M7" s="752"/>
      <c r="N7" s="752"/>
      <c r="O7" s="752"/>
      <c r="P7" s="753"/>
      <c r="Q7" s="754">
        <v>2712</v>
      </c>
      <c r="R7" s="755"/>
      <c r="S7" s="755"/>
      <c r="T7" s="755"/>
      <c r="U7" s="755"/>
      <c r="V7" s="755">
        <v>2416</v>
      </c>
      <c r="W7" s="755"/>
      <c r="X7" s="755"/>
      <c r="Y7" s="755"/>
      <c r="Z7" s="755"/>
      <c r="AA7" s="755">
        <v>296</v>
      </c>
      <c r="AB7" s="755"/>
      <c r="AC7" s="755"/>
      <c r="AD7" s="755"/>
      <c r="AE7" s="756"/>
      <c r="AF7" s="757">
        <v>260</v>
      </c>
      <c r="AG7" s="758"/>
      <c r="AH7" s="758"/>
      <c r="AI7" s="758"/>
      <c r="AJ7" s="759"/>
      <c r="AK7" s="760">
        <v>0</v>
      </c>
      <c r="AL7" s="761"/>
      <c r="AM7" s="761"/>
      <c r="AN7" s="761"/>
      <c r="AO7" s="761"/>
      <c r="AP7" s="761">
        <v>3535</v>
      </c>
      <c r="AQ7" s="761"/>
      <c r="AR7" s="761"/>
      <c r="AS7" s="761"/>
      <c r="AT7" s="761"/>
      <c r="AU7" s="762"/>
      <c r="AV7" s="762"/>
      <c r="AW7" s="762"/>
      <c r="AX7" s="762"/>
      <c r="AY7" s="763"/>
      <c r="AZ7" s="220"/>
      <c r="BA7" s="220"/>
      <c r="BB7" s="220"/>
      <c r="BC7" s="220"/>
      <c r="BD7" s="220"/>
      <c r="BE7" s="221"/>
      <c r="BF7" s="221"/>
      <c r="BG7" s="221"/>
      <c r="BH7" s="221"/>
      <c r="BI7" s="221"/>
      <c r="BJ7" s="221"/>
      <c r="BK7" s="221"/>
      <c r="BL7" s="221"/>
      <c r="BM7" s="221"/>
      <c r="BN7" s="221"/>
      <c r="BO7" s="221"/>
      <c r="BP7" s="221"/>
      <c r="BQ7" s="224">
        <v>1</v>
      </c>
      <c r="BR7" s="225"/>
      <c r="BS7" s="748"/>
      <c r="BT7" s="749"/>
      <c r="BU7" s="749"/>
      <c r="BV7" s="749"/>
      <c r="BW7" s="749"/>
      <c r="BX7" s="749"/>
      <c r="BY7" s="749"/>
      <c r="BZ7" s="749"/>
      <c r="CA7" s="749"/>
      <c r="CB7" s="749"/>
      <c r="CC7" s="749"/>
      <c r="CD7" s="749"/>
      <c r="CE7" s="749"/>
      <c r="CF7" s="749"/>
      <c r="CG7" s="764"/>
      <c r="CH7" s="745"/>
      <c r="CI7" s="746"/>
      <c r="CJ7" s="746"/>
      <c r="CK7" s="746"/>
      <c r="CL7" s="747"/>
      <c r="CM7" s="745"/>
      <c r="CN7" s="746"/>
      <c r="CO7" s="746"/>
      <c r="CP7" s="746"/>
      <c r="CQ7" s="747"/>
      <c r="CR7" s="745"/>
      <c r="CS7" s="746"/>
      <c r="CT7" s="746"/>
      <c r="CU7" s="746"/>
      <c r="CV7" s="747"/>
      <c r="CW7" s="745"/>
      <c r="CX7" s="746"/>
      <c r="CY7" s="746"/>
      <c r="CZ7" s="746"/>
      <c r="DA7" s="747"/>
      <c r="DB7" s="745"/>
      <c r="DC7" s="746"/>
      <c r="DD7" s="746"/>
      <c r="DE7" s="746"/>
      <c r="DF7" s="747"/>
      <c r="DG7" s="745"/>
      <c r="DH7" s="746"/>
      <c r="DI7" s="746"/>
      <c r="DJ7" s="746"/>
      <c r="DK7" s="747"/>
      <c r="DL7" s="745"/>
      <c r="DM7" s="746"/>
      <c r="DN7" s="746"/>
      <c r="DO7" s="746"/>
      <c r="DP7" s="747"/>
      <c r="DQ7" s="745"/>
      <c r="DR7" s="746"/>
      <c r="DS7" s="746"/>
      <c r="DT7" s="746"/>
      <c r="DU7" s="747"/>
      <c r="DV7" s="748"/>
      <c r="DW7" s="749"/>
      <c r="DX7" s="749"/>
      <c r="DY7" s="749"/>
      <c r="DZ7" s="750"/>
      <c r="EA7" s="222"/>
    </row>
    <row r="8" spans="1:131" s="223" customFormat="1" ht="26.25" customHeight="1" x14ac:dyDescent="0.2">
      <c r="A8" s="226">
        <v>2</v>
      </c>
      <c r="B8" s="782"/>
      <c r="C8" s="783"/>
      <c r="D8" s="783"/>
      <c r="E8" s="783"/>
      <c r="F8" s="783"/>
      <c r="G8" s="783"/>
      <c r="H8" s="783"/>
      <c r="I8" s="783"/>
      <c r="J8" s="783"/>
      <c r="K8" s="783"/>
      <c r="L8" s="783"/>
      <c r="M8" s="783"/>
      <c r="N8" s="783"/>
      <c r="O8" s="783"/>
      <c r="P8" s="784"/>
      <c r="Q8" s="785"/>
      <c r="R8" s="786"/>
      <c r="S8" s="786"/>
      <c r="T8" s="786"/>
      <c r="U8" s="786"/>
      <c r="V8" s="786"/>
      <c r="W8" s="786"/>
      <c r="X8" s="786"/>
      <c r="Y8" s="786"/>
      <c r="Z8" s="786"/>
      <c r="AA8" s="786"/>
      <c r="AB8" s="786"/>
      <c r="AC8" s="786"/>
      <c r="AD8" s="786"/>
      <c r="AE8" s="787"/>
      <c r="AF8" s="788"/>
      <c r="AG8" s="789"/>
      <c r="AH8" s="789"/>
      <c r="AI8" s="789"/>
      <c r="AJ8" s="790"/>
      <c r="AK8" s="771"/>
      <c r="AL8" s="772"/>
      <c r="AM8" s="772"/>
      <c r="AN8" s="772"/>
      <c r="AO8" s="772"/>
      <c r="AP8" s="772"/>
      <c r="AQ8" s="772"/>
      <c r="AR8" s="772"/>
      <c r="AS8" s="772"/>
      <c r="AT8" s="772"/>
      <c r="AU8" s="773"/>
      <c r="AV8" s="773"/>
      <c r="AW8" s="773"/>
      <c r="AX8" s="773"/>
      <c r="AY8" s="774"/>
      <c r="AZ8" s="220"/>
      <c r="BA8" s="220"/>
      <c r="BB8" s="220"/>
      <c r="BC8" s="220"/>
      <c r="BD8" s="220"/>
      <c r="BE8" s="221"/>
      <c r="BF8" s="221"/>
      <c r="BG8" s="221"/>
      <c r="BH8" s="221"/>
      <c r="BI8" s="221"/>
      <c r="BJ8" s="221"/>
      <c r="BK8" s="221"/>
      <c r="BL8" s="221"/>
      <c r="BM8" s="221"/>
      <c r="BN8" s="221"/>
      <c r="BO8" s="221"/>
      <c r="BP8" s="221"/>
      <c r="BQ8" s="226">
        <v>2</v>
      </c>
      <c r="BR8" s="227"/>
      <c r="BS8" s="775"/>
      <c r="BT8" s="776"/>
      <c r="BU8" s="776"/>
      <c r="BV8" s="776"/>
      <c r="BW8" s="776"/>
      <c r="BX8" s="776"/>
      <c r="BY8" s="776"/>
      <c r="BZ8" s="776"/>
      <c r="CA8" s="776"/>
      <c r="CB8" s="776"/>
      <c r="CC8" s="776"/>
      <c r="CD8" s="776"/>
      <c r="CE8" s="776"/>
      <c r="CF8" s="776"/>
      <c r="CG8" s="777"/>
      <c r="CH8" s="778"/>
      <c r="CI8" s="779"/>
      <c r="CJ8" s="779"/>
      <c r="CK8" s="779"/>
      <c r="CL8" s="780"/>
      <c r="CM8" s="778"/>
      <c r="CN8" s="779"/>
      <c r="CO8" s="779"/>
      <c r="CP8" s="779"/>
      <c r="CQ8" s="780"/>
      <c r="CR8" s="778"/>
      <c r="CS8" s="779"/>
      <c r="CT8" s="779"/>
      <c r="CU8" s="779"/>
      <c r="CV8" s="780"/>
      <c r="CW8" s="778"/>
      <c r="CX8" s="779"/>
      <c r="CY8" s="779"/>
      <c r="CZ8" s="779"/>
      <c r="DA8" s="780"/>
      <c r="DB8" s="778"/>
      <c r="DC8" s="779"/>
      <c r="DD8" s="779"/>
      <c r="DE8" s="779"/>
      <c r="DF8" s="780"/>
      <c r="DG8" s="778"/>
      <c r="DH8" s="779"/>
      <c r="DI8" s="779"/>
      <c r="DJ8" s="779"/>
      <c r="DK8" s="780"/>
      <c r="DL8" s="778"/>
      <c r="DM8" s="779"/>
      <c r="DN8" s="779"/>
      <c r="DO8" s="779"/>
      <c r="DP8" s="780"/>
      <c r="DQ8" s="778"/>
      <c r="DR8" s="779"/>
      <c r="DS8" s="779"/>
      <c r="DT8" s="779"/>
      <c r="DU8" s="780"/>
      <c r="DV8" s="775"/>
      <c r="DW8" s="776"/>
      <c r="DX8" s="776"/>
      <c r="DY8" s="776"/>
      <c r="DZ8" s="781"/>
      <c r="EA8" s="222"/>
    </row>
    <row r="9" spans="1:131" s="223" customFormat="1" ht="26.25" customHeight="1" x14ac:dyDescent="0.2">
      <c r="A9" s="226">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20"/>
      <c r="BA9" s="220"/>
      <c r="BB9" s="220"/>
      <c r="BC9" s="220"/>
      <c r="BD9" s="220"/>
      <c r="BE9" s="221"/>
      <c r="BF9" s="221"/>
      <c r="BG9" s="221"/>
      <c r="BH9" s="221"/>
      <c r="BI9" s="221"/>
      <c r="BJ9" s="221"/>
      <c r="BK9" s="221"/>
      <c r="BL9" s="221"/>
      <c r="BM9" s="221"/>
      <c r="BN9" s="221"/>
      <c r="BO9" s="221"/>
      <c r="BP9" s="221"/>
      <c r="BQ9" s="226">
        <v>3</v>
      </c>
      <c r="BR9" s="227"/>
      <c r="BS9" s="775"/>
      <c r="BT9" s="776"/>
      <c r="BU9" s="776"/>
      <c r="BV9" s="776"/>
      <c r="BW9" s="776"/>
      <c r="BX9" s="776"/>
      <c r="BY9" s="776"/>
      <c r="BZ9" s="776"/>
      <c r="CA9" s="776"/>
      <c r="CB9" s="776"/>
      <c r="CC9" s="776"/>
      <c r="CD9" s="776"/>
      <c r="CE9" s="776"/>
      <c r="CF9" s="776"/>
      <c r="CG9" s="777"/>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75"/>
      <c r="DW9" s="776"/>
      <c r="DX9" s="776"/>
      <c r="DY9" s="776"/>
      <c r="DZ9" s="781"/>
      <c r="EA9" s="222"/>
    </row>
    <row r="10" spans="1:131" s="223" customFormat="1" ht="26.25" customHeight="1" x14ac:dyDescent="0.2">
      <c r="A10" s="226">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20"/>
      <c r="BA10" s="220"/>
      <c r="BB10" s="220"/>
      <c r="BC10" s="220"/>
      <c r="BD10" s="220"/>
      <c r="BE10" s="221"/>
      <c r="BF10" s="221"/>
      <c r="BG10" s="221"/>
      <c r="BH10" s="221"/>
      <c r="BI10" s="221"/>
      <c r="BJ10" s="221"/>
      <c r="BK10" s="221"/>
      <c r="BL10" s="221"/>
      <c r="BM10" s="221"/>
      <c r="BN10" s="221"/>
      <c r="BO10" s="221"/>
      <c r="BP10" s="221"/>
      <c r="BQ10" s="226">
        <v>4</v>
      </c>
      <c r="BR10" s="227"/>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22"/>
    </row>
    <row r="11" spans="1:131" s="223" customFormat="1" ht="26.25" customHeight="1" x14ac:dyDescent="0.2">
      <c r="A11" s="226">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20"/>
      <c r="BA11" s="220"/>
      <c r="BB11" s="220"/>
      <c r="BC11" s="220"/>
      <c r="BD11" s="220"/>
      <c r="BE11" s="221"/>
      <c r="BF11" s="221"/>
      <c r="BG11" s="221"/>
      <c r="BH11" s="221"/>
      <c r="BI11" s="221"/>
      <c r="BJ11" s="221"/>
      <c r="BK11" s="221"/>
      <c r="BL11" s="221"/>
      <c r="BM11" s="221"/>
      <c r="BN11" s="221"/>
      <c r="BO11" s="221"/>
      <c r="BP11" s="221"/>
      <c r="BQ11" s="226">
        <v>5</v>
      </c>
      <c r="BR11" s="227"/>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22"/>
    </row>
    <row r="12" spans="1:131" s="223" customFormat="1" ht="26.25" customHeight="1" x14ac:dyDescent="0.2">
      <c r="A12" s="226">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20"/>
      <c r="BA12" s="220"/>
      <c r="BB12" s="220"/>
      <c r="BC12" s="220"/>
      <c r="BD12" s="220"/>
      <c r="BE12" s="221"/>
      <c r="BF12" s="221"/>
      <c r="BG12" s="221"/>
      <c r="BH12" s="221"/>
      <c r="BI12" s="221"/>
      <c r="BJ12" s="221"/>
      <c r="BK12" s="221"/>
      <c r="BL12" s="221"/>
      <c r="BM12" s="221"/>
      <c r="BN12" s="221"/>
      <c r="BO12" s="221"/>
      <c r="BP12" s="221"/>
      <c r="BQ12" s="226">
        <v>6</v>
      </c>
      <c r="BR12" s="227"/>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22"/>
    </row>
    <row r="13" spans="1:131" s="223" customFormat="1" ht="26.25" customHeight="1" x14ac:dyDescent="0.2">
      <c r="A13" s="226">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20"/>
      <c r="BA13" s="220"/>
      <c r="BB13" s="220"/>
      <c r="BC13" s="220"/>
      <c r="BD13" s="220"/>
      <c r="BE13" s="221"/>
      <c r="BF13" s="221"/>
      <c r="BG13" s="221"/>
      <c r="BH13" s="221"/>
      <c r="BI13" s="221"/>
      <c r="BJ13" s="221"/>
      <c r="BK13" s="221"/>
      <c r="BL13" s="221"/>
      <c r="BM13" s="221"/>
      <c r="BN13" s="221"/>
      <c r="BO13" s="221"/>
      <c r="BP13" s="221"/>
      <c r="BQ13" s="226">
        <v>7</v>
      </c>
      <c r="BR13" s="227"/>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22"/>
    </row>
    <row r="14" spans="1:131" s="223" customFormat="1" ht="26.25" customHeight="1" x14ac:dyDescent="0.2">
      <c r="A14" s="226">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20"/>
      <c r="BA14" s="220"/>
      <c r="BB14" s="220"/>
      <c r="BC14" s="220"/>
      <c r="BD14" s="220"/>
      <c r="BE14" s="221"/>
      <c r="BF14" s="221"/>
      <c r="BG14" s="221"/>
      <c r="BH14" s="221"/>
      <c r="BI14" s="221"/>
      <c r="BJ14" s="221"/>
      <c r="BK14" s="221"/>
      <c r="BL14" s="221"/>
      <c r="BM14" s="221"/>
      <c r="BN14" s="221"/>
      <c r="BO14" s="221"/>
      <c r="BP14" s="221"/>
      <c r="BQ14" s="226">
        <v>8</v>
      </c>
      <c r="BR14" s="227"/>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22"/>
    </row>
    <row r="15" spans="1:131" s="223" customFormat="1" ht="26.25" customHeight="1" x14ac:dyDescent="0.2">
      <c r="A15" s="226">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20"/>
      <c r="BA15" s="220"/>
      <c r="BB15" s="220"/>
      <c r="BC15" s="220"/>
      <c r="BD15" s="220"/>
      <c r="BE15" s="221"/>
      <c r="BF15" s="221"/>
      <c r="BG15" s="221"/>
      <c r="BH15" s="221"/>
      <c r="BI15" s="221"/>
      <c r="BJ15" s="221"/>
      <c r="BK15" s="221"/>
      <c r="BL15" s="221"/>
      <c r="BM15" s="221"/>
      <c r="BN15" s="221"/>
      <c r="BO15" s="221"/>
      <c r="BP15" s="221"/>
      <c r="BQ15" s="226">
        <v>9</v>
      </c>
      <c r="BR15" s="227"/>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22"/>
    </row>
    <row r="16" spans="1:131" s="223" customFormat="1" ht="26.25" customHeight="1" x14ac:dyDescent="0.2">
      <c r="A16" s="226">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20"/>
      <c r="BA16" s="220"/>
      <c r="BB16" s="220"/>
      <c r="BC16" s="220"/>
      <c r="BD16" s="220"/>
      <c r="BE16" s="221"/>
      <c r="BF16" s="221"/>
      <c r="BG16" s="221"/>
      <c r="BH16" s="221"/>
      <c r="BI16" s="221"/>
      <c r="BJ16" s="221"/>
      <c r="BK16" s="221"/>
      <c r="BL16" s="221"/>
      <c r="BM16" s="221"/>
      <c r="BN16" s="221"/>
      <c r="BO16" s="221"/>
      <c r="BP16" s="221"/>
      <c r="BQ16" s="226">
        <v>10</v>
      </c>
      <c r="BR16" s="227"/>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22"/>
    </row>
    <row r="17" spans="1:131" s="223" customFormat="1" ht="26.25" customHeight="1" x14ac:dyDescent="0.2">
      <c r="A17" s="226">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20"/>
      <c r="BA17" s="220"/>
      <c r="BB17" s="220"/>
      <c r="BC17" s="220"/>
      <c r="BD17" s="220"/>
      <c r="BE17" s="221"/>
      <c r="BF17" s="221"/>
      <c r="BG17" s="221"/>
      <c r="BH17" s="221"/>
      <c r="BI17" s="221"/>
      <c r="BJ17" s="221"/>
      <c r="BK17" s="221"/>
      <c r="BL17" s="221"/>
      <c r="BM17" s="221"/>
      <c r="BN17" s="221"/>
      <c r="BO17" s="221"/>
      <c r="BP17" s="221"/>
      <c r="BQ17" s="226">
        <v>11</v>
      </c>
      <c r="BR17" s="227"/>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22"/>
    </row>
    <row r="18" spans="1:131" s="223" customFormat="1" ht="26.25" customHeight="1" x14ac:dyDescent="0.2">
      <c r="A18" s="226">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20"/>
      <c r="BA18" s="220"/>
      <c r="BB18" s="220"/>
      <c r="BC18" s="220"/>
      <c r="BD18" s="220"/>
      <c r="BE18" s="221"/>
      <c r="BF18" s="221"/>
      <c r="BG18" s="221"/>
      <c r="BH18" s="221"/>
      <c r="BI18" s="221"/>
      <c r="BJ18" s="221"/>
      <c r="BK18" s="221"/>
      <c r="BL18" s="221"/>
      <c r="BM18" s="221"/>
      <c r="BN18" s="221"/>
      <c r="BO18" s="221"/>
      <c r="BP18" s="221"/>
      <c r="BQ18" s="226">
        <v>12</v>
      </c>
      <c r="BR18" s="227"/>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22"/>
    </row>
    <row r="19" spans="1:131" s="223" customFormat="1" ht="26.25" customHeight="1" x14ac:dyDescent="0.2">
      <c r="A19" s="226">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20"/>
      <c r="BA19" s="220"/>
      <c r="BB19" s="220"/>
      <c r="BC19" s="220"/>
      <c r="BD19" s="220"/>
      <c r="BE19" s="221"/>
      <c r="BF19" s="221"/>
      <c r="BG19" s="221"/>
      <c r="BH19" s="221"/>
      <c r="BI19" s="221"/>
      <c r="BJ19" s="221"/>
      <c r="BK19" s="221"/>
      <c r="BL19" s="221"/>
      <c r="BM19" s="221"/>
      <c r="BN19" s="221"/>
      <c r="BO19" s="221"/>
      <c r="BP19" s="221"/>
      <c r="BQ19" s="226">
        <v>13</v>
      </c>
      <c r="BR19" s="227"/>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22"/>
    </row>
    <row r="20" spans="1:131" s="223" customFormat="1" ht="26.25" customHeight="1" x14ac:dyDescent="0.2">
      <c r="A20" s="226">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20"/>
      <c r="BA20" s="220"/>
      <c r="BB20" s="220"/>
      <c r="BC20" s="220"/>
      <c r="BD20" s="220"/>
      <c r="BE20" s="221"/>
      <c r="BF20" s="221"/>
      <c r="BG20" s="221"/>
      <c r="BH20" s="221"/>
      <c r="BI20" s="221"/>
      <c r="BJ20" s="221"/>
      <c r="BK20" s="221"/>
      <c r="BL20" s="221"/>
      <c r="BM20" s="221"/>
      <c r="BN20" s="221"/>
      <c r="BO20" s="221"/>
      <c r="BP20" s="221"/>
      <c r="BQ20" s="226">
        <v>14</v>
      </c>
      <c r="BR20" s="227"/>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22"/>
    </row>
    <row r="21" spans="1:131" s="223" customFormat="1" ht="26.25" customHeight="1" thickBot="1" x14ac:dyDescent="0.25">
      <c r="A21" s="226">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20"/>
      <c r="BA21" s="220"/>
      <c r="BB21" s="220"/>
      <c r="BC21" s="220"/>
      <c r="BD21" s="220"/>
      <c r="BE21" s="221"/>
      <c r="BF21" s="221"/>
      <c r="BG21" s="221"/>
      <c r="BH21" s="221"/>
      <c r="BI21" s="221"/>
      <c r="BJ21" s="221"/>
      <c r="BK21" s="221"/>
      <c r="BL21" s="221"/>
      <c r="BM21" s="221"/>
      <c r="BN21" s="221"/>
      <c r="BO21" s="221"/>
      <c r="BP21" s="221"/>
      <c r="BQ21" s="226">
        <v>15</v>
      </c>
      <c r="BR21" s="227"/>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22"/>
    </row>
    <row r="22" spans="1:131" s="223" customFormat="1" ht="26.25" customHeight="1" x14ac:dyDescent="0.2">
      <c r="A22" s="226">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21"/>
      <c r="BF22" s="221"/>
      <c r="BG22" s="221"/>
      <c r="BH22" s="221"/>
      <c r="BI22" s="221"/>
      <c r="BJ22" s="221"/>
      <c r="BK22" s="221"/>
      <c r="BL22" s="221"/>
      <c r="BM22" s="221"/>
      <c r="BN22" s="221"/>
      <c r="BO22" s="221"/>
      <c r="BP22" s="221"/>
      <c r="BQ22" s="226">
        <v>16</v>
      </c>
      <c r="BR22" s="227"/>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22"/>
    </row>
    <row r="23" spans="1:131" s="223" customFormat="1" ht="26.25" customHeight="1" thickBot="1" x14ac:dyDescent="0.25">
      <c r="A23" s="228" t="s">
        <v>377</v>
      </c>
      <c r="B23" s="791" t="s">
        <v>378</v>
      </c>
      <c r="C23" s="792"/>
      <c r="D23" s="792"/>
      <c r="E23" s="792"/>
      <c r="F23" s="792"/>
      <c r="G23" s="792"/>
      <c r="H23" s="792"/>
      <c r="I23" s="792"/>
      <c r="J23" s="792"/>
      <c r="K23" s="792"/>
      <c r="L23" s="792"/>
      <c r="M23" s="792"/>
      <c r="N23" s="792"/>
      <c r="O23" s="792"/>
      <c r="P23" s="793"/>
      <c r="Q23" s="794">
        <v>2712</v>
      </c>
      <c r="R23" s="795"/>
      <c r="S23" s="795"/>
      <c r="T23" s="795"/>
      <c r="U23" s="795"/>
      <c r="V23" s="795">
        <v>2416</v>
      </c>
      <c r="W23" s="795"/>
      <c r="X23" s="795"/>
      <c r="Y23" s="795"/>
      <c r="Z23" s="795"/>
      <c r="AA23" s="795">
        <v>296</v>
      </c>
      <c r="AB23" s="795"/>
      <c r="AC23" s="795"/>
      <c r="AD23" s="795"/>
      <c r="AE23" s="796"/>
      <c r="AF23" s="797">
        <v>260</v>
      </c>
      <c r="AG23" s="795"/>
      <c r="AH23" s="795"/>
      <c r="AI23" s="795"/>
      <c r="AJ23" s="798"/>
      <c r="AK23" s="799"/>
      <c r="AL23" s="800"/>
      <c r="AM23" s="800"/>
      <c r="AN23" s="800"/>
      <c r="AO23" s="800"/>
      <c r="AP23" s="795">
        <v>3535</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22"/>
    </row>
    <row r="24" spans="1:131" s="223" customFormat="1" ht="26.25" customHeight="1" x14ac:dyDescent="0.2">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22"/>
    </row>
    <row r="25" spans="1:131" ht="26.25" customHeight="1" thickBot="1" x14ac:dyDescent="0.25">
      <c r="A25" s="727" t="s">
        <v>380</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20"/>
      <c r="BK25" s="220"/>
      <c r="BL25" s="220"/>
      <c r="BM25" s="220"/>
      <c r="BN25" s="220"/>
      <c r="BO25" s="229"/>
      <c r="BP25" s="229"/>
      <c r="BQ25" s="226">
        <v>19</v>
      </c>
      <c r="BR25" s="227"/>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18"/>
    </row>
    <row r="26" spans="1:131" ht="26.25" customHeight="1" x14ac:dyDescent="0.2">
      <c r="A26" s="729" t="s">
        <v>358</v>
      </c>
      <c r="B26" s="730"/>
      <c r="C26" s="730"/>
      <c r="D26" s="730"/>
      <c r="E26" s="730"/>
      <c r="F26" s="730"/>
      <c r="G26" s="730"/>
      <c r="H26" s="730"/>
      <c r="I26" s="730"/>
      <c r="J26" s="730"/>
      <c r="K26" s="730"/>
      <c r="L26" s="730"/>
      <c r="M26" s="730"/>
      <c r="N26" s="730"/>
      <c r="O26" s="730"/>
      <c r="P26" s="731"/>
      <c r="Q26" s="735" t="s">
        <v>381</v>
      </c>
      <c r="R26" s="736"/>
      <c r="S26" s="736"/>
      <c r="T26" s="736"/>
      <c r="U26" s="737"/>
      <c r="V26" s="735" t="s">
        <v>382</v>
      </c>
      <c r="W26" s="736"/>
      <c r="X26" s="736"/>
      <c r="Y26" s="736"/>
      <c r="Z26" s="737"/>
      <c r="AA26" s="735" t="s">
        <v>383</v>
      </c>
      <c r="AB26" s="736"/>
      <c r="AC26" s="736"/>
      <c r="AD26" s="736"/>
      <c r="AE26" s="736"/>
      <c r="AF26" s="816" t="s">
        <v>384</v>
      </c>
      <c r="AG26" s="817"/>
      <c r="AH26" s="817"/>
      <c r="AI26" s="817"/>
      <c r="AJ26" s="818"/>
      <c r="AK26" s="736" t="s">
        <v>385</v>
      </c>
      <c r="AL26" s="736"/>
      <c r="AM26" s="736"/>
      <c r="AN26" s="736"/>
      <c r="AO26" s="737"/>
      <c r="AP26" s="735" t="s">
        <v>386</v>
      </c>
      <c r="AQ26" s="736"/>
      <c r="AR26" s="736"/>
      <c r="AS26" s="736"/>
      <c r="AT26" s="737"/>
      <c r="AU26" s="735" t="s">
        <v>387</v>
      </c>
      <c r="AV26" s="736"/>
      <c r="AW26" s="736"/>
      <c r="AX26" s="736"/>
      <c r="AY26" s="737"/>
      <c r="AZ26" s="735" t="s">
        <v>388</v>
      </c>
      <c r="BA26" s="736"/>
      <c r="BB26" s="736"/>
      <c r="BC26" s="736"/>
      <c r="BD26" s="737"/>
      <c r="BE26" s="735" t="s">
        <v>365</v>
      </c>
      <c r="BF26" s="736"/>
      <c r="BG26" s="736"/>
      <c r="BH26" s="736"/>
      <c r="BI26" s="742"/>
      <c r="BJ26" s="220"/>
      <c r="BK26" s="220"/>
      <c r="BL26" s="220"/>
      <c r="BM26" s="220"/>
      <c r="BN26" s="220"/>
      <c r="BO26" s="229"/>
      <c r="BP26" s="229"/>
      <c r="BQ26" s="226">
        <v>20</v>
      </c>
      <c r="BR26" s="227"/>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20"/>
      <c r="BK27" s="220"/>
      <c r="BL27" s="220"/>
      <c r="BM27" s="220"/>
      <c r="BN27" s="220"/>
      <c r="BO27" s="229"/>
      <c r="BP27" s="229"/>
      <c r="BQ27" s="226">
        <v>21</v>
      </c>
      <c r="BR27" s="227"/>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18"/>
    </row>
    <row r="28" spans="1:131" ht="26.25" customHeight="1" thickTop="1" x14ac:dyDescent="0.2">
      <c r="A28" s="230">
        <v>1</v>
      </c>
      <c r="B28" s="751" t="s">
        <v>389</v>
      </c>
      <c r="C28" s="752"/>
      <c r="D28" s="752"/>
      <c r="E28" s="752"/>
      <c r="F28" s="752"/>
      <c r="G28" s="752"/>
      <c r="H28" s="752"/>
      <c r="I28" s="752"/>
      <c r="J28" s="752"/>
      <c r="K28" s="752"/>
      <c r="L28" s="752"/>
      <c r="M28" s="752"/>
      <c r="N28" s="752"/>
      <c r="O28" s="752"/>
      <c r="P28" s="753"/>
      <c r="Q28" s="824">
        <v>248</v>
      </c>
      <c r="R28" s="825"/>
      <c r="S28" s="825"/>
      <c r="T28" s="825"/>
      <c r="U28" s="825"/>
      <c r="V28" s="825">
        <v>245</v>
      </c>
      <c r="W28" s="825"/>
      <c r="X28" s="825"/>
      <c r="Y28" s="825"/>
      <c r="Z28" s="825"/>
      <c r="AA28" s="825">
        <v>3</v>
      </c>
      <c r="AB28" s="825"/>
      <c r="AC28" s="825"/>
      <c r="AD28" s="825"/>
      <c r="AE28" s="826"/>
      <c r="AF28" s="827">
        <v>3</v>
      </c>
      <c r="AG28" s="825"/>
      <c r="AH28" s="825"/>
      <c r="AI28" s="825"/>
      <c r="AJ28" s="828"/>
      <c r="AK28" s="829">
        <v>20</v>
      </c>
      <c r="AL28" s="830"/>
      <c r="AM28" s="830"/>
      <c r="AN28" s="830"/>
      <c r="AO28" s="830"/>
      <c r="AP28" s="830"/>
      <c r="AQ28" s="830"/>
      <c r="AR28" s="830"/>
      <c r="AS28" s="830"/>
      <c r="AT28" s="830"/>
      <c r="AU28" s="830"/>
      <c r="AV28" s="830"/>
      <c r="AW28" s="830"/>
      <c r="AX28" s="830"/>
      <c r="AY28" s="830"/>
      <c r="AZ28" s="831"/>
      <c r="BA28" s="831"/>
      <c r="BB28" s="831"/>
      <c r="BC28" s="831"/>
      <c r="BD28" s="831"/>
      <c r="BE28" s="822"/>
      <c r="BF28" s="822"/>
      <c r="BG28" s="822"/>
      <c r="BH28" s="822"/>
      <c r="BI28" s="823"/>
      <c r="BJ28" s="220"/>
      <c r="BK28" s="220"/>
      <c r="BL28" s="220"/>
      <c r="BM28" s="220"/>
      <c r="BN28" s="220"/>
      <c r="BO28" s="229"/>
      <c r="BP28" s="229"/>
      <c r="BQ28" s="226">
        <v>22</v>
      </c>
      <c r="BR28" s="227"/>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18"/>
    </row>
    <row r="29" spans="1:131" ht="26.25" customHeight="1" x14ac:dyDescent="0.2">
      <c r="A29" s="230">
        <v>2</v>
      </c>
      <c r="B29" s="782" t="s">
        <v>390</v>
      </c>
      <c r="C29" s="783"/>
      <c r="D29" s="783"/>
      <c r="E29" s="783"/>
      <c r="F29" s="783"/>
      <c r="G29" s="783"/>
      <c r="H29" s="783"/>
      <c r="I29" s="783"/>
      <c r="J29" s="783"/>
      <c r="K29" s="783"/>
      <c r="L29" s="783"/>
      <c r="M29" s="783"/>
      <c r="N29" s="783"/>
      <c r="O29" s="783"/>
      <c r="P29" s="784"/>
      <c r="Q29" s="785">
        <v>90</v>
      </c>
      <c r="R29" s="786"/>
      <c r="S29" s="786"/>
      <c r="T29" s="786"/>
      <c r="U29" s="786"/>
      <c r="V29" s="786">
        <v>90</v>
      </c>
      <c r="W29" s="786"/>
      <c r="X29" s="786"/>
      <c r="Y29" s="786"/>
      <c r="Z29" s="786"/>
      <c r="AA29" s="786">
        <v>0</v>
      </c>
      <c r="AB29" s="786"/>
      <c r="AC29" s="786"/>
      <c r="AD29" s="786"/>
      <c r="AE29" s="787"/>
      <c r="AF29" s="788">
        <v>0</v>
      </c>
      <c r="AG29" s="789"/>
      <c r="AH29" s="789"/>
      <c r="AI29" s="789"/>
      <c r="AJ29" s="790"/>
      <c r="AK29" s="836">
        <v>16</v>
      </c>
      <c r="AL29" s="832"/>
      <c r="AM29" s="832"/>
      <c r="AN29" s="832"/>
      <c r="AO29" s="832"/>
      <c r="AP29" s="832"/>
      <c r="AQ29" s="832"/>
      <c r="AR29" s="832"/>
      <c r="AS29" s="832"/>
      <c r="AT29" s="832"/>
      <c r="AU29" s="832"/>
      <c r="AV29" s="832"/>
      <c r="AW29" s="832"/>
      <c r="AX29" s="832"/>
      <c r="AY29" s="832"/>
      <c r="AZ29" s="833"/>
      <c r="BA29" s="833"/>
      <c r="BB29" s="833"/>
      <c r="BC29" s="833"/>
      <c r="BD29" s="833"/>
      <c r="BE29" s="834"/>
      <c r="BF29" s="834"/>
      <c r="BG29" s="834"/>
      <c r="BH29" s="834"/>
      <c r="BI29" s="835"/>
      <c r="BJ29" s="220"/>
      <c r="BK29" s="220"/>
      <c r="BL29" s="220"/>
      <c r="BM29" s="220"/>
      <c r="BN29" s="220"/>
      <c r="BO29" s="229"/>
      <c r="BP29" s="229"/>
      <c r="BQ29" s="226">
        <v>23</v>
      </c>
      <c r="BR29" s="227"/>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18"/>
    </row>
    <row r="30" spans="1:131" ht="26.25" customHeight="1" x14ac:dyDescent="0.2">
      <c r="A30" s="230">
        <v>3</v>
      </c>
      <c r="B30" s="782" t="s">
        <v>391</v>
      </c>
      <c r="C30" s="783"/>
      <c r="D30" s="783"/>
      <c r="E30" s="783"/>
      <c r="F30" s="783"/>
      <c r="G30" s="783"/>
      <c r="H30" s="783"/>
      <c r="I30" s="783"/>
      <c r="J30" s="783"/>
      <c r="K30" s="783"/>
      <c r="L30" s="783"/>
      <c r="M30" s="783"/>
      <c r="N30" s="783"/>
      <c r="O30" s="783"/>
      <c r="P30" s="784"/>
      <c r="Q30" s="785">
        <v>415</v>
      </c>
      <c r="R30" s="786"/>
      <c r="S30" s="786"/>
      <c r="T30" s="786"/>
      <c r="U30" s="786"/>
      <c r="V30" s="786">
        <v>367</v>
      </c>
      <c r="W30" s="786"/>
      <c r="X30" s="786"/>
      <c r="Y30" s="786"/>
      <c r="Z30" s="786"/>
      <c r="AA30" s="786">
        <v>48</v>
      </c>
      <c r="AB30" s="786"/>
      <c r="AC30" s="786"/>
      <c r="AD30" s="786"/>
      <c r="AE30" s="787"/>
      <c r="AF30" s="788">
        <v>48</v>
      </c>
      <c r="AG30" s="789"/>
      <c r="AH30" s="789"/>
      <c r="AI30" s="789"/>
      <c r="AJ30" s="790"/>
      <c r="AK30" s="836">
        <v>60</v>
      </c>
      <c r="AL30" s="832"/>
      <c r="AM30" s="832"/>
      <c r="AN30" s="832"/>
      <c r="AO30" s="832"/>
      <c r="AP30" s="832"/>
      <c r="AQ30" s="832"/>
      <c r="AR30" s="832"/>
      <c r="AS30" s="832"/>
      <c r="AT30" s="832"/>
      <c r="AU30" s="832"/>
      <c r="AV30" s="832"/>
      <c r="AW30" s="832"/>
      <c r="AX30" s="832"/>
      <c r="AY30" s="832"/>
      <c r="AZ30" s="833"/>
      <c r="BA30" s="833"/>
      <c r="BB30" s="833"/>
      <c r="BC30" s="833"/>
      <c r="BD30" s="833"/>
      <c r="BE30" s="834"/>
      <c r="BF30" s="834"/>
      <c r="BG30" s="834"/>
      <c r="BH30" s="834"/>
      <c r="BI30" s="835"/>
      <c r="BJ30" s="220"/>
      <c r="BK30" s="220"/>
      <c r="BL30" s="220"/>
      <c r="BM30" s="220"/>
      <c r="BN30" s="220"/>
      <c r="BO30" s="229"/>
      <c r="BP30" s="229"/>
      <c r="BQ30" s="226">
        <v>24</v>
      </c>
      <c r="BR30" s="227"/>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18"/>
    </row>
    <row r="31" spans="1:131" ht="26.25" customHeight="1" x14ac:dyDescent="0.2">
      <c r="A31" s="230">
        <v>4</v>
      </c>
      <c r="B31" s="782" t="s">
        <v>392</v>
      </c>
      <c r="C31" s="783"/>
      <c r="D31" s="783"/>
      <c r="E31" s="783"/>
      <c r="F31" s="783"/>
      <c r="G31" s="783"/>
      <c r="H31" s="783"/>
      <c r="I31" s="783"/>
      <c r="J31" s="783"/>
      <c r="K31" s="783"/>
      <c r="L31" s="783"/>
      <c r="M31" s="783"/>
      <c r="N31" s="783"/>
      <c r="O31" s="783"/>
      <c r="P31" s="784"/>
      <c r="Q31" s="785">
        <v>36</v>
      </c>
      <c r="R31" s="786"/>
      <c r="S31" s="786"/>
      <c r="T31" s="786"/>
      <c r="U31" s="786"/>
      <c r="V31" s="786">
        <v>36</v>
      </c>
      <c r="W31" s="786"/>
      <c r="X31" s="786"/>
      <c r="Y31" s="786"/>
      <c r="Z31" s="786"/>
      <c r="AA31" s="786">
        <v>0</v>
      </c>
      <c r="AB31" s="786"/>
      <c r="AC31" s="786"/>
      <c r="AD31" s="786"/>
      <c r="AE31" s="787"/>
      <c r="AF31" s="788">
        <v>0</v>
      </c>
      <c r="AG31" s="789"/>
      <c r="AH31" s="789"/>
      <c r="AI31" s="789"/>
      <c r="AJ31" s="790"/>
      <c r="AK31" s="836">
        <v>14</v>
      </c>
      <c r="AL31" s="832"/>
      <c r="AM31" s="832"/>
      <c r="AN31" s="832"/>
      <c r="AO31" s="832"/>
      <c r="AP31" s="832"/>
      <c r="AQ31" s="832"/>
      <c r="AR31" s="832"/>
      <c r="AS31" s="832"/>
      <c r="AT31" s="832"/>
      <c r="AU31" s="832"/>
      <c r="AV31" s="832"/>
      <c r="AW31" s="832"/>
      <c r="AX31" s="832"/>
      <c r="AY31" s="832"/>
      <c r="AZ31" s="833"/>
      <c r="BA31" s="833"/>
      <c r="BB31" s="833"/>
      <c r="BC31" s="833"/>
      <c r="BD31" s="833"/>
      <c r="BE31" s="834"/>
      <c r="BF31" s="834"/>
      <c r="BG31" s="834"/>
      <c r="BH31" s="834"/>
      <c r="BI31" s="835"/>
      <c r="BJ31" s="220"/>
      <c r="BK31" s="220"/>
      <c r="BL31" s="220"/>
      <c r="BM31" s="220"/>
      <c r="BN31" s="220"/>
      <c r="BO31" s="229"/>
      <c r="BP31" s="229"/>
      <c r="BQ31" s="226">
        <v>25</v>
      </c>
      <c r="BR31" s="227"/>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18"/>
    </row>
    <row r="32" spans="1:131" ht="26.25" customHeight="1" x14ac:dyDescent="0.2">
      <c r="A32" s="230">
        <v>5</v>
      </c>
      <c r="B32" s="782" t="s">
        <v>393</v>
      </c>
      <c r="C32" s="783"/>
      <c r="D32" s="783"/>
      <c r="E32" s="783"/>
      <c r="F32" s="783"/>
      <c r="G32" s="783"/>
      <c r="H32" s="783"/>
      <c r="I32" s="783"/>
      <c r="J32" s="783"/>
      <c r="K32" s="783"/>
      <c r="L32" s="783"/>
      <c r="M32" s="783"/>
      <c r="N32" s="783"/>
      <c r="O32" s="783"/>
      <c r="P32" s="784"/>
      <c r="Q32" s="785">
        <v>33</v>
      </c>
      <c r="R32" s="786"/>
      <c r="S32" s="786"/>
      <c r="T32" s="786"/>
      <c r="U32" s="786"/>
      <c r="V32" s="786">
        <v>33</v>
      </c>
      <c r="W32" s="786"/>
      <c r="X32" s="786"/>
      <c r="Y32" s="786"/>
      <c r="Z32" s="786"/>
      <c r="AA32" s="786">
        <v>6</v>
      </c>
      <c r="AB32" s="786"/>
      <c r="AC32" s="786"/>
      <c r="AD32" s="786"/>
      <c r="AE32" s="787"/>
      <c r="AF32" s="788">
        <v>6</v>
      </c>
      <c r="AG32" s="789"/>
      <c r="AH32" s="789"/>
      <c r="AI32" s="789"/>
      <c r="AJ32" s="790"/>
      <c r="AK32" s="836">
        <v>51</v>
      </c>
      <c r="AL32" s="832"/>
      <c r="AM32" s="832"/>
      <c r="AN32" s="832"/>
      <c r="AO32" s="832"/>
      <c r="AP32" s="832">
        <v>152</v>
      </c>
      <c r="AQ32" s="832"/>
      <c r="AR32" s="832"/>
      <c r="AS32" s="832"/>
      <c r="AT32" s="832"/>
      <c r="AU32" s="832">
        <v>23</v>
      </c>
      <c r="AV32" s="832"/>
      <c r="AW32" s="832"/>
      <c r="AX32" s="832"/>
      <c r="AY32" s="832"/>
      <c r="AZ32" s="833">
        <v>32.6</v>
      </c>
      <c r="BA32" s="833"/>
      <c r="BB32" s="833"/>
      <c r="BC32" s="833"/>
      <c r="BD32" s="833"/>
      <c r="BE32" s="834" t="s">
        <v>394</v>
      </c>
      <c r="BF32" s="834"/>
      <c r="BG32" s="834"/>
      <c r="BH32" s="834"/>
      <c r="BI32" s="835"/>
      <c r="BJ32" s="220"/>
      <c r="BK32" s="220"/>
      <c r="BL32" s="220"/>
      <c r="BM32" s="220"/>
      <c r="BN32" s="220"/>
      <c r="BO32" s="229"/>
      <c r="BP32" s="229"/>
      <c r="BQ32" s="226">
        <v>26</v>
      </c>
      <c r="BR32" s="227"/>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18"/>
    </row>
    <row r="33" spans="1:131" ht="26.25" customHeight="1" x14ac:dyDescent="0.2">
      <c r="A33" s="230">
        <v>6</v>
      </c>
      <c r="B33" s="782" t="s">
        <v>395</v>
      </c>
      <c r="C33" s="783"/>
      <c r="D33" s="783"/>
      <c r="E33" s="783"/>
      <c r="F33" s="783"/>
      <c r="G33" s="783"/>
      <c r="H33" s="783"/>
      <c r="I33" s="783"/>
      <c r="J33" s="783"/>
      <c r="K33" s="783"/>
      <c r="L33" s="783"/>
      <c r="M33" s="783"/>
      <c r="N33" s="783"/>
      <c r="O33" s="783"/>
      <c r="P33" s="784"/>
      <c r="Q33" s="785">
        <v>150</v>
      </c>
      <c r="R33" s="786"/>
      <c r="S33" s="786"/>
      <c r="T33" s="786"/>
      <c r="U33" s="786"/>
      <c r="V33" s="786">
        <v>28</v>
      </c>
      <c r="W33" s="786"/>
      <c r="X33" s="786"/>
      <c r="Y33" s="786"/>
      <c r="Z33" s="786"/>
      <c r="AA33" s="786">
        <v>121</v>
      </c>
      <c r="AB33" s="786"/>
      <c r="AC33" s="786"/>
      <c r="AD33" s="786"/>
      <c r="AE33" s="787"/>
      <c r="AF33" s="788">
        <v>137</v>
      </c>
      <c r="AG33" s="789"/>
      <c r="AH33" s="789"/>
      <c r="AI33" s="789"/>
      <c r="AJ33" s="790"/>
      <c r="AK33" s="836">
        <v>22</v>
      </c>
      <c r="AL33" s="832"/>
      <c r="AM33" s="832"/>
      <c r="AN33" s="832"/>
      <c r="AO33" s="832"/>
      <c r="AP33" s="832">
        <v>339</v>
      </c>
      <c r="AQ33" s="832"/>
      <c r="AR33" s="832"/>
      <c r="AS33" s="832"/>
      <c r="AT33" s="832"/>
      <c r="AU33" s="832">
        <v>23</v>
      </c>
      <c r="AV33" s="832"/>
      <c r="AW33" s="832"/>
      <c r="AX33" s="832"/>
      <c r="AY33" s="832"/>
      <c r="AZ33" s="833">
        <v>3</v>
      </c>
      <c r="BA33" s="833"/>
      <c r="BB33" s="833"/>
      <c r="BC33" s="833"/>
      <c r="BD33" s="833"/>
      <c r="BE33" s="834" t="s">
        <v>394</v>
      </c>
      <c r="BF33" s="834"/>
      <c r="BG33" s="834"/>
      <c r="BH33" s="834"/>
      <c r="BI33" s="835"/>
      <c r="BJ33" s="220"/>
      <c r="BK33" s="220"/>
      <c r="BL33" s="220"/>
      <c r="BM33" s="220"/>
      <c r="BN33" s="220"/>
      <c r="BO33" s="229"/>
      <c r="BP33" s="229"/>
      <c r="BQ33" s="226">
        <v>27</v>
      </c>
      <c r="BR33" s="227"/>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18"/>
    </row>
    <row r="34" spans="1:131" ht="26.25" customHeight="1" x14ac:dyDescent="0.2">
      <c r="A34" s="230">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20"/>
      <c r="BK34" s="220"/>
      <c r="BL34" s="220"/>
      <c r="BM34" s="220"/>
      <c r="BN34" s="220"/>
      <c r="BO34" s="229"/>
      <c r="BP34" s="229"/>
      <c r="BQ34" s="226">
        <v>28</v>
      </c>
      <c r="BR34" s="227"/>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18"/>
    </row>
    <row r="35" spans="1:131" ht="26.25" customHeight="1" x14ac:dyDescent="0.2">
      <c r="A35" s="230">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18"/>
    </row>
    <row r="36" spans="1:131" ht="26.25" customHeight="1" x14ac:dyDescent="0.2">
      <c r="A36" s="230">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18"/>
    </row>
    <row r="37" spans="1:131" ht="26.25" customHeight="1" x14ac:dyDescent="0.2">
      <c r="A37" s="230">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18"/>
    </row>
    <row r="38" spans="1:131" ht="26.25" customHeight="1" x14ac:dyDescent="0.2">
      <c r="A38" s="230">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18"/>
    </row>
    <row r="39" spans="1:131" ht="26.25" customHeight="1" x14ac:dyDescent="0.2">
      <c r="A39" s="230">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18"/>
    </row>
    <row r="40" spans="1:131" ht="26.25" customHeight="1" x14ac:dyDescent="0.2">
      <c r="A40" s="226">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18"/>
    </row>
    <row r="41" spans="1:131" ht="26.25" customHeight="1" x14ac:dyDescent="0.2">
      <c r="A41" s="226">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18"/>
    </row>
    <row r="42" spans="1:131" ht="26.25" customHeight="1" x14ac:dyDescent="0.2">
      <c r="A42" s="226">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18"/>
    </row>
    <row r="43" spans="1:131" ht="26.25" customHeight="1" x14ac:dyDescent="0.2">
      <c r="A43" s="226">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18"/>
    </row>
    <row r="44" spans="1:131" ht="26.25" customHeight="1" x14ac:dyDescent="0.2">
      <c r="A44" s="226">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18"/>
    </row>
    <row r="45" spans="1:131" ht="26.25" customHeight="1" x14ac:dyDescent="0.2">
      <c r="A45" s="226">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18"/>
    </row>
    <row r="46" spans="1:131" ht="26.25" customHeight="1" x14ac:dyDescent="0.2">
      <c r="A46" s="226">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18"/>
    </row>
    <row r="47" spans="1:131" ht="26.25" customHeight="1" x14ac:dyDescent="0.2">
      <c r="A47" s="226">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18"/>
    </row>
    <row r="48" spans="1:131" ht="26.25" customHeight="1" x14ac:dyDescent="0.2">
      <c r="A48" s="226">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18"/>
    </row>
    <row r="49" spans="1:131" ht="26.25" customHeight="1" x14ac:dyDescent="0.2">
      <c r="A49" s="226">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18"/>
    </row>
    <row r="50" spans="1:131" ht="26.25" customHeight="1" x14ac:dyDescent="0.2">
      <c r="A50" s="226">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18"/>
    </row>
    <row r="51" spans="1:131" ht="26.25" customHeight="1" x14ac:dyDescent="0.2">
      <c r="A51" s="226">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18"/>
    </row>
    <row r="52" spans="1:131" ht="26.25" customHeight="1" x14ac:dyDescent="0.2">
      <c r="A52" s="226">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18"/>
    </row>
    <row r="53" spans="1:131" ht="26.25" customHeight="1" x14ac:dyDescent="0.2">
      <c r="A53" s="226">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18"/>
    </row>
    <row r="54" spans="1:131" ht="26.25" customHeight="1" x14ac:dyDescent="0.2">
      <c r="A54" s="226">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18"/>
    </row>
    <row r="55" spans="1:131" ht="26.25" customHeight="1" x14ac:dyDescent="0.2">
      <c r="A55" s="226">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18"/>
    </row>
    <row r="56" spans="1:131" ht="26.25" customHeight="1" x14ac:dyDescent="0.2">
      <c r="A56" s="226">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18"/>
    </row>
    <row r="57" spans="1:131" ht="26.25" customHeight="1" x14ac:dyDescent="0.2">
      <c r="A57" s="226">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18"/>
    </row>
    <row r="58" spans="1:131" ht="26.25" customHeight="1" x14ac:dyDescent="0.2">
      <c r="A58" s="226">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18"/>
    </row>
    <row r="59" spans="1:131" ht="26.25" customHeight="1" x14ac:dyDescent="0.2">
      <c r="A59" s="226">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18"/>
    </row>
    <row r="60" spans="1:131" ht="26.25" customHeight="1" x14ac:dyDescent="0.2">
      <c r="A60" s="226">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18"/>
    </row>
    <row r="61" spans="1:131" ht="26.25" customHeight="1" thickBot="1" x14ac:dyDescent="0.25">
      <c r="A61" s="226">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18"/>
    </row>
    <row r="62" spans="1:131" ht="26.25" customHeight="1" x14ac:dyDescent="0.2">
      <c r="A62" s="226">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396</v>
      </c>
      <c r="BK62" s="808"/>
      <c r="BL62" s="808"/>
      <c r="BM62" s="808"/>
      <c r="BN62" s="809"/>
      <c r="BO62" s="229"/>
      <c r="BP62" s="229"/>
      <c r="BQ62" s="226">
        <v>56</v>
      </c>
      <c r="BR62" s="227"/>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18"/>
    </row>
    <row r="63" spans="1:131" ht="26.25" customHeight="1" thickBot="1" x14ac:dyDescent="0.25">
      <c r="A63" s="228" t="s">
        <v>377</v>
      </c>
      <c r="B63" s="791" t="s">
        <v>397</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194</v>
      </c>
      <c r="AG63" s="846"/>
      <c r="AH63" s="846"/>
      <c r="AI63" s="846"/>
      <c r="AJ63" s="847"/>
      <c r="AK63" s="848"/>
      <c r="AL63" s="843"/>
      <c r="AM63" s="843"/>
      <c r="AN63" s="843"/>
      <c r="AO63" s="843"/>
      <c r="AP63" s="846">
        <v>491</v>
      </c>
      <c r="AQ63" s="846"/>
      <c r="AR63" s="846"/>
      <c r="AS63" s="846"/>
      <c r="AT63" s="846"/>
      <c r="AU63" s="846">
        <v>46</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18"/>
    </row>
    <row r="66" spans="1:131" ht="26.25" customHeight="1" x14ac:dyDescent="0.2">
      <c r="A66" s="729" t="s">
        <v>399</v>
      </c>
      <c r="B66" s="730"/>
      <c r="C66" s="730"/>
      <c r="D66" s="730"/>
      <c r="E66" s="730"/>
      <c r="F66" s="730"/>
      <c r="G66" s="730"/>
      <c r="H66" s="730"/>
      <c r="I66" s="730"/>
      <c r="J66" s="730"/>
      <c r="K66" s="730"/>
      <c r="L66" s="730"/>
      <c r="M66" s="730"/>
      <c r="N66" s="730"/>
      <c r="O66" s="730"/>
      <c r="P66" s="731"/>
      <c r="Q66" s="735" t="s">
        <v>381</v>
      </c>
      <c r="R66" s="736"/>
      <c r="S66" s="736"/>
      <c r="T66" s="736"/>
      <c r="U66" s="737"/>
      <c r="V66" s="735" t="s">
        <v>382</v>
      </c>
      <c r="W66" s="736"/>
      <c r="X66" s="736"/>
      <c r="Y66" s="736"/>
      <c r="Z66" s="737"/>
      <c r="AA66" s="735" t="s">
        <v>383</v>
      </c>
      <c r="AB66" s="736"/>
      <c r="AC66" s="736"/>
      <c r="AD66" s="736"/>
      <c r="AE66" s="737"/>
      <c r="AF66" s="856" t="s">
        <v>384</v>
      </c>
      <c r="AG66" s="817"/>
      <c r="AH66" s="817"/>
      <c r="AI66" s="817"/>
      <c r="AJ66" s="857"/>
      <c r="AK66" s="735" t="s">
        <v>385</v>
      </c>
      <c r="AL66" s="730"/>
      <c r="AM66" s="730"/>
      <c r="AN66" s="730"/>
      <c r="AO66" s="731"/>
      <c r="AP66" s="735" t="s">
        <v>386</v>
      </c>
      <c r="AQ66" s="736"/>
      <c r="AR66" s="736"/>
      <c r="AS66" s="736"/>
      <c r="AT66" s="737"/>
      <c r="AU66" s="735" t="s">
        <v>400</v>
      </c>
      <c r="AV66" s="736"/>
      <c r="AW66" s="736"/>
      <c r="AX66" s="736"/>
      <c r="AY66" s="737"/>
      <c r="AZ66" s="735" t="s">
        <v>365</v>
      </c>
      <c r="BA66" s="736"/>
      <c r="BB66" s="736"/>
      <c r="BC66" s="736"/>
      <c r="BD66" s="742"/>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552</v>
      </c>
      <c r="C68" s="872"/>
      <c r="D68" s="872"/>
      <c r="E68" s="872"/>
      <c r="F68" s="872"/>
      <c r="G68" s="872"/>
      <c r="H68" s="872"/>
      <c r="I68" s="872"/>
      <c r="J68" s="872"/>
      <c r="K68" s="872"/>
      <c r="L68" s="872"/>
      <c r="M68" s="872"/>
      <c r="N68" s="872"/>
      <c r="O68" s="872"/>
      <c r="P68" s="873"/>
      <c r="Q68" s="874">
        <v>4474</v>
      </c>
      <c r="R68" s="868"/>
      <c r="S68" s="868"/>
      <c r="T68" s="868"/>
      <c r="U68" s="868"/>
      <c r="V68" s="868">
        <v>4456</v>
      </c>
      <c r="W68" s="868"/>
      <c r="X68" s="868"/>
      <c r="Y68" s="868"/>
      <c r="Z68" s="868"/>
      <c r="AA68" s="868">
        <v>19</v>
      </c>
      <c r="AB68" s="868"/>
      <c r="AC68" s="868"/>
      <c r="AD68" s="868"/>
      <c r="AE68" s="868"/>
      <c r="AF68" s="868">
        <v>19</v>
      </c>
      <c r="AG68" s="868"/>
      <c r="AH68" s="868"/>
      <c r="AI68" s="868"/>
      <c r="AJ68" s="868"/>
      <c r="AK68" s="868">
        <v>50</v>
      </c>
      <c r="AL68" s="868"/>
      <c r="AM68" s="868"/>
      <c r="AN68" s="868"/>
      <c r="AO68" s="868"/>
      <c r="AP68" s="868" t="s">
        <v>553</v>
      </c>
      <c r="AQ68" s="868"/>
      <c r="AR68" s="868"/>
      <c r="AS68" s="868"/>
      <c r="AT68" s="868"/>
      <c r="AU68" s="868" t="s">
        <v>553</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554</v>
      </c>
      <c r="C69" s="876"/>
      <c r="D69" s="876"/>
      <c r="E69" s="876"/>
      <c r="F69" s="876"/>
      <c r="G69" s="876"/>
      <c r="H69" s="876"/>
      <c r="I69" s="876"/>
      <c r="J69" s="876"/>
      <c r="K69" s="876"/>
      <c r="L69" s="876"/>
      <c r="M69" s="876"/>
      <c r="N69" s="876"/>
      <c r="O69" s="876"/>
      <c r="P69" s="877"/>
      <c r="Q69" s="878">
        <v>187</v>
      </c>
      <c r="R69" s="832"/>
      <c r="S69" s="832"/>
      <c r="T69" s="832"/>
      <c r="U69" s="832"/>
      <c r="V69" s="832">
        <v>176</v>
      </c>
      <c r="W69" s="832"/>
      <c r="X69" s="832"/>
      <c r="Y69" s="832"/>
      <c r="Z69" s="832"/>
      <c r="AA69" s="832">
        <v>5</v>
      </c>
      <c r="AB69" s="832"/>
      <c r="AC69" s="832"/>
      <c r="AD69" s="832"/>
      <c r="AE69" s="832"/>
      <c r="AF69" s="832">
        <v>5</v>
      </c>
      <c r="AG69" s="832"/>
      <c r="AH69" s="832"/>
      <c r="AI69" s="832"/>
      <c r="AJ69" s="832"/>
      <c r="AK69" s="832">
        <v>49</v>
      </c>
      <c r="AL69" s="832"/>
      <c r="AM69" s="832"/>
      <c r="AN69" s="832"/>
      <c r="AO69" s="832"/>
      <c r="AP69" s="879" t="s">
        <v>487</v>
      </c>
      <c r="AQ69" s="880"/>
      <c r="AR69" s="880"/>
      <c r="AS69" s="880"/>
      <c r="AT69" s="836"/>
      <c r="AU69" s="879" t="s">
        <v>487</v>
      </c>
      <c r="AV69" s="880"/>
      <c r="AW69" s="880"/>
      <c r="AX69" s="880"/>
      <c r="AY69" s="836"/>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555</v>
      </c>
      <c r="C70" s="876"/>
      <c r="D70" s="876"/>
      <c r="E70" s="876"/>
      <c r="F70" s="876"/>
      <c r="G70" s="876"/>
      <c r="H70" s="876"/>
      <c r="I70" s="876"/>
      <c r="J70" s="876"/>
      <c r="K70" s="876"/>
      <c r="L70" s="876"/>
      <c r="M70" s="876"/>
      <c r="N70" s="876"/>
      <c r="O70" s="876"/>
      <c r="P70" s="877"/>
      <c r="Q70" s="878">
        <v>276</v>
      </c>
      <c r="R70" s="832"/>
      <c r="S70" s="832"/>
      <c r="T70" s="832"/>
      <c r="U70" s="832"/>
      <c r="V70" s="832">
        <v>223</v>
      </c>
      <c r="W70" s="832"/>
      <c r="X70" s="832"/>
      <c r="Y70" s="832"/>
      <c r="Z70" s="832"/>
      <c r="AA70" s="832">
        <v>53</v>
      </c>
      <c r="AB70" s="832"/>
      <c r="AC70" s="832"/>
      <c r="AD70" s="832"/>
      <c r="AE70" s="832"/>
      <c r="AF70" s="832">
        <v>53</v>
      </c>
      <c r="AG70" s="832"/>
      <c r="AH70" s="832"/>
      <c r="AI70" s="832"/>
      <c r="AJ70" s="832"/>
      <c r="AK70" s="832">
        <v>127</v>
      </c>
      <c r="AL70" s="832"/>
      <c r="AM70" s="832"/>
      <c r="AN70" s="832"/>
      <c r="AO70" s="832"/>
      <c r="AP70" s="879" t="s">
        <v>487</v>
      </c>
      <c r="AQ70" s="880"/>
      <c r="AR70" s="880"/>
      <c r="AS70" s="880"/>
      <c r="AT70" s="836"/>
      <c r="AU70" s="879" t="s">
        <v>487</v>
      </c>
      <c r="AV70" s="880"/>
      <c r="AW70" s="880"/>
      <c r="AX70" s="880"/>
      <c r="AY70" s="836"/>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556</v>
      </c>
      <c r="C71" s="876"/>
      <c r="D71" s="876"/>
      <c r="E71" s="876"/>
      <c r="F71" s="876"/>
      <c r="G71" s="876"/>
      <c r="H71" s="876"/>
      <c r="I71" s="876"/>
      <c r="J71" s="876"/>
      <c r="K71" s="876"/>
      <c r="L71" s="876"/>
      <c r="M71" s="876"/>
      <c r="N71" s="876"/>
      <c r="O71" s="876"/>
      <c r="P71" s="877"/>
      <c r="Q71" s="878">
        <v>187</v>
      </c>
      <c r="R71" s="832"/>
      <c r="S71" s="832"/>
      <c r="T71" s="832"/>
      <c r="U71" s="832"/>
      <c r="V71" s="832">
        <v>176</v>
      </c>
      <c r="W71" s="832"/>
      <c r="X71" s="832"/>
      <c r="Y71" s="832"/>
      <c r="Z71" s="832"/>
      <c r="AA71" s="832">
        <v>11</v>
      </c>
      <c r="AB71" s="832"/>
      <c r="AC71" s="832"/>
      <c r="AD71" s="832"/>
      <c r="AE71" s="832"/>
      <c r="AF71" s="832">
        <v>11</v>
      </c>
      <c r="AG71" s="832"/>
      <c r="AH71" s="832"/>
      <c r="AI71" s="832"/>
      <c r="AJ71" s="832"/>
      <c r="AK71" s="832">
        <v>87</v>
      </c>
      <c r="AL71" s="832"/>
      <c r="AM71" s="832"/>
      <c r="AN71" s="832"/>
      <c r="AO71" s="832"/>
      <c r="AP71" s="879" t="s">
        <v>487</v>
      </c>
      <c r="AQ71" s="880"/>
      <c r="AR71" s="880"/>
      <c r="AS71" s="880"/>
      <c r="AT71" s="836"/>
      <c r="AU71" s="879" t="s">
        <v>487</v>
      </c>
      <c r="AV71" s="880"/>
      <c r="AW71" s="880"/>
      <c r="AX71" s="880"/>
      <c r="AY71" s="836"/>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557</v>
      </c>
      <c r="C72" s="876"/>
      <c r="D72" s="876"/>
      <c r="E72" s="876"/>
      <c r="F72" s="876"/>
      <c r="G72" s="876"/>
      <c r="H72" s="876"/>
      <c r="I72" s="876"/>
      <c r="J72" s="876"/>
      <c r="K72" s="876"/>
      <c r="L72" s="876"/>
      <c r="M72" s="876"/>
      <c r="N72" s="876"/>
      <c r="O72" s="876"/>
      <c r="P72" s="877"/>
      <c r="Q72" s="878">
        <v>15213</v>
      </c>
      <c r="R72" s="832"/>
      <c r="S72" s="832"/>
      <c r="T72" s="832"/>
      <c r="U72" s="832"/>
      <c r="V72" s="832">
        <v>15014</v>
      </c>
      <c r="W72" s="832"/>
      <c r="X72" s="832"/>
      <c r="Y72" s="832"/>
      <c r="Z72" s="832"/>
      <c r="AA72" s="832">
        <v>198</v>
      </c>
      <c r="AB72" s="832"/>
      <c r="AC72" s="832"/>
      <c r="AD72" s="832"/>
      <c r="AE72" s="832"/>
      <c r="AF72" s="832">
        <v>198</v>
      </c>
      <c r="AG72" s="832"/>
      <c r="AH72" s="832"/>
      <c r="AI72" s="832"/>
      <c r="AJ72" s="832"/>
      <c r="AK72" s="832">
        <v>470</v>
      </c>
      <c r="AL72" s="832"/>
      <c r="AM72" s="832"/>
      <c r="AN72" s="832"/>
      <c r="AO72" s="832"/>
      <c r="AP72" s="879">
        <v>4568</v>
      </c>
      <c r="AQ72" s="880"/>
      <c r="AR72" s="880"/>
      <c r="AS72" s="880"/>
      <c r="AT72" s="836"/>
      <c r="AU72" s="879">
        <v>25</v>
      </c>
      <c r="AV72" s="880"/>
      <c r="AW72" s="880"/>
      <c r="AX72" s="880"/>
      <c r="AY72" s="836"/>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t="s">
        <v>558</v>
      </c>
      <c r="C73" s="876"/>
      <c r="D73" s="876"/>
      <c r="E73" s="876"/>
      <c r="F73" s="876"/>
      <c r="G73" s="876"/>
      <c r="H73" s="876"/>
      <c r="I73" s="876"/>
      <c r="J73" s="876"/>
      <c r="K73" s="876"/>
      <c r="L73" s="876"/>
      <c r="M73" s="876"/>
      <c r="N73" s="876"/>
      <c r="O73" s="876"/>
      <c r="P73" s="877"/>
      <c r="Q73" s="878">
        <v>478</v>
      </c>
      <c r="R73" s="832"/>
      <c r="S73" s="832"/>
      <c r="T73" s="832"/>
      <c r="U73" s="832"/>
      <c r="V73" s="832">
        <v>401</v>
      </c>
      <c r="W73" s="832"/>
      <c r="X73" s="832"/>
      <c r="Y73" s="832"/>
      <c r="Z73" s="832"/>
      <c r="AA73" s="832">
        <v>77</v>
      </c>
      <c r="AB73" s="832"/>
      <c r="AC73" s="832"/>
      <c r="AD73" s="832"/>
      <c r="AE73" s="832"/>
      <c r="AF73" s="832">
        <v>77</v>
      </c>
      <c r="AG73" s="832"/>
      <c r="AH73" s="832"/>
      <c r="AI73" s="832"/>
      <c r="AJ73" s="832"/>
      <c r="AK73" s="832">
        <v>0</v>
      </c>
      <c r="AL73" s="832"/>
      <c r="AM73" s="832"/>
      <c r="AN73" s="832"/>
      <c r="AO73" s="832"/>
      <c r="AP73" s="879" t="s">
        <v>487</v>
      </c>
      <c r="AQ73" s="880"/>
      <c r="AR73" s="880"/>
      <c r="AS73" s="880"/>
      <c r="AT73" s="836"/>
      <c r="AU73" s="879" t="s">
        <v>487</v>
      </c>
      <c r="AV73" s="880"/>
      <c r="AW73" s="880"/>
      <c r="AX73" s="880"/>
      <c r="AY73" s="836"/>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t="s">
        <v>559</v>
      </c>
      <c r="C74" s="876"/>
      <c r="D74" s="876"/>
      <c r="E74" s="876"/>
      <c r="F74" s="876"/>
      <c r="G74" s="876"/>
      <c r="H74" s="876"/>
      <c r="I74" s="876"/>
      <c r="J74" s="876"/>
      <c r="K74" s="876"/>
      <c r="L74" s="876"/>
      <c r="M74" s="876"/>
      <c r="N74" s="876"/>
      <c r="O74" s="876"/>
      <c r="P74" s="877"/>
      <c r="Q74" s="878">
        <v>11124</v>
      </c>
      <c r="R74" s="832"/>
      <c r="S74" s="832"/>
      <c r="T74" s="832"/>
      <c r="U74" s="832"/>
      <c r="V74" s="832">
        <v>11108</v>
      </c>
      <c r="W74" s="832"/>
      <c r="X74" s="832"/>
      <c r="Y74" s="832"/>
      <c r="Z74" s="832"/>
      <c r="AA74" s="832">
        <v>15</v>
      </c>
      <c r="AB74" s="832"/>
      <c r="AC74" s="832"/>
      <c r="AD74" s="832"/>
      <c r="AE74" s="832"/>
      <c r="AF74" s="832">
        <v>2736</v>
      </c>
      <c r="AG74" s="832"/>
      <c r="AH74" s="832"/>
      <c r="AI74" s="832"/>
      <c r="AJ74" s="832"/>
      <c r="AK74" s="832">
        <v>816</v>
      </c>
      <c r="AL74" s="832"/>
      <c r="AM74" s="832"/>
      <c r="AN74" s="832"/>
      <c r="AO74" s="832"/>
      <c r="AP74" s="879" t="s">
        <v>487</v>
      </c>
      <c r="AQ74" s="880"/>
      <c r="AR74" s="880"/>
      <c r="AS74" s="880"/>
      <c r="AT74" s="836"/>
      <c r="AU74" s="879" t="s">
        <v>487</v>
      </c>
      <c r="AV74" s="880"/>
      <c r="AW74" s="880"/>
      <c r="AX74" s="880"/>
      <c r="AY74" s="836"/>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c r="C75" s="876"/>
      <c r="D75" s="876"/>
      <c r="E75" s="876"/>
      <c r="F75" s="876"/>
      <c r="G75" s="876"/>
      <c r="H75" s="876"/>
      <c r="I75" s="876"/>
      <c r="J75" s="876"/>
      <c r="K75" s="876"/>
      <c r="L75" s="876"/>
      <c r="M75" s="876"/>
      <c r="N75" s="876"/>
      <c r="O75" s="876"/>
      <c r="P75" s="877"/>
      <c r="Q75" s="881"/>
      <c r="R75" s="880"/>
      <c r="S75" s="880"/>
      <c r="T75" s="880"/>
      <c r="U75" s="836"/>
      <c r="V75" s="879"/>
      <c r="W75" s="880"/>
      <c r="X75" s="880"/>
      <c r="Y75" s="880"/>
      <c r="Z75" s="836"/>
      <c r="AA75" s="879"/>
      <c r="AB75" s="880"/>
      <c r="AC75" s="880"/>
      <c r="AD75" s="880"/>
      <c r="AE75" s="836"/>
      <c r="AF75" s="879"/>
      <c r="AG75" s="880"/>
      <c r="AH75" s="880"/>
      <c r="AI75" s="880"/>
      <c r="AJ75" s="836"/>
      <c r="AK75" s="879"/>
      <c r="AL75" s="880"/>
      <c r="AM75" s="880"/>
      <c r="AN75" s="880"/>
      <c r="AO75" s="836"/>
      <c r="AP75" s="879"/>
      <c r="AQ75" s="880"/>
      <c r="AR75" s="880"/>
      <c r="AS75" s="880"/>
      <c r="AT75" s="836"/>
      <c r="AU75" s="879"/>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81"/>
      <c r="R76" s="880"/>
      <c r="S76" s="880"/>
      <c r="T76" s="880"/>
      <c r="U76" s="836"/>
      <c r="V76" s="879"/>
      <c r="W76" s="880"/>
      <c r="X76" s="880"/>
      <c r="Y76" s="880"/>
      <c r="Z76" s="836"/>
      <c r="AA76" s="879"/>
      <c r="AB76" s="880"/>
      <c r="AC76" s="880"/>
      <c r="AD76" s="880"/>
      <c r="AE76" s="836"/>
      <c r="AF76" s="879"/>
      <c r="AG76" s="880"/>
      <c r="AH76" s="880"/>
      <c r="AI76" s="880"/>
      <c r="AJ76" s="836"/>
      <c r="AK76" s="879"/>
      <c r="AL76" s="880"/>
      <c r="AM76" s="880"/>
      <c r="AN76" s="880"/>
      <c r="AO76" s="836"/>
      <c r="AP76" s="879"/>
      <c r="AQ76" s="880"/>
      <c r="AR76" s="880"/>
      <c r="AS76" s="880"/>
      <c r="AT76" s="836"/>
      <c r="AU76" s="879"/>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81"/>
      <c r="R77" s="880"/>
      <c r="S77" s="880"/>
      <c r="T77" s="880"/>
      <c r="U77" s="836"/>
      <c r="V77" s="879"/>
      <c r="W77" s="880"/>
      <c r="X77" s="880"/>
      <c r="Y77" s="880"/>
      <c r="Z77" s="836"/>
      <c r="AA77" s="879"/>
      <c r="AB77" s="880"/>
      <c r="AC77" s="880"/>
      <c r="AD77" s="880"/>
      <c r="AE77" s="836"/>
      <c r="AF77" s="879"/>
      <c r="AG77" s="880"/>
      <c r="AH77" s="880"/>
      <c r="AI77" s="880"/>
      <c r="AJ77" s="836"/>
      <c r="AK77" s="879"/>
      <c r="AL77" s="880"/>
      <c r="AM77" s="880"/>
      <c r="AN77" s="880"/>
      <c r="AO77" s="836"/>
      <c r="AP77" s="879"/>
      <c r="AQ77" s="880"/>
      <c r="AR77" s="880"/>
      <c r="AS77" s="880"/>
      <c r="AT77" s="836"/>
      <c r="AU77" s="879"/>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377</v>
      </c>
      <c r="B88" s="791" t="s">
        <v>401</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c r="AG88" s="846"/>
      <c r="AH88" s="846"/>
      <c r="AI88" s="846"/>
      <c r="AJ88" s="846"/>
      <c r="AK88" s="843"/>
      <c r="AL88" s="843"/>
      <c r="AM88" s="843"/>
      <c r="AN88" s="843"/>
      <c r="AO88" s="843"/>
      <c r="AP88" s="846"/>
      <c r="AQ88" s="846"/>
      <c r="AR88" s="846"/>
      <c r="AS88" s="846"/>
      <c r="AT88" s="846"/>
      <c r="AU88" s="846"/>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91" t="s">
        <v>402</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c r="CS102" s="854"/>
      <c r="CT102" s="854"/>
      <c r="CU102" s="854"/>
      <c r="CV102" s="893"/>
      <c r="CW102" s="892"/>
      <c r="CX102" s="854"/>
      <c r="CY102" s="854"/>
      <c r="CZ102" s="854"/>
      <c r="DA102" s="893"/>
      <c r="DB102" s="892"/>
      <c r="DC102" s="854"/>
      <c r="DD102" s="854"/>
      <c r="DE102" s="854"/>
      <c r="DF102" s="893"/>
      <c r="DG102" s="892"/>
      <c r="DH102" s="854"/>
      <c r="DI102" s="854"/>
      <c r="DJ102" s="854"/>
      <c r="DK102" s="893"/>
      <c r="DL102" s="892"/>
      <c r="DM102" s="854"/>
      <c r="DN102" s="854"/>
      <c r="DO102" s="854"/>
      <c r="DP102" s="893"/>
      <c r="DQ102" s="892"/>
      <c r="DR102" s="854"/>
      <c r="DS102" s="854"/>
      <c r="DT102" s="854"/>
      <c r="DU102" s="893"/>
      <c r="DV102" s="791"/>
      <c r="DW102" s="792"/>
      <c r="DX102" s="792"/>
      <c r="DY102" s="792"/>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403</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404</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407</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408</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409</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410</v>
      </c>
      <c r="AB109" s="895"/>
      <c r="AC109" s="895"/>
      <c r="AD109" s="895"/>
      <c r="AE109" s="896"/>
      <c r="AF109" s="894" t="s">
        <v>411</v>
      </c>
      <c r="AG109" s="895"/>
      <c r="AH109" s="895"/>
      <c r="AI109" s="895"/>
      <c r="AJ109" s="896"/>
      <c r="AK109" s="894" t="s">
        <v>295</v>
      </c>
      <c r="AL109" s="895"/>
      <c r="AM109" s="895"/>
      <c r="AN109" s="895"/>
      <c r="AO109" s="896"/>
      <c r="AP109" s="894" t="s">
        <v>412</v>
      </c>
      <c r="AQ109" s="895"/>
      <c r="AR109" s="895"/>
      <c r="AS109" s="895"/>
      <c r="AT109" s="897"/>
      <c r="AU109" s="914" t="s">
        <v>409</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410</v>
      </c>
      <c r="BR109" s="895"/>
      <c r="BS109" s="895"/>
      <c r="BT109" s="895"/>
      <c r="BU109" s="896"/>
      <c r="BV109" s="894" t="s">
        <v>411</v>
      </c>
      <c r="BW109" s="895"/>
      <c r="BX109" s="895"/>
      <c r="BY109" s="895"/>
      <c r="BZ109" s="896"/>
      <c r="CA109" s="894" t="s">
        <v>295</v>
      </c>
      <c r="CB109" s="895"/>
      <c r="CC109" s="895"/>
      <c r="CD109" s="895"/>
      <c r="CE109" s="896"/>
      <c r="CF109" s="915" t="s">
        <v>412</v>
      </c>
      <c r="CG109" s="915"/>
      <c r="CH109" s="915"/>
      <c r="CI109" s="915"/>
      <c r="CJ109" s="915"/>
      <c r="CK109" s="894" t="s">
        <v>413</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410</v>
      </c>
      <c r="DH109" s="895"/>
      <c r="DI109" s="895"/>
      <c r="DJ109" s="895"/>
      <c r="DK109" s="896"/>
      <c r="DL109" s="894" t="s">
        <v>411</v>
      </c>
      <c r="DM109" s="895"/>
      <c r="DN109" s="895"/>
      <c r="DO109" s="895"/>
      <c r="DP109" s="896"/>
      <c r="DQ109" s="894" t="s">
        <v>295</v>
      </c>
      <c r="DR109" s="895"/>
      <c r="DS109" s="895"/>
      <c r="DT109" s="895"/>
      <c r="DU109" s="896"/>
      <c r="DV109" s="894" t="s">
        <v>412</v>
      </c>
      <c r="DW109" s="895"/>
      <c r="DX109" s="895"/>
      <c r="DY109" s="895"/>
      <c r="DZ109" s="897"/>
    </row>
    <row r="110" spans="1:131" s="218" customFormat="1" ht="26.25" customHeight="1" x14ac:dyDescent="0.2">
      <c r="A110" s="898" t="s">
        <v>414</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352101</v>
      </c>
      <c r="AB110" s="902"/>
      <c r="AC110" s="902"/>
      <c r="AD110" s="902"/>
      <c r="AE110" s="903"/>
      <c r="AF110" s="904">
        <v>369214</v>
      </c>
      <c r="AG110" s="902"/>
      <c r="AH110" s="902"/>
      <c r="AI110" s="902"/>
      <c r="AJ110" s="903"/>
      <c r="AK110" s="904">
        <v>383940</v>
      </c>
      <c r="AL110" s="902"/>
      <c r="AM110" s="902"/>
      <c r="AN110" s="902"/>
      <c r="AO110" s="903"/>
      <c r="AP110" s="905">
        <v>29.3</v>
      </c>
      <c r="AQ110" s="906"/>
      <c r="AR110" s="906"/>
      <c r="AS110" s="906"/>
      <c r="AT110" s="907"/>
      <c r="AU110" s="908" t="s">
        <v>69</v>
      </c>
      <c r="AV110" s="909"/>
      <c r="AW110" s="909"/>
      <c r="AX110" s="909"/>
      <c r="AY110" s="909"/>
      <c r="AZ110" s="931" t="s">
        <v>415</v>
      </c>
      <c r="BA110" s="899"/>
      <c r="BB110" s="899"/>
      <c r="BC110" s="899"/>
      <c r="BD110" s="899"/>
      <c r="BE110" s="899"/>
      <c r="BF110" s="899"/>
      <c r="BG110" s="899"/>
      <c r="BH110" s="899"/>
      <c r="BI110" s="899"/>
      <c r="BJ110" s="899"/>
      <c r="BK110" s="899"/>
      <c r="BL110" s="899"/>
      <c r="BM110" s="899"/>
      <c r="BN110" s="899"/>
      <c r="BO110" s="899"/>
      <c r="BP110" s="900"/>
      <c r="BQ110" s="932">
        <v>3409399</v>
      </c>
      <c r="BR110" s="933"/>
      <c r="BS110" s="933"/>
      <c r="BT110" s="933"/>
      <c r="BU110" s="933"/>
      <c r="BV110" s="933">
        <v>3682279</v>
      </c>
      <c r="BW110" s="933"/>
      <c r="BX110" s="933"/>
      <c r="BY110" s="933"/>
      <c r="BZ110" s="933"/>
      <c r="CA110" s="933">
        <v>3535084</v>
      </c>
      <c r="CB110" s="933"/>
      <c r="CC110" s="933"/>
      <c r="CD110" s="933"/>
      <c r="CE110" s="933"/>
      <c r="CF110" s="946">
        <v>269.7</v>
      </c>
      <c r="CG110" s="947"/>
      <c r="CH110" s="947"/>
      <c r="CI110" s="947"/>
      <c r="CJ110" s="947"/>
      <c r="CK110" s="948" t="s">
        <v>416</v>
      </c>
      <c r="CL110" s="949"/>
      <c r="CM110" s="931" t="s">
        <v>417</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418</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419</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420</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421</v>
      </c>
      <c r="B112" s="955"/>
      <c r="C112" s="925" t="s">
        <v>422</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423</v>
      </c>
      <c r="BA112" s="925"/>
      <c r="BB112" s="925"/>
      <c r="BC112" s="925"/>
      <c r="BD112" s="925"/>
      <c r="BE112" s="925"/>
      <c r="BF112" s="925"/>
      <c r="BG112" s="925"/>
      <c r="BH112" s="925"/>
      <c r="BI112" s="925"/>
      <c r="BJ112" s="925"/>
      <c r="BK112" s="925"/>
      <c r="BL112" s="925"/>
      <c r="BM112" s="925"/>
      <c r="BN112" s="925"/>
      <c r="BO112" s="925"/>
      <c r="BP112" s="926"/>
      <c r="BQ112" s="927">
        <v>598650</v>
      </c>
      <c r="BR112" s="928"/>
      <c r="BS112" s="928"/>
      <c r="BT112" s="928"/>
      <c r="BU112" s="928"/>
      <c r="BV112" s="928">
        <v>572260</v>
      </c>
      <c r="BW112" s="928"/>
      <c r="BX112" s="928"/>
      <c r="BY112" s="928"/>
      <c r="BZ112" s="928"/>
      <c r="CA112" s="928">
        <v>666686</v>
      </c>
      <c r="CB112" s="928"/>
      <c r="CC112" s="928"/>
      <c r="CD112" s="928"/>
      <c r="CE112" s="928"/>
      <c r="CF112" s="922">
        <v>50.9</v>
      </c>
      <c r="CG112" s="923"/>
      <c r="CH112" s="923"/>
      <c r="CI112" s="923"/>
      <c r="CJ112" s="923"/>
      <c r="CK112" s="950"/>
      <c r="CL112" s="951"/>
      <c r="CM112" s="924" t="s">
        <v>424</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425</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55718</v>
      </c>
      <c r="AB113" s="940"/>
      <c r="AC113" s="940"/>
      <c r="AD113" s="940"/>
      <c r="AE113" s="941"/>
      <c r="AF113" s="942">
        <v>50385</v>
      </c>
      <c r="AG113" s="940"/>
      <c r="AH113" s="940"/>
      <c r="AI113" s="940"/>
      <c r="AJ113" s="941"/>
      <c r="AK113" s="942">
        <v>45878</v>
      </c>
      <c r="AL113" s="940"/>
      <c r="AM113" s="940"/>
      <c r="AN113" s="940"/>
      <c r="AO113" s="941"/>
      <c r="AP113" s="943">
        <v>3.5</v>
      </c>
      <c r="AQ113" s="944"/>
      <c r="AR113" s="944"/>
      <c r="AS113" s="944"/>
      <c r="AT113" s="945"/>
      <c r="AU113" s="910"/>
      <c r="AV113" s="911"/>
      <c r="AW113" s="911"/>
      <c r="AX113" s="911"/>
      <c r="AY113" s="911"/>
      <c r="AZ113" s="924" t="s">
        <v>426</v>
      </c>
      <c r="BA113" s="925"/>
      <c r="BB113" s="925"/>
      <c r="BC113" s="925"/>
      <c r="BD113" s="925"/>
      <c r="BE113" s="925"/>
      <c r="BF113" s="925"/>
      <c r="BG113" s="925"/>
      <c r="BH113" s="925"/>
      <c r="BI113" s="925"/>
      <c r="BJ113" s="925"/>
      <c r="BK113" s="925"/>
      <c r="BL113" s="925"/>
      <c r="BM113" s="925"/>
      <c r="BN113" s="925"/>
      <c r="BO113" s="925"/>
      <c r="BP113" s="926"/>
      <c r="BQ113" s="927">
        <v>165893</v>
      </c>
      <c r="BR113" s="928"/>
      <c r="BS113" s="928"/>
      <c r="BT113" s="928"/>
      <c r="BU113" s="928"/>
      <c r="BV113" s="928">
        <v>158907</v>
      </c>
      <c r="BW113" s="928"/>
      <c r="BX113" s="928"/>
      <c r="BY113" s="928"/>
      <c r="BZ113" s="928"/>
      <c r="CA113" s="928">
        <v>165882</v>
      </c>
      <c r="CB113" s="928"/>
      <c r="CC113" s="928"/>
      <c r="CD113" s="928"/>
      <c r="CE113" s="928"/>
      <c r="CF113" s="922">
        <v>12.7</v>
      </c>
      <c r="CG113" s="923"/>
      <c r="CH113" s="923"/>
      <c r="CI113" s="923"/>
      <c r="CJ113" s="923"/>
      <c r="CK113" s="950"/>
      <c r="CL113" s="951"/>
      <c r="CM113" s="924" t="s">
        <v>427</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428</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13846</v>
      </c>
      <c r="AB114" s="961"/>
      <c r="AC114" s="961"/>
      <c r="AD114" s="961"/>
      <c r="AE114" s="962"/>
      <c r="AF114" s="963">
        <v>15504</v>
      </c>
      <c r="AG114" s="961"/>
      <c r="AH114" s="961"/>
      <c r="AI114" s="961"/>
      <c r="AJ114" s="962"/>
      <c r="AK114" s="963">
        <v>18425</v>
      </c>
      <c r="AL114" s="961"/>
      <c r="AM114" s="961"/>
      <c r="AN114" s="961"/>
      <c r="AO114" s="962"/>
      <c r="AP114" s="964">
        <v>1.4</v>
      </c>
      <c r="AQ114" s="965"/>
      <c r="AR114" s="965"/>
      <c r="AS114" s="965"/>
      <c r="AT114" s="966"/>
      <c r="AU114" s="910"/>
      <c r="AV114" s="911"/>
      <c r="AW114" s="911"/>
      <c r="AX114" s="911"/>
      <c r="AY114" s="911"/>
      <c r="AZ114" s="924" t="s">
        <v>429</v>
      </c>
      <c r="BA114" s="925"/>
      <c r="BB114" s="925"/>
      <c r="BC114" s="925"/>
      <c r="BD114" s="925"/>
      <c r="BE114" s="925"/>
      <c r="BF114" s="925"/>
      <c r="BG114" s="925"/>
      <c r="BH114" s="925"/>
      <c r="BI114" s="925"/>
      <c r="BJ114" s="925"/>
      <c r="BK114" s="925"/>
      <c r="BL114" s="925"/>
      <c r="BM114" s="925"/>
      <c r="BN114" s="925"/>
      <c r="BO114" s="925"/>
      <c r="BP114" s="926"/>
      <c r="BQ114" s="927">
        <v>322100</v>
      </c>
      <c r="BR114" s="928"/>
      <c r="BS114" s="928"/>
      <c r="BT114" s="928"/>
      <c r="BU114" s="928"/>
      <c r="BV114" s="928">
        <v>309594</v>
      </c>
      <c r="BW114" s="928"/>
      <c r="BX114" s="928"/>
      <c r="BY114" s="928"/>
      <c r="BZ114" s="928"/>
      <c r="CA114" s="928">
        <v>298225</v>
      </c>
      <c r="CB114" s="928"/>
      <c r="CC114" s="928"/>
      <c r="CD114" s="928"/>
      <c r="CE114" s="928"/>
      <c r="CF114" s="922">
        <v>22.7</v>
      </c>
      <c r="CG114" s="923"/>
      <c r="CH114" s="923"/>
      <c r="CI114" s="923"/>
      <c r="CJ114" s="923"/>
      <c r="CK114" s="950"/>
      <c r="CL114" s="951"/>
      <c r="CM114" s="924" t="s">
        <v>430</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431</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432</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433</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v>83</v>
      </c>
      <c r="AB116" s="961"/>
      <c r="AC116" s="961"/>
      <c r="AD116" s="961"/>
      <c r="AE116" s="962"/>
      <c r="AF116" s="963">
        <v>158</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435</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436</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437</v>
      </c>
      <c r="Z117" s="896"/>
      <c r="AA117" s="980">
        <v>421748</v>
      </c>
      <c r="AB117" s="981"/>
      <c r="AC117" s="981"/>
      <c r="AD117" s="981"/>
      <c r="AE117" s="982"/>
      <c r="AF117" s="983">
        <v>435261</v>
      </c>
      <c r="AG117" s="981"/>
      <c r="AH117" s="981"/>
      <c r="AI117" s="981"/>
      <c r="AJ117" s="982"/>
      <c r="AK117" s="983">
        <v>448243</v>
      </c>
      <c r="AL117" s="981"/>
      <c r="AM117" s="981"/>
      <c r="AN117" s="981"/>
      <c r="AO117" s="982"/>
      <c r="AP117" s="984"/>
      <c r="AQ117" s="985"/>
      <c r="AR117" s="985"/>
      <c r="AS117" s="985"/>
      <c r="AT117" s="986"/>
      <c r="AU117" s="910"/>
      <c r="AV117" s="911"/>
      <c r="AW117" s="911"/>
      <c r="AX117" s="911"/>
      <c r="AY117" s="911"/>
      <c r="AZ117" s="976" t="s">
        <v>438</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439</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413</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410</v>
      </c>
      <c r="AB118" s="895"/>
      <c r="AC118" s="895"/>
      <c r="AD118" s="895"/>
      <c r="AE118" s="896"/>
      <c r="AF118" s="894" t="s">
        <v>411</v>
      </c>
      <c r="AG118" s="895"/>
      <c r="AH118" s="895"/>
      <c r="AI118" s="895"/>
      <c r="AJ118" s="896"/>
      <c r="AK118" s="894" t="s">
        <v>295</v>
      </c>
      <c r="AL118" s="895"/>
      <c r="AM118" s="895"/>
      <c r="AN118" s="895"/>
      <c r="AO118" s="896"/>
      <c r="AP118" s="972" t="s">
        <v>412</v>
      </c>
      <c r="AQ118" s="973"/>
      <c r="AR118" s="973"/>
      <c r="AS118" s="973"/>
      <c r="AT118" s="974"/>
      <c r="AU118" s="910"/>
      <c r="AV118" s="911"/>
      <c r="AW118" s="911"/>
      <c r="AX118" s="911"/>
      <c r="AY118" s="911"/>
      <c r="AZ118" s="975" t="s">
        <v>440</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441</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416</v>
      </c>
      <c r="B119" s="949"/>
      <c r="C119" s="931" t="s">
        <v>417</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178</v>
      </c>
      <c r="BA119" s="239"/>
      <c r="BB119" s="239"/>
      <c r="BC119" s="239"/>
      <c r="BD119" s="239"/>
      <c r="BE119" s="239"/>
      <c r="BF119" s="239"/>
      <c r="BG119" s="239"/>
      <c r="BH119" s="239"/>
      <c r="BI119" s="239"/>
      <c r="BJ119" s="239"/>
      <c r="BK119" s="239"/>
      <c r="BL119" s="239"/>
      <c r="BM119" s="239"/>
      <c r="BN119" s="239"/>
      <c r="BO119" s="979" t="s">
        <v>442</v>
      </c>
      <c r="BP119" s="1007"/>
      <c r="BQ119" s="1001">
        <v>4496042</v>
      </c>
      <c r="BR119" s="1002"/>
      <c r="BS119" s="1002"/>
      <c r="BT119" s="1002"/>
      <c r="BU119" s="1002"/>
      <c r="BV119" s="1002">
        <v>4723040</v>
      </c>
      <c r="BW119" s="1002"/>
      <c r="BX119" s="1002"/>
      <c r="BY119" s="1002"/>
      <c r="BZ119" s="1002"/>
      <c r="CA119" s="1002">
        <v>4665877</v>
      </c>
      <c r="CB119" s="1002"/>
      <c r="CC119" s="1002"/>
      <c r="CD119" s="1002"/>
      <c r="CE119" s="1002"/>
      <c r="CF119" s="1003"/>
      <c r="CG119" s="1004"/>
      <c r="CH119" s="1004"/>
      <c r="CI119" s="1004"/>
      <c r="CJ119" s="1005"/>
      <c r="CK119" s="952"/>
      <c r="CL119" s="953"/>
      <c r="CM119" s="975" t="s">
        <v>443</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420</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444</v>
      </c>
      <c r="AV120" s="994"/>
      <c r="AW120" s="994"/>
      <c r="AX120" s="994"/>
      <c r="AY120" s="995"/>
      <c r="AZ120" s="931" t="s">
        <v>445</v>
      </c>
      <c r="BA120" s="899"/>
      <c r="BB120" s="899"/>
      <c r="BC120" s="899"/>
      <c r="BD120" s="899"/>
      <c r="BE120" s="899"/>
      <c r="BF120" s="899"/>
      <c r="BG120" s="899"/>
      <c r="BH120" s="899"/>
      <c r="BI120" s="899"/>
      <c r="BJ120" s="899"/>
      <c r="BK120" s="899"/>
      <c r="BL120" s="899"/>
      <c r="BM120" s="899"/>
      <c r="BN120" s="899"/>
      <c r="BO120" s="899"/>
      <c r="BP120" s="900"/>
      <c r="BQ120" s="932">
        <v>2773602</v>
      </c>
      <c r="BR120" s="933"/>
      <c r="BS120" s="933"/>
      <c r="BT120" s="933"/>
      <c r="BU120" s="933"/>
      <c r="BV120" s="933">
        <v>2977979</v>
      </c>
      <c r="BW120" s="933"/>
      <c r="BX120" s="933"/>
      <c r="BY120" s="933"/>
      <c r="BZ120" s="933"/>
      <c r="CA120" s="933">
        <v>3233419</v>
      </c>
      <c r="CB120" s="933"/>
      <c r="CC120" s="933"/>
      <c r="CD120" s="933"/>
      <c r="CE120" s="933"/>
      <c r="CF120" s="946">
        <v>246.6</v>
      </c>
      <c r="CG120" s="947"/>
      <c r="CH120" s="947"/>
      <c r="CI120" s="947"/>
      <c r="CJ120" s="947"/>
      <c r="CK120" s="1008" t="s">
        <v>446</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405942</v>
      </c>
      <c r="DR120" s="933"/>
      <c r="DS120" s="933"/>
      <c r="DT120" s="933"/>
      <c r="DU120" s="933"/>
      <c r="DV120" s="934">
        <v>31</v>
      </c>
      <c r="DW120" s="934"/>
      <c r="DX120" s="934"/>
      <c r="DY120" s="934"/>
      <c r="DZ120" s="935"/>
    </row>
    <row r="121" spans="1:130" s="218" customFormat="1" ht="26.25" customHeight="1" x14ac:dyDescent="0.2">
      <c r="A121" s="1059"/>
      <c r="B121" s="951"/>
      <c r="C121" s="976" t="s">
        <v>447</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448</v>
      </c>
      <c r="BA121" s="925"/>
      <c r="BB121" s="925"/>
      <c r="BC121" s="925"/>
      <c r="BD121" s="925"/>
      <c r="BE121" s="925"/>
      <c r="BF121" s="925"/>
      <c r="BG121" s="925"/>
      <c r="BH121" s="925"/>
      <c r="BI121" s="925"/>
      <c r="BJ121" s="925"/>
      <c r="BK121" s="925"/>
      <c r="BL121" s="925"/>
      <c r="BM121" s="925"/>
      <c r="BN121" s="925"/>
      <c r="BO121" s="925"/>
      <c r="BP121" s="926"/>
      <c r="BQ121" s="927">
        <v>48423</v>
      </c>
      <c r="BR121" s="928"/>
      <c r="BS121" s="928"/>
      <c r="BT121" s="928"/>
      <c r="BU121" s="928"/>
      <c r="BV121" s="928">
        <v>46687</v>
      </c>
      <c r="BW121" s="928"/>
      <c r="BX121" s="928"/>
      <c r="BY121" s="928"/>
      <c r="BZ121" s="928"/>
      <c r="CA121" s="928">
        <v>43409</v>
      </c>
      <c r="CB121" s="928"/>
      <c r="CC121" s="928"/>
      <c r="CD121" s="928"/>
      <c r="CE121" s="928"/>
      <c r="CF121" s="922">
        <v>3.3</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v>260744</v>
      </c>
      <c r="DR121" s="928"/>
      <c r="DS121" s="928"/>
      <c r="DT121" s="928"/>
      <c r="DU121" s="928"/>
      <c r="DV121" s="929">
        <v>19.899999999999999</v>
      </c>
      <c r="DW121" s="929"/>
      <c r="DX121" s="929"/>
      <c r="DY121" s="929"/>
      <c r="DZ121" s="930"/>
    </row>
    <row r="122" spans="1:130" s="218" customFormat="1" ht="26.25" customHeight="1" x14ac:dyDescent="0.2">
      <c r="A122" s="1059"/>
      <c r="B122" s="951"/>
      <c r="C122" s="924" t="s">
        <v>430</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449</v>
      </c>
      <c r="BA122" s="967"/>
      <c r="BB122" s="967"/>
      <c r="BC122" s="967"/>
      <c r="BD122" s="967"/>
      <c r="BE122" s="967"/>
      <c r="BF122" s="967"/>
      <c r="BG122" s="967"/>
      <c r="BH122" s="967"/>
      <c r="BI122" s="967"/>
      <c r="BJ122" s="967"/>
      <c r="BK122" s="967"/>
      <c r="BL122" s="967"/>
      <c r="BM122" s="967"/>
      <c r="BN122" s="967"/>
      <c r="BO122" s="967"/>
      <c r="BP122" s="968"/>
      <c r="BQ122" s="1001">
        <v>2783391</v>
      </c>
      <c r="BR122" s="1002"/>
      <c r="BS122" s="1002"/>
      <c r="BT122" s="1002"/>
      <c r="BU122" s="1002"/>
      <c r="BV122" s="1002">
        <v>3065518</v>
      </c>
      <c r="BW122" s="1002"/>
      <c r="BX122" s="1002"/>
      <c r="BY122" s="1002"/>
      <c r="BZ122" s="1002"/>
      <c r="CA122" s="1002">
        <v>2892099</v>
      </c>
      <c r="CB122" s="1002"/>
      <c r="CC122" s="1002"/>
      <c r="CD122" s="1002"/>
      <c r="CE122" s="1002"/>
      <c r="CF122" s="1019">
        <v>220.6</v>
      </c>
      <c r="CG122" s="1020"/>
      <c r="CH122" s="1020"/>
      <c r="CI122" s="1020"/>
      <c r="CJ122" s="1020"/>
      <c r="CK122" s="1011"/>
      <c r="CL122" s="1012"/>
      <c r="CM122" s="1012"/>
      <c r="CN122" s="1012"/>
      <c r="CO122" s="1013"/>
      <c r="CP122" s="1021"/>
      <c r="CQ122" s="1022"/>
      <c r="CR122" s="1022"/>
      <c r="CS122" s="1022"/>
      <c r="CT122" s="1022"/>
      <c r="CU122" s="1022"/>
      <c r="CV122" s="1022"/>
      <c r="CW122" s="1022"/>
      <c r="CX122" s="1022"/>
      <c r="CY122" s="1022"/>
      <c r="CZ122" s="1022"/>
      <c r="DA122" s="1022"/>
      <c r="DB122" s="1022"/>
      <c r="DC122" s="1022"/>
      <c r="DD122" s="1022"/>
      <c r="DE122" s="1022"/>
      <c r="DF122" s="1023"/>
      <c r="DG122" s="927"/>
      <c r="DH122" s="928"/>
      <c r="DI122" s="928"/>
      <c r="DJ122" s="928"/>
      <c r="DK122" s="928"/>
      <c r="DL122" s="928"/>
      <c r="DM122" s="928"/>
      <c r="DN122" s="928"/>
      <c r="DO122" s="928"/>
      <c r="DP122" s="928"/>
      <c r="DQ122" s="928"/>
      <c r="DR122" s="928"/>
      <c r="DS122" s="928"/>
      <c r="DT122" s="928"/>
      <c r="DU122" s="928"/>
      <c r="DV122" s="929"/>
      <c r="DW122" s="929"/>
      <c r="DX122" s="929"/>
      <c r="DY122" s="929"/>
      <c r="DZ122" s="930"/>
    </row>
    <row r="123" spans="1:130" s="218" customFormat="1" ht="26.25" customHeight="1" x14ac:dyDescent="0.2">
      <c r="A123" s="1059"/>
      <c r="B123" s="951"/>
      <c r="C123" s="924" t="s">
        <v>436</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178</v>
      </c>
      <c r="BA123" s="239"/>
      <c r="BB123" s="239"/>
      <c r="BC123" s="239"/>
      <c r="BD123" s="239"/>
      <c r="BE123" s="239"/>
      <c r="BF123" s="239"/>
      <c r="BG123" s="239"/>
      <c r="BH123" s="239"/>
      <c r="BI123" s="239"/>
      <c r="BJ123" s="239"/>
      <c r="BK123" s="239"/>
      <c r="BL123" s="239"/>
      <c r="BM123" s="239"/>
      <c r="BN123" s="239"/>
      <c r="BO123" s="979" t="s">
        <v>450</v>
      </c>
      <c r="BP123" s="1007"/>
      <c r="BQ123" s="1065">
        <v>5605416</v>
      </c>
      <c r="BR123" s="1066"/>
      <c r="BS123" s="1066"/>
      <c r="BT123" s="1066"/>
      <c r="BU123" s="1066"/>
      <c r="BV123" s="1066">
        <v>6090184</v>
      </c>
      <c r="BW123" s="1066"/>
      <c r="BX123" s="1066"/>
      <c r="BY123" s="1066"/>
      <c r="BZ123" s="1066"/>
      <c r="CA123" s="1066">
        <v>6168927</v>
      </c>
      <c r="CB123" s="1066"/>
      <c r="CC123" s="1066"/>
      <c r="CD123" s="1066"/>
      <c r="CE123" s="1066"/>
      <c r="CF123" s="1003"/>
      <c r="CG123" s="1004"/>
      <c r="CH123" s="1004"/>
      <c r="CI123" s="1004"/>
      <c r="CJ123" s="1005"/>
      <c r="CK123" s="1011"/>
      <c r="CL123" s="1012"/>
      <c r="CM123" s="1012"/>
      <c r="CN123" s="1012"/>
      <c r="CO123" s="1013"/>
      <c r="CP123" s="1021"/>
      <c r="CQ123" s="1022"/>
      <c r="CR123" s="1022"/>
      <c r="CS123" s="1022"/>
      <c r="CT123" s="1022"/>
      <c r="CU123" s="1022"/>
      <c r="CV123" s="1022"/>
      <c r="CW123" s="1022"/>
      <c r="CX123" s="1022"/>
      <c r="CY123" s="1022"/>
      <c r="CZ123" s="1022"/>
      <c r="DA123" s="1022"/>
      <c r="DB123" s="1022"/>
      <c r="DC123" s="1022"/>
      <c r="DD123" s="1022"/>
      <c r="DE123" s="1022"/>
      <c r="DF123" s="1023"/>
      <c r="DG123" s="960"/>
      <c r="DH123" s="961"/>
      <c r="DI123" s="961"/>
      <c r="DJ123" s="961"/>
      <c r="DK123" s="962"/>
      <c r="DL123" s="963"/>
      <c r="DM123" s="961"/>
      <c r="DN123" s="961"/>
      <c r="DO123" s="961"/>
      <c r="DP123" s="962"/>
      <c r="DQ123" s="963"/>
      <c r="DR123" s="961"/>
      <c r="DS123" s="961"/>
      <c r="DT123" s="961"/>
      <c r="DU123" s="962"/>
      <c r="DV123" s="964"/>
      <c r="DW123" s="965"/>
      <c r="DX123" s="965"/>
      <c r="DY123" s="965"/>
      <c r="DZ123" s="966"/>
    </row>
    <row r="124" spans="1:130" s="218" customFormat="1" ht="26.25" customHeight="1" thickBot="1" x14ac:dyDescent="0.25">
      <c r="A124" s="1059"/>
      <c r="B124" s="951"/>
      <c r="C124" s="924" t="s">
        <v>439</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451</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452</v>
      </c>
      <c r="CQ124" s="1022"/>
      <c r="CR124" s="1022"/>
      <c r="CS124" s="1022"/>
      <c r="CT124" s="1022"/>
      <c r="CU124" s="1022"/>
      <c r="CV124" s="1022"/>
      <c r="CW124" s="1022"/>
      <c r="CX124" s="1022"/>
      <c r="CY124" s="1022"/>
      <c r="CZ124" s="1022"/>
      <c r="DA124" s="1022"/>
      <c r="DB124" s="1022"/>
      <c r="DC124" s="1022"/>
      <c r="DD124" s="1022"/>
      <c r="DE124" s="1022"/>
      <c r="DF124" s="1023"/>
      <c r="DG124" s="1006">
        <v>598650</v>
      </c>
      <c r="DH124" s="988"/>
      <c r="DI124" s="988"/>
      <c r="DJ124" s="988"/>
      <c r="DK124" s="989"/>
      <c r="DL124" s="987">
        <v>572260</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441</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453</v>
      </c>
      <c r="CL125" s="1009"/>
      <c r="CM125" s="1009"/>
      <c r="CN125" s="1009"/>
      <c r="CO125" s="1010"/>
      <c r="CP125" s="931" t="s">
        <v>454</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443</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455</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456</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457</v>
      </c>
      <c r="AY127" s="1034"/>
      <c r="AZ127" s="1034"/>
      <c r="BA127" s="1034"/>
      <c r="BB127" s="1034"/>
      <c r="BC127" s="1034"/>
      <c r="BD127" s="1034"/>
      <c r="BE127" s="1035"/>
      <c r="BF127" s="1036" t="s">
        <v>458</v>
      </c>
      <c r="BG127" s="1034"/>
      <c r="BH127" s="1034"/>
      <c r="BI127" s="1034"/>
      <c r="BJ127" s="1034"/>
      <c r="BK127" s="1034"/>
      <c r="BL127" s="1035"/>
      <c r="BM127" s="1036" t="s">
        <v>459</v>
      </c>
      <c r="BN127" s="1034"/>
      <c r="BO127" s="1034"/>
      <c r="BP127" s="1034"/>
      <c r="BQ127" s="1034"/>
      <c r="BR127" s="1034"/>
      <c r="BS127" s="1035"/>
      <c r="BT127" s="1036" t="s">
        <v>460</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461</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462</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463</v>
      </c>
      <c r="X128" s="1045"/>
      <c r="Y128" s="1045"/>
      <c r="Z128" s="1046"/>
      <c r="AA128" s="1047">
        <v>10816</v>
      </c>
      <c r="AB128" s="1048"/>
      <c r="AC128" s="1048"/>
      <c r="AD128" s="1048"/>
      <c r="AE128" s="1049"/>
      <c r="AF128" s="1050">
        <v>43120</v>
      </c>
      <c r="AG128" s="1048"/>
      <c r="AH128" s="1048"/>
      <c r="AI128" s="1048"/>
      <c r="AJ128" s="1049"/>
      <c r="AK128" s="1050">
        <v>15751</v>
      </c>
      <c r="AL128" s="1048"/>
      <c r="AM128" s="1048"/>
      <c r="AN128" s="1048"/>
      <c r="AO128" s="1049"/>
      <c r="AP128" s="1051"/>
      <c r="AQ128" s="1052"/>
      <c r="AR128" s="1052"/>
      <c r="AS128" s="1052"/>
      <c r="AT128" s="1053"/>
      <c r="AU128" s="220"/>
      <c r="AV128" s="220"/>
      <c r="AW128" s="220"/>
      <c r="AX128" s="898" t="s">
        <v>464</v>
      </c>
      <c r="AY128" s="899"/>
      <c r="AZ128" s="899"/>
      <c r="BA128" s="899"/>
      <c r="BB128" s="899"/>
      <c r="BC128" s="899"/>
      <c r="BD128" s="899"/>
      <c r="BE128" s="900"/>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465</v>
      </c>
      <c r="CQ128" s="728"/>
      <c r="CR128" s="728"/>
      <c r="CS128" s="728"/>
      <c r="CT128" s="728"/>
      <c r="CU128" s="728"/>
      <c r="CV128" s="728"/>
      <c r="CW128" s="728"/>
      <c r="CX128" s="728"/>
      <c r="CY128" s="728"/>
      <c r="CZ128" s="728"/>
      <c r="DA128" s="728"/>
      <c r="DB128" s="728"/>
      <c r="DC128" s="728"/>
      <c r="DD128" s="728"/>
      <c r="DE128" s="728"/>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466</v>
      </c>
      <c r="X129" s="1073"/>
      <c r="Y129" s="1073"/>
      <c r="Z129" s="1074"/>
      <c r="AA129" s="960">
        <v>1562303</v>
      </c>
      <c r="AB129" s="961"/>
      <c r="AC129" s="961"/>
      <c r="AD129" s="961"/>
      <c r="AE129" s="962"/>
      <c r="AF129" s="963">
        <v>1551922</v>
      </c>
      <c r="AG129" s="961"/>
      <c r="AH129" s="961"/>
      <c r="AI129" s="961"/>
      <c r="AJ129" s="962"/>
      <c r="AK129" s="963">
        <v>1585968</v>
      </c>
      <c r="AL129" s="961"/>
      <c r="AM129" s="961"/>
      <c r="AN129" s="961"/>
      <c r="AO129" s="962"/>
      <c r="AP129" s="1075"/>
      <c r="AQ129" s="1076"/>
      <c r="AR129" s="1076"/>
      <c r="AS129" s="1076"/>
      <c r="AT129" s="1077"/>
      <c r="AU129" s="221"/>
      <c r="AV129" s="221"/>
      <c r="AW129" s="221"/>
      <c r="AX129" s="1067" t="s">
        <v>467</v>
      </c>
      <c r="AY129" s="925"/>
      <c r="AZ129" s="925"/>
      <c r="BA129" s="925"/>
      <c r="BB129" s="925"/>
      <c r="BC129" s="925"/>
      <c r="BD129" s="925"/>
      <c r="BE129" s="926"/>
      <c r="BF129" s="1068" t="s">
        <v>122</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468</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469</v>
      </c>
      <c r="X130" s="1073"/>
      <c r="Y130" s="1073"/>
      <c r="Z130" s="1074"/>
      <c r="AA130" s="960">
        <v>272153</v>
      </c>
      <c r="AB130" s="961"/>
      <c r="AC130" s="961"/>
      <c r="AD130" s="961"/>
      <c r="AE130" s="962"/>
      <c r="AF130" s="963">
        <v>270558</v>
      </c>
      <c r="AG130" s="961"/>
      <c r="AH130" s="961"/>
      <c r="AI130" s="961"/>
      <c r="AJ130" s="962"/>
      <c r="AK130" s="963">
        <v>275026</v>
      </c>
      <c r="AL130" s="961"/>
      <c r="AM130" s="961"/>
      <c r="AN130" s="961"/>
      <c r="AO130" s="962"/>
      <c r="AP130" s="1075"/>
      <c r="AQ130" s="1076"/>
      <c r="AR130" s="1076"/>
      <c r="AS130" s="1076"/>
      <c r="AT130" s="1077"/>
      <c r="AU130" s="221"/>
      <c r="AV130" s="221"/>
      <c r="AW130" s="221"/>
      <c r="AX130" s="1067" t="s">
        <v>470</v>
      </c>
      <c r="AY130" s="925"/>
      <c r="AZ130" s="925"/>
      <c r="BA130" s="925"/>
      <c r="BB130" s="925"/>
      <c r="BC130" s="925"/>
      <c r="BD130" s="925"/>
      <c r="BE130" s="926"/>
      <c r="BF130" s="1103">
        <v>10.7</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471</v>
      </c>
      <c r="X131" s="1110"/>
      <c r="Y131" s="1110"/>
      <c r="Z131" s="1111"/>
      <c r="AA131" s="1006">
        <v>1290150</v>
      </c>
      <c r="AB131" s="988"/>
      <c r="AC131" s="988"/>
      <c r="AD131" s="988"/>
      <c r="AE131" s="989"/>
      <c r="AF131" s="987">
        <v>1281364</v>
      </c>
      <c r="AG131" s="988"/>
      <c r="AH131" s="988"/>
      <c r="AI131" s="988"/>
      <c r="AJ131" s="989"/>
      <c r="AK131" s="987">
        <v>1310942</v>
      </c>
      <c r="AL131" s="988"/>
      <c r="AM131" s="988"/>
      <c r="AN131" s="988"/>
      <c r="AO131" s="989"/>
      <c r="AP131" s="1112"/>
      <c r="AQ131" s="1113"/>
      <c r="AR131" s="1113"/>
      <c r="AS131" s="1113"/>
      <c r="AT131" s="1114"/>
      <c r="AU131" s="221"/>
      <c r="AV131" s="221"/>
      <c r="AW131" s="221"/>
      <c r="AX131" s="1085" t="s">
        <v>472</v>
      </c>
      <c r="AY131" s="728"/>
      <c r="AZ131" s="728"/>
      <c r="BA131" s="728"/>
      <c r="BB131" s="728"/>
      <c r="BC131" s="728"/>
      <c r="BD131" s="728"/>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473</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474</v>
      </c>
      <c r="W132" s="1096"/>
      <c r="X132" s="1096"/>
      <c r="Y132" s="1096"/>
      <c r="Z132" s="1097"/>
      <c r="AA132" s="1098">
        <v>10.756811219999999</v>
      </c>
      <c r="AB132" s="1099"/>
      <c r="AC132" s="1099"/>
      <c r="AD132" s="1099"/>
      <c r="AE132" s="1100"/>
      <c r="AF132" s="1101">
        <v>9.4885606280000001</v>
      </c>
      <c r="AG132" s="1099"/>
      <c r="AH132" s="1099"/>
      <c r="AI132" s="1099"/>
      <c r="AJ132" s="1100"/>
      <c r="AK132" s="1101">
        <v>12.01166795</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475</v>
      </c>
      <c r="W133" s="1079"/>
      <c r="X133" s="1079"/>
      <c r="Y133" s="1079"/>
      <c r="Z133" s="1080"/>
      <c r="AA133" s="1081">
        <v>10.7</v>
      </c>
      <c r="AB133" s="1082"/>
      <c r="AC133" s="1082"/>
      <c r="AD133" s="1082"/>
      <c r="AE133" s="1083"/>
      <c r="AF133" s="1081">
        <v>10.199999999999999</v>
      </c>
      <c r="AG133" s="1082"/>
      <c r="AH133" s="1082"/>
      <c r="AI133" s="1082"/>
      <c r="AJ133" s="1083"/>
      <c r="AK133" s="1081">
        <v>10.7</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oo+BPEe1rJvlJPLmS3vTHBVpMocNHNjrihnfMr0qox1Ddpz1ULIPysFugONlp73QtfNlUgtk93r+jUdCxeC4Q==" saltValue="c7jY7qoMFh4ZuvujJN55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W0/ua9jrb0dOzQEimKoF5dkrVPr0xXAkv39y58kfzvOv2apcAVR1YiVulh2NKdIVthtqnJYFaoosTYeXRglfQ==" saltValue="kEShi0L41/jeUldBnH/oY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sQB64PLUIWj8nu73LXUTV4Fakugf073EaGD4/SpwRgc57NYEuiKanc9R4TDcbl2VWLBdKwWDEvoeRWIcIE48A==" saltValue="lUDWoSXZnxSkwZxvboxk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484</v>
      </c>
      <c r="AL9" s="1119"/>
      <c r="AM9" s="1119"/>
      <c r="AN9" s="1120"/>
      <c r="AO9" s="269">
        <v>565833</v>
      </c>
      <c r="AP9" s="269">
        <v>473897</v>
      </c>
      <c r="AQ9" s="270">
        <v>289558</v>
      </c>
      <c r="AR9" s="271">
        <v>63.7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485</v>
      </c>
      <c r="AL10" s="1119"/>
      <c r="AM10" s="1119"/>
      <c r="AN10" s="1120"/>
      <c r="AO10" s="272">
        <v>67860</v>
      </c>
      <c r="AP10" s="272">
        <v>56834</v>
      </c>
      <c r="AQ10" s="273">
        <v>31838</v>
      </c>
      <c r="AR10" s="274">
        <v>78.5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486</v>
      </c>
      <c r="AL11" s="1119"/>
      <c r="AM11" s="1119"/>
      <c r="AN11" s="1120"/>
      <c r="AO11" s="272" t="s">
        <v>487</v>
      </c>
      <c r="AP11" s="272" t="s">
        <v>487</v>
      </c>
      <c r="AQ11" s="273">
        <v>5309</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488</v>
      </c>
      <c r="AL12" s="1119"/>
      <c r="AM12" s="1119"/>
      <c r="AN12" s="1120"/>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489</v>
      </c>
      <c r="AL13" s="1119"/>
      <c r="AM13" s="1119"/>
      <c r="AN13" s="1120"/>
      <c r="AO13" s="272">
        <v>12741</v>
      </c>
      <c r="AP13" s="272">
        <v>10671</v>
      </c>
      <c r="AQ13" s="273">
        <v>8195</v>
      </c>
      <c r="AR13" s="274">
        <v>30.2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490</v>
      </c>
      <c r="AL14" s="1119"/>
      <c r="AM14" s="1119"/>
      <c r="AN14" s="1120"/>
      <c r="AO14" s="272" t="s">
        <v>487</v>
      </c>
      <c r="AP14" s="272" t="s">
        <v>487</v>
      </c>
      <c r="AQ14" s="273">
        <v>5752</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491</v>
      </c>
      <c r="AL15" s="1122"/>
      <c r="AM15" s="1122"/>
      <c r="AN15" s="1123"/>
      <c r="AO15" s="272">
        <v>-42812</v>
      </c>
      <c r="AP15" s="272">
        <v>-35856</v>
      </c>
      <c r="AQ15" s="273">
        <v>-17150</v>
      </c>
      <c r="AR15" s="274">
        <v>109.1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178</v>
      </c>
      <c r="AL16" s="1122"/>
      <c r="AM16" s="1122"/>
      <c r="AN16" s="1123"/>
      <c r="AO16" s="272">
        <v>603622</v>
      </c>
      <c r="AP16" s="272">
        <v>505546</v>
      </c>
      <c r="AQ16" s="273">
        <v>323504</v>
      </c>
      <c r="AR16" s="274">
        <v>56.3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496</v>
      </c>
      <c r="AL21" s="1125"/>
      <c r="AM21" s="1125"/>
      <c r="AN21" s="1126"/>
      <c r="AO21" s="285">
        <v>38.53</v>
      </c>
      <c r="AP21" s="286">
        <v>26.26</v>
      </c>
      <c r="AQ21" s="287">
        <v>12.27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497</v>
      </c>
      <c r="AL22" s="1125"/>
      <c r="AM22" s="1125"/>
      <c r="AN22" s="1126"/>
      <c r="AO22" s="290">
        <v>95.8</v>
      </c>
      <c r="AP22" s="291">
        <v>94.5</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5" t="s">
        <v>498</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501</v>
      </c>
      <c r="AL32" s="1133"/>
      <c r="AM32" s="1133"/>
      <c r="AN32" s="1134"/>
      <c r="AO32" s="300">
        <v>383940</v>
      </c>
      <c r="AP32" s="300">
        <v>321558</v>
      </c>
      <c r="AQ32" s="301">
        <v>167749</v>
      </c>
      <c r="AR32" s="302">
        <v>91.7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502</v>
      </c>
      <c r="AL33" s="1133"/>
      <c r="AM33" s="1133"/>
      <c r="AN33" s="1134"/>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503</v>
      </c>
      <c r="AL34" s="1133"/>
      <c r="AM34" s="1133"/>
      <c r="AN34" s="1134"/>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504</v>
      </c>
      <c r="AL35" s="1133"/>
      <c r="AM35" s="1133"/>
      <c r="AN35" s="1134"/>
      <c r="AO35" s="300">
        <v>45878</v>
      </c>
      <c r="AP35" s="300">
        <v>38424</v>
      </c>
      <c r="AQ35" s="301">
        <v>32778</v>
      </c>
      <c r="AR35" s="302">
        <v>17.2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505</v>
      </c>
      <c r="AL36" s="1133"/>
      <c r="AM36" s="1133"/>
      <c r="AN36" s="1134"/>
      <c r="AO36" s="300">
        <v>18425</v>
      </c>
      <c r="AP36" s="300">
        <v>15431</v>
      </c>
      <c r="AQ36" s="301">
        <v>4535</v>
      </c>
      <c r="AR36" s="302">
        <v>240.3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506</v>
      </c>
      <c r="AL37" s="1133"/>
      <c r="AM37" s="1133"/>
      <c r="AN37" s="1134"/>
      <c r="AO37" s="300" t="s">
        <v>487</v>
      </c>
      <c r="AP37" s="300" t="s">
        <v>487</v>
      </c>
      <c r="AQ37" s="301">
        <v>1146</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507</v>
      </c>
      <c r="AL38" s="1136"/>
      <c r="AM38" s="1136"/>
      <c r="AN38" s="1137"/>
      <c r="AO38" s="303" t="s">
        <v>487</v>
      </c>
      <c r="AP38" s="303" t="s">
        <v>487</v>
      </c>
      <c r="AQ38" s="304">
        <v>37</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508</v>
      </c>
      <c r="AL39" s="1136"/>
      <c r="AM39" s="1136"/>
      <c r="AN39" s="1137"/>
      <c r="AO39" s="300">
        <v>-15751</v>
      </c>
      <c r="AP39" s="300">
        <v>-13192</v>
      </c>
      <c r="AQ39" s="301">
        <v>-7395</v>
      </c>
      <c r="AR39" s="302">
        <v>78.400000000000006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509</v>
      </c>
      <c r="AL40" s="1133"/>
      <c r="AM40" s="1133"/>
      <c r="AN40" s="1134"/>
      <c r="AO40" s="300">
        <v>-275026</v>
      </c>
      <c r="AP40" s="300">
        <v>-230340</v>
      </c>
      <c r="AQ40" s="301">
        <v>-144519</v>
      </c>
      <c r="AR40" s="302">
        <v>59.4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288</v>
      </c>
      <c r="AL41" s="1139"/>
      <c r="AM41" s="1139"/>
      <c r="AN41" s="1140"/>
      <c r="AO41" s="300">
        <v>157466</v>
      </c>
      <c r="AP41" s="300">
        <v>131881</v>
      </c>
      <c r="AQ41" s="301">
        <v>54333</v>
      </c>
      <c r="AR41" s="302">
        <v>142.69999999999999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479</v>
      </c>
      <c r="AN49" s="1129" t="s">
        <v>512</v>
      </c>
      <c r="AO49" s="1130"/>
      <c r="AP49" s="1130"/>
      <c r="AQ49" s="1130"/>
      <c r="AR49" s="1131"/>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501764</v>
      </c>
      <c r="AN51" s="322">
        <v>375853</v>
      </c>
      <c r="AO51" s="323">
        <v>4.0999999999999996</v>
      </c>
      <c r="AP51" s="324">
        <v>332350</v>
      </c>
      <c r="AQ51" s="325">
        <v>4.9000000000000004</v>
      </c>
      <c r="AR51" s="326">
        <v>-0.8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363480</v>
      </c>
      <c r="AN52" s="330">
        <v>272270</v>
      </c>
      <c r="AO52" s="331">
        <v>-1.3</v>
      </c>
      <c r="AP52" s="332">
        <v>200453</v>
      </c>
      <c r="AQ52" s="333">
        <v>0.7</v>
      </c>
      <c r="AR52" s="334">
        <v>-2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305214</v>
      </c>
      <c r="AN53" s="322">
        <v>234419</v>
      </c>
      <c r="AO53" s="323">
        <v>-37.6</v>
      </c>
      <c r="AP53" s="324">
        <v>362690</v>
      </c>
      <c r="AQ53" s="325">
        <v>9.1</v>
      </c>
      <c r="AR53" s="326">
        <v>-46.7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130211</v>
      </c>
      <c r="AN54" s="330">
        <v>100008</v>
      </c>
      <c r="AO54" s="331">
        <v>-63.3</v>
      </c>
      <c r="AP54" s="332">
        <v>172580</v>
      </c>
      <c r="AQ54" s="333">
        <v>-13.9</v>
      </c>
      <c r="AR54" s="334">
        <v>-49.4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219010</v>
      </c>
      <c r="AN55" s="322">
        <v>173130</v>
      </c>
      <c r="AO55" s="323">
        <v>-26.1</v>
      </c>
      <c r="AP55" s="324">
        <v>296093</v>
      </c>
      <c r="AQ55" s="325">
        <v>-18.399999999999999</v>
      </c>
      <c r="AR55" s="326">
        <v>-7.7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160842</v>
      </c>
      <c r="AN56" s="330">
        <v>127148</v>
      </c>
      <c r="AO56" s="331">
        <v>27.1</v>
      </c>
      <c r="AP56" s="332">
        <v>140545</v>
      </c>
      <c r="AQ56" s="333">
        <v>-18.600000000000001</v>
      </c>
      <c r="AR56" s="334">
        <v>45.7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887483</v>
      </c>
      <c r="AN57" s="322">
        <v>720945</v>
      </c>
      <c r="AO57" s="323">
        <v>316.39999999999998</v>
      </c>
      <c r="AP57" s="324">
        <v>308655</v>
      </c>
      <c r="AQ57" s="325">
        <v>4.2</v>
      </c>
      <c r="AR57" s="326">
        <v>312.2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180974</v>
      </c>
      <c r="AN58" s="330">
        <v>147014</v>
      </c>
      <c r="AO58" s="331">
        <v>15.6</v>
      </c>
      <c r="AP58" s="332">
        <v>169887</v>
      </c>
      <c r="AQ58" s="333">
        <v>20.9</v>
      </c>
      <c r="AR58" s="334">
        <v>-5.3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247064</v>
      </c>
      <c r="AN59" s="322">
        <v>206921</v>
      </c>
      <c r="AO59" s="323">
        <v>-71.3</v>
      </c>
      <c r="AP59" s="324">
        <v>325476</v>
      </c>
      <c r="AQ59" s="325">
        <v>5.4</v>
      </c>
      <c r="AR59" s="326">
        <v>-76.7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142690</v>
      </c>
      <c r="AN60" s="330">
        <v>119506</v>
      </c>
      <c r="AO60" s="331">
        <v>-18.7</v>
      </c>
      <c r="AP60" s="332">
        <v>190204</v>
      </c>
      <c r="AQ60" s="333">
        <v>12</v>
      </c>
      <c r="AR60" s="334">
        <v>-30.7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432107</v>
      </c>
      <c r="AN61" s="337">
        <v>342254</v>
      </c>
      <c r="AO61" s="338">
        <v>37.1</v>
      </c>
      <c r="AP61" s="339">
        <v>325053</v>
      </c>
      <c r="AQ61" s="340">
        <v>1</v>
      </c>
      <c r="AR61" s="326">
        <v>36.1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195639</v>
      </c>
      <c r="AN62" s="330">
        <v>153189</v>
      </c>
      <c r="AO62" s="331">
        <v>-8.1</v>
      </c>
      <c r="AP62" s="332">
        <v>174734</v>
      </c>
      <c r="AQ62" s="333">
        <v>0.2</v>
      </c>
      <c r="AR62" s="334">
        <v>-8.3000000000000007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9m+cEtwQ4G1bYrP+VxFIm8Z9RD0vEaldlmoqlArmR63UkLcIGSaLTqwvfBL0Rr0vnOQp+x+IfPnbTZ511KJdg==" saltValue="a5Wcvn5xUxVEL0xQR5Wc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R7ubFm1wYdB1HLBALYcRFKJD0Rxv/cgQ0iyBybNy5UfGNAyfHNau7YNKEoYpjTXcLW5aXMCbn4K1q3a7ROBMFA==" saltValue="u4sJgcLR/V/CfRJP2Are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ZmvADoeQirTeXkGvWEEHF2bnsJQa4ci2a8bHhpnVZ1zS+Z+/iKX5JEUF7m0Be7XCox3jd/bpxA61RusOss8EQw==" saltValue="ilGVPcH+y1UNYr47U8zl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41" t="s">
        <v>3</v>
      </c>
      <c r="D47" s="1141"/>
      <c r="E47" s="1142"/>
      <c r="F47" s="11">
        <v>108.63</v>
      </c>
      <c r="G47" s="12">
        <v>97.77</v>
      </c>
      <c r="H47" s="12">
        <v>100.8</v>
      </c>
      <c r="I47" s="12">
        <v>101.51</v>
      </c>
      <c r="J47" s="13">
        <v>99.38</v>
      </c>
    </row>
    <row r="48" spans="2:10" ht="57.75" customHeight="1" x14ac:dyDescent="0.2">
      <c r="B48" s="14"/>
      <c r="C48" s="1143" t="s">
        <v>4</v>
      </c>
      <c r="D48" s="1143"/>
      <c r="E48" s="1144"/>
      <c r="F48" s="15">
        <v>13.99</v>
      </c>
      <c r="G48" s="16">
        <v>13.91</v>
      </c>
      <c r="H48" s="16">
        <v>20.57</v>
      </c>
      <c r="I48" s="16">
        <v>18.88</v>
      </c>
      <c r="J48" s="17">
        <v>16.41</v>
      </c>
    </row>
    <row r="49" spans="2:10" ht="57.75" customHeight="1" thickBot="1" x14ac:dyDescent="0.25">
      <c r="B49" s="18"/>
      <c r="C49" s="1145" t="s">
        <v>5</v>
      </c>
      <c r="D49" s="1145"/>
      <c r="E49" s="1146"/>
      <c r="F49" s="19">
        <v>2.14</v>
      </c>
      <c r="G49" s="20">
        <v>1.42</v>
      </c>
      <c r="H49" s="20">
        <v>6.27</v>
      </c>
      <c r="I49" s="20" t="s">
        <v>531</v>
      </c>
      <c r="J49" s="21" t="s">
        <v>532</v>
      </c>
    </row>
    <row r="50" spans="2:10" ht="13.2" x14ac:dyDescent="0.2"/>
  </sheetData>
  <sheetProtection algorithmName="SHA-512" hashValue="LAbiM8FUFBh8haSYgk8jj1tT2ERTI6MUeJbQyt2ZbXOHWXiHTYqyx/boc4lAbvkG2ZOX+pIrp7X9++X+tehz3w==" saltValue="2JxwexH0uJPCtyt0JT7g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2026-03-05T04:28:01Z</cp:lastPrinted>
  <dcterms:created xsi:type="dcterms:W3CDTF">2026-02-26T10:01:39Z</dcterms:created>
  <dcterms:modified xsi:type="dcterms:W3CDTF">2026-03-18T06:38:30Z</dcterms:modified>
  <cp:category/>
</cp:coreProperties>
</file>