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89A1FEF8-1B0E-4550-B9E8-E6290635F6C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C34" i="10"/>
  <c r="U34" i="10" s="1"/>
  <c r="U35" i="10" s="1"/>
  <c r="U36" i="10" s="1"/>
  <c r="U37" i="10" s="1"/>
  <c r="BW35" i="10" l="1"/>
  <c r="BW36" i="10" s="1"/>
  <c r="BW37" i="10" s="1"/>
  <c r="BW38" i="10" s="1"/>
  <c r="BW39" i="10" s="1"/>
  <c r="BW40" i="10" s="1"/>
  <c r="CO34"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<sst xmlns="http://schemas.openxmlformats.org/spreadsheetml/2006/main" count="1119" uniqueCount="558">
  <si>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</si>
  <si>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</si>
  <si>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</si>
  <si>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</si>
  <si>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</si>
  <si>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</si>
  <si>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</si>
  <si>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</si>
  <si>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</si>
  <si>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</si>
  <si>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</si>
  <si>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</si>
  <si>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</si>
  <si>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</si>
  <si>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</si>
  <si>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</si>
  <si>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</si>
  <si>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</si>
  <si>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</si>
  <si>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</si>
  <si>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</si>
  <si>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</si>
  <si>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</si>
  <si>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</si>
  <si>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</si>
  <si>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</si>
  <si>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</si>
  <si>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</si>
  <si>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</si>
  <si>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</si>
  <si>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</si>
  <si>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</si>
  <si>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</si>
  <si>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</si>
  <si>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</si>
  <si>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</si>
  <si>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</si>
  <si>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</si>
  <si>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</si>
  <si>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</si>
  <si>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</si>
  <si>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</si>
  <si>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</si>
  <si>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</si>
  <si>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</si>
  <si>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</si>
  <si>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</si>
  <si>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</si>
  <si>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</si>
  <si>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</si>
  <si>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</si>
  <si>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</si>
  <si>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</si>
  <si>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</si>
  <si>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</si>
  <si>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</si>
  <si>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</si>
  <si>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</si>
  <si>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</si>
  <si>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</si>
  <si>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</si>
  <si>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</si>
  <si>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</si>
  <si>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</si>
  <si>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</si>
  <si>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</si>
  <si>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</si>
  <si>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</si>
  <si>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</si>
  <si>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</si>
  <si>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</si>
  <si>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</si>
  <si>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</si>
  <si>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</si>
  <si>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</si>
  <si>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</si>
  <si>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</si>
  <si>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</si>
  <si>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</si>
  <si>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</si>
  <si>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</si>
  <si>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</si>
  <si>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</si>
  <si>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</si>
  <si>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</si>
  <si>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</si>
  <si>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</si>
  <si>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</si>
  <si>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</si>
  <si>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</si>
  <si>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</si>
  <si>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</si>
  <si>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</si>
  <si>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</si>
  <si>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</si>
  <si>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</si>
  <si>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</si>
  <si>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</si>
  <si>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</si>
  <si>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</si>
  <si>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</si>
  <si>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</si>
  <si>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</si>
  <si>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</si>
  <si>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</si>
  <si>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</si>
  <si>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</si>
  <si>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</si>
  <si>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</si>
  <si>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</si>
  <si>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</si>
  <si>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</si>
  <si>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</si>
  <si>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</si>
  <si>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</si>
  <si>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</si>
  <si>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</si>
  <si>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</si>
  <si>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</si>
  <si>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</si>
  <si>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</si>
  <si>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</si>
  <si>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</si>
  <si>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</si>
  <si>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</si>
  <si>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</si>
  <si>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</si>
  <si>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</si>
  <si>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</si>
  <si>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</si>
  <si>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</si>
  <si>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</si>
  <si>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</si>
  <si>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</si>
  <si>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</si>
  <si>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</si>
  <si>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</si>
  <si>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</si>
  <si>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</si>
  <si>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</si>
  <si>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</si>
  <si>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</si>
  <si>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</si>
  <si>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</si>
  <si>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</si>
  <si>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</si>
  <si>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</si>
  <si>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</si>
  <si>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</si>
  <si>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</si>
  <si>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</si>
  <si>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</si>
  <si>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</si>
  <si>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</si>
  <si>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</si>
  <si>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</si>
  <si>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</si>
  <si>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</si>
  <si>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</si>
  <si>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</si>
  <si>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</si>
  <si>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</si>
  <si>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</si>
  <si>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</si>
  <si>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</si>
  <si>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</si>
  <si>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</si>
  <si>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</si>
  <si>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</si>
  <si>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</si>
  <si>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</si>
  <si>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</si>
  <si>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</si>
  <si>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</si>
  <si>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</si>
  <si>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</si>
  <si>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</si>
  <si>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</si>
  <si>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</si>
  <si>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</si>
  <si>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</si>
  <si>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</si>
  <si>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</si>
  <si>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</si>
  <si>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</si>
  <si>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</si>
  <si>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</si>
  <si>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</si>
  <si>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</si>
  <si>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</si>
  <si>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</si>
  <si>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</si>
  <si>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</si>
  <si>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</si>
  <si>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</si>
  <si>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</si>
  <si>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</si>
  <si>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</si>
  <si>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</si>
  <si>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</si>
  <si>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</si>
  <si>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</si>
  <si>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</si>
  <si>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奈良県黒滝村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</si>
  <si>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</si>
  <si>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</si>
  <si>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</si>
  <si>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</si>
  <si>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</si>
  <si>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</si>
  <si>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</si>
  <si>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</si>
  <si>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</si>
  <si>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</si>
  <si>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</si>
  <si>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</si>
  <si>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</si>
  <si>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</si>
  <si>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</si>
  <si>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</si>
  <si>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</si>
  <si>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</si>
  <si>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</si>
  <si>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</si>
  <si>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</si>
  <si>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</si>
  <si>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</si>
  <si>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</si>
  <si>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</si>
  <si>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</si>
  <si>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</si>
  <si>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</si>
  <si>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</si>
  <si>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</si>
  <si>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</si>
  <si>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</si>
  <si>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</si>
  <si>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</si>
  <si>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</si>
  <si>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</si>
  <si>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</si>
  <si>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</si>
  <si>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</si>
  <si>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</si>
  <si>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</si>
  <si>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</si>
  <si>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</si>
  <si>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</si>
  <si>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</si>
  <si>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</si>
  <si>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</si>
  <si>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</si>
  <si>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</si>
  <si>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</si>
  <si>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</si>
  <si>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</si>
  <si>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</si>
  <si>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</si>
  <si>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</si>
  <si>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</si>
  <si>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</si>
  <si>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</si>
  <si>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</si>
  <si>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</si>
  <si>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</si>
  <si>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</si>
  <si>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</si>
  <si>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</si>
  <si>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</si>
  <si>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</si>
  <si>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</si>
  <si>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</si>
  <si>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</si>
  <si>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</si>
  <si>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</si>
  <si>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</si>
  <si>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</si>
  <si>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</si>
  <si>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</si>
  <si>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</si>
  <si>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</si>
  <si>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</si>
  <si>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</si>
  <si>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</si>
  <si>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</si>
  <si>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</si>
  <si>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</si>
  <si>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</si>
  <si>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</si>
  <si>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</si>
  <si>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</si>
  <si>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</si>
  <si>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</si>
  <si>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</si>
  <si>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</si>
  <si>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</si>
  <si>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</si>
  <si>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</si>
  <si>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</si>
  <si>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</si>
  <si>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</si>
  <si>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</si>
  <si>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</si>
  <si>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</si>
  <si>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</si>
  <si>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</si>
  <si>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</si>
  <si>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</si>
  <si>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</si>
  <si>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</si>
  <si>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</si>
  <si>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</si>
  <si>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</si>
  <si>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</si>
  <si>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</si>
  <si>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</si>
  <si>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</si>
  <si>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</si>
  <si>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</si>
  <si>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</si>
  <si>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</si>
  <si>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</si>
  <si>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</si>
  <si>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</si>
  <si>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</si>
  <si>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</si>
  <si>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</si>
  <si>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</si>
  <si>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</si>
  <si>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</si>
  <si>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</si>
  <si>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</si>
  <si>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</si>
  <si>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</si>
  <si>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</si>
  <si>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</si>
  <si>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</si>
  <si>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</si>
  <si>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</si>
  <si>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</si>
  <si>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</si>
  <si>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</si>
  <si>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</si>
  <si>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</si>
  <si>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</si>
  <si>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</si>
  <si>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</si>
  <si>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</si>
  <si>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</si>
  <si>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</si>
  <si>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</si>
  <si>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</si>
  <si>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</si>
  <si>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</si>
  <si>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奈良県黒滝村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</si>
  <si>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</si>
  <si>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</si>
  <si>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</si>
  <si>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</si>
  <si>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</si>
  <si>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</si>
  <si>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</si>
  <si>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</si>
  <si>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</si>
  <si>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</si>
  <si>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</si>
  <si>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</si>
  <si>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</si>
  <si>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</si>
  <si>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</si>
  <si>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</si>
  <si>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</si>
  <si>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</si>
  <si>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</si>
  <si>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</si>
  <si>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</si>
  <si>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</si>
  <si>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</si>
  <si>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</si>
  <si>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</si>
  <si>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</si>
  <si>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</si>
  <si>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</si>
  <si>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</si>
  <si>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</si>
  <si>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</si>
  <si>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</si>
  <si>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</si>
  <si>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</si>
  <si>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国民健康保険事業特別会計（診療施設勘定）</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</si>
  <si>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</si>
  <si>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</si>
  <si>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</si>
  <si>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</si>
  <si>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</si>
  <si>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</si>
  <si>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</si>
  <si>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</si>
  <si>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</si>
  <si>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</si>
  <si>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</si>
  <si>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</si>
  <si>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</si>
  <si>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</si>
  <si>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</si>
  <si>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</si>
  <si>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</si>
  <si>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</si>
  <si>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</si>
  <si>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</si>
  <si>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</si>
  <si>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</si>
  <si>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</si>
  <si>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</si>
  <si>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</si>
  <si>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</si>
  <si>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</si>
  <si>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</si>
  <si>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</si>
  <si>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</si>
  <si>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</si>
  <si>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</si>
  <si>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</si>
  <si>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</si>
  <si>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</si>
  <si>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</si>
  <si>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</si>
  <si>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</si>
  <si>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</si>
  <si>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</si>
  <si>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</si>
  <si>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</si>
  <si>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</si>
  <si>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</si>
  <si>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</si>
  <si>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</si>
  <si>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</si>
  <si>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</si>
  <si>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</si>
  <si>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</si>
  <si>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</si>
  <si>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</si>
  <si>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</si>
  <si>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</si>
  <si>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</si>
  <si>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</si>
  <si>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</si>
  <si>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</si>
  <si>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</si>
  <si>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</si>
  <si>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</si>
  <si>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</si>
  <si>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</si>
  <si>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</si>
  <si>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</si>
  <si>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</si>
  <si>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</si>
  <si>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</si>
  <si>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</si>
  <si>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</si>
  <si>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</si>
  <si>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</si>
  <si>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</si>
  <si>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</si>
  <si>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</si>
  <si>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</si>
  <si>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</si>
  <si>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</si>
  <si>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</si>
  <si>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</si>
  <si>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</si>
  <si>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</si>
  <si>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</si>
  <si>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</si>
  <si>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</si>
  <si>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</si>
  <si>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</si>
  <si>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</si>
  <si>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</si>
  <si>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</si>
  <si>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</si>
  <si>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</si>
  <si>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</si>
  <si>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</si>
  <si>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</si>
  <si>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</si>
  <si>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</si>
  <si>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</si>
  <si>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</si>
  <si>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</si>
  <si>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</si>
  <si>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</si>
  <si>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</si>
  <si>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</si>
  <si>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</si>
  <si>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</si>
  <si>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</si>
  <si>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</si>
  <si>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</si>
  <si>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</si>
  <si>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</si>
  <si>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</si>
  <si>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</si>
  <si>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</si>
  <si>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</si>
  <si>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</si>
  <si>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</si>
  <si>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</si>
  <si>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</si>
  <si>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</si>
  <si>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</si>
  <si>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</si>
  <si>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</si>
  <si>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</si>
  <si>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</si>
  <si>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</si>
  <si>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</si>
  <si>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</si>
  <si>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</si>
  <si>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</si>
  <si>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</si>
  <si>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</si>
  <si>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</si>
  <si>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</si>
  <si>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</si>
  <si>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</si>
  <si>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</si>
  <si>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</si>
  <si>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</si>
  <si>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</si>
  <si>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</si>
  <si>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簡易水道事業会計</t>
  </si>
  <si>
    <t>介護保険特別会計</t>
  </si>
  <si>
    <t>下水道事業会計</t>
  </si>
  <si>
    <t>国民健康保険事業特別会計（事業勘定）</t>
  </si>
  <si>
    <t>後期高齢者医療特別会計</t>
  </si>
  <si>
    <t>国民健康保険事業特別会計（診療施設勘定）</t>
  </si>
  <si>
    <t>その他会計（赤字）</t>
  </si>
  <si>
    <t>その他会計（黒字）</t>
  </si>
  <si>
    <t>R02</t>
    <phoneticPr fontId="5"/>
  </si>
  <si>
    <t>R03</t>
    <phoneticPr fontId="5"/>
  </si>
  <si>
    <t>R04</t>
    <phoneticPr fontId="5"/>
  </si>
  <si>
    <t>R05</t>
    <phoneticPr fontId="5"/>
  </si>
  <si>
    <t>R06</t>
    <phoneticPr fontId="5"/>
  </si>
  <si>
    <t>地域デジタル推進基金</t>
    <phoneticPr fontId="5"/>
  </si>
  <si>
    <t>ふるさと創生基金</t>
  </si>
  <si>
    <t>村営住宅基金</t>
  </si>
  <si>
    <t>地域振興基金</t>
  </si>
  <si>
    <t>ふるさと応援基金</t>
  </si>
  <si>
    <t>株式会社　黒滝森物語村</t>
  </si>
  <si>
    <t>-</t>
    <phoneticPr fontId="2"/>
  </si>
  <si>
    <t>奈良県市町村総合事務組合</t>
    <rPh sb="0" eb="3">
      <t>ナラケン</t>
    </rPh>
    <rPh sb="3" eb="6">
      <t>シチョウソン</t>
    </rPh>
    <rPh sb="6" eb="12">
      <t>ソウゴウジムクミアイ</t>
    </rPh>
    <phoneticPr fontId="2"/>
  </si>
  <si>
    <t>南和広域衛生組合</t>
    <rPh sb="0" eb="4">
      <t>ナンワコウイキ</t>
    </rPh>
    <rPh sb="4" eb="8">
      <t>エイセイクミアイ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</si>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</sst>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D2F-4EA6-A914-35702A5E98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553546</c:v>
                </c:pt>
                <c:pt idx="1">
                  <c:v>300330</c:v>
                </c:pt>
                <c:pt idx="2">
                  <c:v>376858</c:v>
                </c:pt>
                <c:pt idx="3">
                  <c:v>236585</c:v>
                </c:pt>
                <c:pt idx="4">
                  <c:v>626392</c:v>
                </c:pt>
              </c:numCache>
            </c:numRef>
          </c:val>
          <c:smooth val="0"/>
          <c:extLst>
            <c:ext xmlns:c16="http://schemas.microsoft.com/office/drawing/2014/chart" uri="{C3380CC4-5D6E-409C-BE32-E72D297353CC}">
              <c16:uniqueId val="{00000001-0D2F-4EA6-A914-35702A5E98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4.5599999999999996</c:v>
                </c:pt>
                <c:pt idx="1">
                  <c:v>10.1</c:v>
                </c:pt>
                <c:pt idx="2">
                  <c:v>11.68</c:v>
                </c:pt>
                <c:pt idx="3">
                  <c:v>11.14</c:v>
                </c:pt>
                <c:pt idx="4">
                  <c:v>13.98</c:v>
                </c:pt>
              </c:numCache>
            </c:numRef>
          </c:val>
          <c:extLst>
            <c:ext xmlns:c16="http://schemas.microsoft.com/office/drawing/2014/chart" uri="{C3380CC4-5D6E-409C-BE32-E72D297353CC}">
              <c16:uniqueId val="{00000000-9F8D-40E6-8A1B-8BFC05D421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65.3</c:v>
                </c:pt>
                <c:pt idx="1">
                  <c:v>70.010000000000005</c:v>
                </c:pt>
                <c:pt idx="2">
                  <c:v>69.87</c:v>
                </c:pt>
                <c:pt idx="3">
                  <c:v>75.81</c:v>
                </c:pt>
                <c:pt idx="4">
                  <c:v>77.14</c:v>
                </c:pt>
              </c:numCache>
            </c:numRef>
          </c:val>
          <c:extLst>
            <c:ext xmlns:c16="http://schemas.microsoft.com/office/drawing/2014/chart" uri="{C3380CC4-5D6E-409C-BE32-E72D297353CC}">
              <c16:uniqueId val="{00000001-9F8D-40E6-8A1B-8BFC05D421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2.34</c:v>
                </c:pt>
                <c:pt idx="1">
                  <c:v>19.2</c:v>
                </c:pt>
                <c:pt idx="2">
                  <c:v>0.79</c:v>
                </c:pt>
                <c:pt idx="3">
                  <c:v>5.34</c:v>
                </c:pt>
                <c:pt idx="4">
                  <c:v>5.25</c:v>
                </c:pt>
              </c:numCache>
            </c:numRef>
          </c:val>
          <c:smooth val="0"/>
          <c:extLst>
            <c:ext xmlns:c16="http://schemas.microsoft.com/office/drawing/2014/chart" uri="{C3380CC4-5D6E-409C-BE32-E72D297353CC}">
              <c16:uniqueId val="{00000002-9F8D-40E6-8A1B-8BFC05D421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0.05</c:v>
                </c:pt>
                <c:pt idx="4">
                  <c:v>#N/A</c:v>
                </c:pt>
                <c:pt idx="5">
                  <c:v>0.1</c:v>
                </c:pt>
                <c:pt idx="6">
                  <c:v>#N/A</c:v>
                </c:pt>
                <c:pt idx="7">
                  <c:v>2.48</c:v>
                </c:pt>
                <c:pt idx="8">
                  <c:v>0</c:v>
                </c:pt>
                <c:pt idx="9">
                  <c:v>0</c:v>
                </c:pt>
              </c:numCache>
            </c:numRef>
          </c:val>
          <c:extLst>
            <c:ext xmlns:c16="http://schemas.microsoft.com/office/drawing/2014/chart" uri="{C3380CC4-5D6E-409C-BE32-E72D297353CC}">
              <c16:uniqueId val="{00000000-61AD-44F3-8D5E-27926BA17A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AD-44F3-8D5E-27926BA17A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AD-44F3-8D5E-27926BA17A59}"/>
            </c:ext>
          </c:extLst>
        </c:ser>
        <c:ser>
          <c:idx val="3"/>
          <c:order val="3"/>
          <c:tx>
            <c:strRef>
              <c:f>データシート!$A$30</c:f>
              <c:strCache>
                <c:ptCount val="1"/>
                <c:pt idx="0">
                  <c:v>国民健康保険事業特別会計（診療施設勘定）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0.02</c:v>
                </c:pt>
                <c:pt idx="8">
                  <c:v>#N/A</c:v>
                </c:pt>
                <c:pt idx="9">
                  <c:v>0.01</c:v>
                </c:pt>
              </c:numCache>
            </c:numRef>
          </c:val>
          <c:extLst>
            <c:ext xmlns:c16="http://schemas.microsoft.com/office/drawing/2014/chart" uri="{C3380CC4-5D6E-409C-BE32-E72D297353CC}">
              <c16:uniqueId val="{00000003-61AD-44F3-8D5E-27926BA17A5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1AD-44F3-8D5E-27926BA17A59}"/>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1.06</c:v>
                </c:pt>
                <c:pt idx="2">
                  <c:v>#N/A</c:v>
                </c:pt>
                <c:pt idx="3">
                  <c:v>0.26</c:v>
                </c:pt>
                <c:pt idx="4">
                  <c:v>#N/A</c:v>
                </c:pt>
                <c:pt idx="5">
                  <c:v>0</c:v>
                </c:pt>
                <c:pt idx="6">
                  <c:v>#N/A</c:v>
                </c:pt>
                <c:pt idx="7">
                  <c:v>0.01</c:v>
                </c:pt>
                <c:pt idx="8">
                  <c:v>#N/A</c:v>
                </c:pt>
                <c:pt idx="9">
                  <c:v>0.16</c:v>
                </c:pt>
              </c:numCache>
            </c:numRef>
          </c:val>
          <c:extLst>
            <c:ext xmlns:c16="http://schemas.microsoft.com/office/drawing/2014/chart" uri="{C3380CC4-5D6E-409C-BE32-E72D297353CC}">
              <c16:uniqueId val="{00000005-61AD-44F3-8D5E-27926BA17A5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0.77</c:v>
                </c:pt>
              </c:numCache>
            </c:numRef>
          </c:val>
          <c:extLst>
            <c:ext xmlns:c16="http://schemas.microsoft.com/office/drawing/2014/chart" uri="{C3380CC4-5D6E-409C-BE32-E72D297353CC}">
              <c16:uniqueId val="{00000006-61AD-44F3-8D5E-27926BA17A5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4.01</c:v>
                </c:pt>
                <c:pt idx="2">
                  <c:v>#N/A</c:v>
                </c:pt>
                <c:pt idx="3">
                  <c:v>2.38</c:v>
                </c:pt>
                <c:pt idx="4">
                  <c:v>#N/A</c:v>
                </c:pt>
                <c:pt idx="5">
                  <c:v>1.96</c:v>
                </c:pt>
                <c:pt idx="6">
                  <c:v>#N/A</c:v>
                </c:pt>
                <c:pt idx="7">
                  <c:v>3.78</c:v>
                </c:pt>
                <c:pt idx="8">
                  <c:v>#N/A</c:v>
                </c:pt>
                <c:pt idx="9">
                  <c:v>3.21</c:v>
                </c:pt>
              </c:numCache>
            </c:numRef>
          </c:val>
          <c:extLst>
            <c:ext xmlns:c16="http://schemas.microsoft.com/office/drawing/2014/chart" uri="{C3380CC4-5D6E-409C-BE32-E72D297353CC}">
              <c16:uniqueId val="{00000007-61AD-44F3-8D5E-27926BA17A5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3.23</c:v>
                </c:pt>
              </c:numCache>
            </c:numRef>
          </c:val>
          <c:extLst>
            <c:ext xmlns:c16="http://schemas.microsoft.com/office/drawing/2014/chart" uri="{C3380CC4-5D6E-409C-BE32-E72D297353CC}">
              <c16:uniqueId val="{00000008-61AD-44F3-8D5E-27926BA17A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4.55</c:v>
                </c:pt>
                <c:pt idx="2">
                  <c:v>#N/A</c:v>
                </c:pt>
                <c:pt idx="3">
                  <c:v>10.09</c:v>
                </c:pt>
                <c:pt idx="4">
                  <c:v>#N/A</c:v>
                </c:pt>
                <c:pt idx="5">
                  <c:v>11.68</c:v>
                </c:pt>
                <c:pt idx="6">
                  <c:v>#N/A</c:v>
                </c:pt>
                <c:pt idx="7">
                  <c:v>11.14</c:v>
                </c:pt>
                <c:pt idx="8">
                  <c:v>#N/A</c:v>
                </c:pt>
                <c:pt idx="9">
                  <c:v>13.97</c:v>
                </c:pt>
              </c:numCache>
            </c:numRef>
          </c:val>
          <c:extLst>
            <c:ext xmlns:c16="http://schemas.microsoft.com/office/drawing/2014/chart" uri="{C3380CC4-5D6E-409C-BE32-E72D297353CC}">
              <c16:uniqueId val="{00000009-61AD-44F3-8D5E-27926BA17A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125</c:v>
                </c:pt>
                <c:pt idx="5">
                  <c:v>128</c:v>
                </c:pt>
                <c:pt idx="8">
                  <c:v>123</c:v>
                </c:pt>
                <c:pt idx="11">
                  <c:v>124</c:v>
                </c:pt>
                <c:pt idx="14">
                  <c:v>136</c:v>
                </c:pt>
              </c:numCache>
            </c:numRef>
          </c:val>
          <c:extLst>
            <c:ext xmlns:c16="http://schemas.microsoft.com/office/drawing/2014/chart" uri="{C3380CC4-5D6E-409C-BE32-E72D297353CC}">
              <c16:uniqueId val="{00000000-F961-48A8-9854-F90482E404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61-48A8-9854-F90482E404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61-48A8-9854-F90482E404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16</c:v>
                </c:pt>
                <c:pt idx="6">
                  <c:v>10</c:v>
                </c:pt>
                <c:pt idx="9">
                  <c:v>11</c:v>
                </c:pt>
                <c:pt idx="12">
                  <c:v>14</c:v>
                </c:pt>
              </c:numCache>
            </c:numRef>
          </c:val>
          <c:extLst>
            <c:ext xmlns:c16="http://schemas.microsoft.com/office/drawing/2014/chart" uri="{C3380CC4-5D6E-409C-BE32-E72D297353CC}">
              <c16:uniqueId val="{00000003-F961-48A8-9854-F90482E404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c:v>
                </c:pt>
                <c:pt idx="3">
                  <c:v>20</c:v>
                </c:pt>
                <c:pt idx="6">
                  <c:v>22</c:v>
                </c:pt>
                <c:pt idx="9">
                  <c:v>22</c:v>
                </c:pt>
                <c:pt idx="12">
                  <c:v>30</c:v>
                </c:pt>
              </c:numCache>
            </c:numRef>
          </c:val>
          <c:extLst>
            <c:ext xmlns:c16="http://schemas.microsoft.com/office/drawing/2014/chart" uri="{C3380CC4-5D6E-409C-BE32-E72D297353CC}">
              <c16:uniqueId val="{00000004-F961-48A8-9854-F90482E404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61-48A8-9854-F90482E404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61-48A8-9854-F90482E404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c:v>
                </c:pt>
                <c:pt idx="3">
                  <c:v>130</c:v>
                </c:pt>
                <c:pt idx="6">
                  <c:v>128</c:v>
                </c:pt>
                <c:pt idx="9">
                  <c:v>133</c:v>
                </c:pt>
                <c:pt idx="12">
                  <c:v>149</c:v>
                </c:pt>
              </c:numCache>
            </c:numRef>
          </c:val>
          <c:extLst>
            <c:ext xmlns:c16="http://schemas.microsoft.com/office/drawing/2014/chart" uri="{C3380CC4-5D6E-409C-BE32-E72D297353CC}">
              <c16:uniqueId val="{00000007-F961-48A8-9854-F90482E404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c:v>
                </c:pt>
                <c:pt idx="2">
                  <c:v>#N/A</c:v>
                </c:pt>
                <c:pt idx="3">
                  <c:v>#N/A</c:v>
                </c:pt>
                <c:pt idx="4">
                  <c:v>38</c:v>
                </c:pt>
                <c:pt idx="5">
                  <c:v>#N/A</c:v>
                </c:pt>
                <c:pt idx="6">
                  <c:v>#N/A</c:v>
                </c:pt>
                <c:pt idx="7">
                  <c:v>37</c:v>
                </c:pt>
                <c:pt idx="8">
                  <c:v>#N/A</c:v>
                </c:pt>
                <c:pt idx="9">
                  <c:v>#N/A</c:v>
                </c:pt>
                <c:pt idx="10">
                  <c:v>42</c:v>
                </c:pt>
                <c:pt idx="11">
                  <c:v>#N/A</c:v>
                </c:pt>
                <c:pt idx="12">
                  <c:v>#N/A</c:v>
                </c:pt>
                <c:pt idx="13">
                  <c:v>57</c:v>
                </c:pt>
                <c:pt idx="14">
                  <c:v>#N/A</c:v>
                </c:pt>
              </c:numCache>
            </c:numRef>
          </c:val>
          <c:smooth val="0"/>
          <c:extLst>
            <c:ext xmlns:c16="http://schemas.microsoft.com/office/drawing/2014/chart" uri="{C3380CC4-5D6E-409C-BE32-E72D297353CC}">
              <c16:uniqueId val="{00000008-F961-48A8-9854-F90482E404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1353</c:v>
                </c:pt>
                <c:pt idx="5">
                  <c:v>1376</c:v>
                </c:pt>
                <c:pt idx="8">
                  <c:v>1400</c:v>
                </c:pt>
                <c:pt idx="11">
                  <c:v>1535</c:v>
                </c:pt>
                <c:pt idx="14">
                  <c:v>1513</c:v>
                </c:pt>
              </c:numCache>
            </c:numRef>
          </c:val>
          <c:extLst>
            <c:ext xmlns:c16="http://schemas.microsoft.com/office/drawing/2014/chart" uri="{C3380CC4-5D6E-409C-BE32-E72D297353CC}">
              <c16:uniqueId val="{00000000-D344-4D4C-A6F8-DDDB76531E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c:v>
                </c:pt>
                <c:pt idx="5">
                  <c:v>46</c:v>
                </c:pt>
                <c:pt idx="8">
                  <c:v>74</c:v>
                </c:pt>
                <c:pt idx="11">
                  <c:v>113</c:v>
                </c:pt>
                <c:pt idx="14">
                  <c:v>109</c:v>
                </c:pt>
              </c:numCache>
            </c:numRef>
          </c:val>
          <c:extLst>
            <c:ext xmlns:c16="http://schemas.microsoft.com/office/drawing/2014/chart" uri="{C3380CC4-5D6E-409C-BE32-E72D297353CC}">
              <c16:uniqueId val="{00000001-D344-4D4C-A6F8-DDDB76531E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836</c:v>
                </c:pt>
                <c:pt idx="5">
                  <c:v>960</c:v>
                </c:pt>
                <c:pt idx="8">
                  <c:v>1142</c:v>
                </c:pt>
                <c:pt idx="11">
                  <c:v>1291</c:v>
                </c:pt>
                <c:pt idx="14">
                  <c:v>1255</c:v>
                </c:pt>
              </c:numCache>
            </c:numRef>
          </c:val>
          <c:extLst>
            <c:ext xmlns:c16="http://schemas.microsoft.com/office/drawing/2014/chart" uri="{C3380CC4-5D6E-409C-BE32-E72D297353CC}">
              <c16:uniqueId val="{00000002-D344-4D4C-A6F8-DDDB76531E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44-4D4C-A6F8-DDDB76531E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44-4D4C-A6F8-DDDB76531E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44-4D4C-A6F8-DDDB76531E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328</c:v>
                </c:pt>
                <c:pt idx="3">
                  <c:v>311</c:v>
                </c:pt>
                <c:pt idx="6">
                  <c:v>275</c:v>
                </c:pt>
                <c:pt idx="9">
                  <c:v>272</c:v>
                </c:pt>
                <c:pt idx="12">
                  <c:v>275</c:v>
                </c:pt>
              </c:numCache>
            </c:numRef>
          </c:val>
          <c:extLst>
            <c:ext xmlns:c16="http://schemas.microsoft.com/office/drawing/2014/chart" uri="{C3380CC4-5D6E-409C-BE32-E72D297353CC}">
              <c16:uniqueId val="{00000006-D344-4D4C-A6F8-DDDB76531E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c:v>
                </c:pt>
                <c:pt idx="3">
                  <c:v>142</c:v>
                </c:pt>
                <c:pt idx="6">
                  <c:v>139</c:v>
                </c:pt>
                <c:pt idx="9">
                  <c:v>134</c:v>
                </c:pt>
                <c:pt idx="12">
                  <c:v>140</c:v>
                </c:pt>
              </c:numCache>
            </c:numRef>
          </c:val>
          <c:extLst>
            <c:ext xmlns:c16="http://schemas.microsoft.com/office/drawing/2014/chart" uri="{C3380CC4-5D6E-409C-BE32-E72D297353CC}">
              <c16:uniqueId val="{00000007-D344-4D4C-A6F8-DDDB76531E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311</c:v>
                </c:pt>
                <c:pt idx="3">
                  <c:v>350</c:v>
                </c:pt>
                <c:pt idx="6">
                  <c:v>387</c:v>
                </c:pt>
                <c:pt idx="9">
                  <c:v>435</c:v>
                </c:pt>
                <c:pt idx="12">
                  <c:v>516</c:v>
                </c:pt>
              </c:numCache>
            </c:numRef>
          </c:val>
          <c:extLst>
            <c:ext xmlns:c16="http://schemas.microsoft.com/office/drawing/2014/chart" uri="{C3380CC4-5D6E-409C-BE32-E72D297353CC}">
              <c16:uniqueId val="{00000008-D344-4D4C-A6F8-DDDB76531E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44-4D4C-A6F8-DDDB76531E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1409</c:v>
                </c:pt>
                <c:pt idx="3">
                  <c:v>1413</c:v>
                </c:pt>
                <c:pt idx="6">
                  <c:v>1448</c:v>
                </c:pt>
                <c:pt idx="9">
                  <c:v>1465</c:v>
                </c:pt>
                <c:pt idx="12">
                  <c:v>1564</c:v>
                </c:pt>
              </c:numCache>
            </c:numRef>
          </c:val>
          <c:extLst>
            <c:ext xmlns:c16="http://schemas.microsoft.com/office/drawing/2014/chart" uri="{C3380CC4-5D6E-409C-BE32-E72D297353CC}">
              <c16:uniqueId val="{0000000A-D344-4D4C-A6F8-DDDB76531E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44-4D4C-A6F8-DDDB76531E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617</c:v>
                </c:pt>
                <c:pt idx="1">
                  <c:v>669</c:v>
                </c:pt>
                <c:pt idx="2">
                  <c:v>689</c:v>
                </c:pt>
              </c:numCache>
            </c:numRef>
          </c:val>
          <c:extLst>
            <c:ext xmlns:c16="http://schemas.microsoft.com/office/drawing/2014/chart" uri="{C3380CC4-5D6E-409C-BE32-E72D297353CC}">
              <c16:uniqueId val="{00000000-DDC6-4FB5-89A5-728E9A7C49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4</c:v>
                </c:pt>
                <c:pt idx="2">
                  <c:v>7</c:v>
                </c:pt>
              </c:numCache>
            </c:numRef>
          </c:val>
          <c:extLst>
            <c:ext xmlns:c16="http://schemas.microsoft.com/office/drawing/2014/chart" uri="{C3380CC4-5D6E-409C-BE32-E72D297353CC}">
              <c16:uniqueId val="{00000001-DDC6-4FB5-89A5-728E9A7C49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519</c:v>
                </c:pt>
                <c:pt idx="1">
                  <c:v>614</c:v>
                </c:pt>
                <c:pt idx="2">
                  <c:v>555</c:v>
                </c:pt>
              </c:numCache>
            </c:numRef>
          </c:val>
          <c:extLst>
            <c:ext xmlns:c16="http://schemas.microsoft.com/office/drawing/2014/chart" uri="{C3380CC4-5D6E-409C-BE32-E72D297353CC}">
              <c16:uniqueId val="{00000002-DDC6-4FB5-89A5-728E9A7C49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元利償還金については、昨年度より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百万円増加した。　増加の要因は、令和元年度に実施したわかすぎふれあいセンター改修工事や令和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年度から実施しているごみ処理施設整備事業（さくら広域環境衛生組合）の償還が始まったためである。</a:t>
          </a:r>
        </a:p>
        <a:p>
          <a:r>
            <a:rPr kumimoji="1" lang="ja-JP" altLang="en-US" sz="1400">
              <a:latin typeface="ＭＳ ゴシック" pitchFamily="49" charset="-128"/>
              <a:ea typeface="ＭＳ ゴシック" pitchFamily="49" charset="-128"/>
            </a:rPr>
            <a:t>　今後も簡易水道改良事業や公共施設の長寿命化改修などを予定しているため、増加する見込み。</a:t>
          </a:r>
        </a:p>
        <a:p>
          <a:r>
            <a:rPr kumimoji="1" lang="ja-JP" altLang="en-US" sz="1400">
              <a:latin typeface="ＭＳ ゴシック" pitchFamily="49" charset="-128"/>
              <a:ea typeface="ＭＳ ゴシック" pitchFamily="49" charset="-128"/>
            </a:rPr>
            <a:t>　財政状況を考慮しながら利率の高い地方債については繰上償還の検討や、地方債の対象となる事業については必要性を慎重に検討し、地方債発行の抑制に努めたい。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比率計算の分子となる地方債残高等については、一般会計の地方債残高や公営企業債繰入見込などを合計して</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一般会計等にかかる地方債の現在高が増加傾向にあるのは、公共施設の老朽化に伴う改修工事の実施が増えているため。</a:t>
          </a:r>
        </a:p>
        <a:p>
          <a:r>
            <a:rPr kumimoji="1" lang="ja-JP" altLang="en-US" sz="1400">
              <a:latin typeface="ＭＳ ゴシック" pitchFamily="49" charset="-128"/>
              <a:ea typeface="ＭＳ ゴシック" pitchFamily="49" charset="-128"/>
            </a:rPr>
            <a:t>　公営企業債等繰入見込額が増加傾向にあるのは、令和２年度から令和１２年度にかけて実施している簡易水道改良工事に対する地方債発行が増えているためである。</a:t>
          </a:r>
        </a:p>
        <a:p>
          <a:r>
            <a:rPr kumimoji="1" lang="ja-JP" altLang="en-US" sz="1400">
              <a:latin typeface="ＭＳ ゴシック" pitchFamily="49" charset="-128"/>
              <a:ea typeface="ＭＳ ゴシック" pitchFamily="49" charset="-128"/>
            </a:rPr>
            <a:t>　経費削減などの財政改善により基金残高を増やすことや財政状況を鑑みて繰上償還を実施するなど、将来負担比率の増加を抑制したい。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百万円の減少となった。国標準準拠システム移行作業に伴う委託料などに充てるため地域デジタル推進基金を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百万円、観光施設整備や教育振興事業に充てるためふるさと応援基金を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健全な財政運営を行い、発生した余剰額については各基金への積み立てを行う。繰上償還による公債費の平準化などで将来の負担を軽減したい。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地方債や補助金の対象とならない事業については、ふるさと納税を財源とする、ふるさと応援基金を積極的に活用する。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地域デジタル推進基金：住民の利便性向上、業務効率化などの地域のデジタル化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：活力あるふるさとづくり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地域デジタル基金：国標準準拠システム移行作業に伴う委託料などに充てるため地域デジタル推進基金を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ふるさと応援基金：観光施設整備や教育振興事業に充てるためふるさと応援基金を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地域デジタル推進基金：今後実施する業務のデジタル化に要する経費に充当するため活用する。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：村財政が逼迫している現状を踏まえ、有効的な活用方法の検討を進めていく。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：住宅の維持管理や住宅の建て替え事業を実施するべく、使用料収入額を積み立てる。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：村財政が逼迫している現状を踏まえ、有効的な活用方法の検討を進めていく。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：１年間のふるさと納税寄付額をベースに、村政活性化に資する事業に対して充当する。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en-US"/>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決算における黒字予想額の一部である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今後は公共施設の維持修繕、長寿命化に費用を要する見込みであるため、慎重に事業を実施し、財政調整基金を取り崩すことなく財政運営を実施することに務める。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普通交付税において臨時財政対策債償還基金費として算定された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上述の積立額を取り崩して償還にあてる。また、今後は簡易水道事業など交付税措置率の低い地方債発行の償還に備えて、決算において黒字が予想される場合はその一部を減債基金に積み立て、繰上償還の実施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
581
47.70
1,781,868
1,651,976
124,804
893,022
1,564,134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税収基盤が元々弱く、さらに人口減少や少子高齢化に加え、村の主産業である林業が低迷していることから類似団体の平均を下回っている。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村税は口座振替の推進と徴収体制の強化を行っているが、決算額に対する村税構成は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％であり、歳入は地方交付税に頼らざるを得ないのが現状である。令和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年度における地方交付税の構成比は</a:t>
          </a:r>
          <a:r>
            <a:rPr kumimoji="1" lang="en-US" altLang="ja-JP" sz="1300">
              <a:latin typeface="ＭＳ Ｐゴシック" panose="020B0600070205080204" pitchFamily="50" charset="-128"/>
              <a:ea typeface="ＭＳ Ｐゴシック" panose="020B0600070205080204" pitchFamily="50" charset="-128"/>
            </a:rPr>
            <a:t>52.8%</a:t>
          </a:r>
          <a:r>
            <a:rPr kumimoji="1" lang="ja-JP" altLang="en-US" sz="1300">
              <a:latin typeface="ＭＳ Ｐゴシック" panose="020B0600070205080204" pitchFamily="50" charset="-128"/>
              <a:ea typeface="ＭＳ Ｐゴシック" panose="020B0600070205080204" pitchFamily="50" charset="-128"/>
            </a:rPr>
            <a:t>であった。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9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年度をピークに、年々増加傾向にある。要因としては人件費、ガバメントクラウドなど業務のデジタル化に要する経費、施設改修で発行した地方債の元利償還金の増加などがあげられる。</a:t>
          </a:r>
        </a:p>
        <a:p>
          <a:r>
            <a:rPr kumimoji="1" lang="ja-JP" altLang="en-US" sz="1300">
              <a:latin typeface="ＭＳ Ｐゴシック" panose="020B0600070205080204" pitchFamily="50" charset="-128"/>
              <a:ea typeface="ＭＳ Ｐゴシック" panose="020B0600070205080204" pitchFamily="50" charset="-128"/>
            </a:rPr>
            <a:t>　今後は人口減少による普通交付税の減額や標準準拠システム対応に係るランニングコストの増加も予想されることから、職員定数の削減や業務の効率化など行政運営のスリム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73554</xdr:rowOff>
    </xdr:from>
    <xdr:to>
      <xdr:col>23</xdr:col>
      <xdr:colOff>133350</xdr:colOff>
      <xdr:row>64</xdr:row>
      <xdr:rowOff>117793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46354"/>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73554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84019"/>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11219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7597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7597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22754</xdr:rowOff>
    </xdr:from>
    <xdr:to>
      <xdr:col>19</xdr:col>
      <xdr:colOff>184150</xdr:colOff>
      <xdr:row>64</xdr:row>
      <xdr:rowOff>124354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109131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81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131869</xdr:rowOff>
    </xdr:from>
    <xdr:to>
      <xdr:col>15</xdr:col>
      <xdr:colOff>133350</xdr:colOff>
      <xdr:row>64</xdr:row>
      <xdr:rowOff>62019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[1,099,338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人口は年々減少していくなかで、年数経過による職員一人あたりの職員給の増加や、電子計算機関連の経費が増加傾向にある。　</a:t>
          </a:r>
        </a:p>
        <a:p>
          <a:r>
            <a:rPr kumimoji="1" lang="ja-JP" altLang="en-US" sz="1300">
              <a:latin typeface="ＭＳ Ｐゴシック" panose="020B0600070205080204" pitchFamily="50" charset="-128"/>
              <a:ea typeface="ＭＳ Ｐゴシック" panose="020B0600070205080204" pitchFamily="50" charset="-128"/>
            </a:rPr>
            <a:t>　システムの標準化や共同化が進んでいるが、現段階では小規模団体ほど相対的な負担が大きく、物件費増加の要因となっている。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デジタル化を推進していく中でシステム導入やランニングコストにかかる物件費の増加は避けられないが、それに見合った業務の効率化を実施することで、人件費等を削減しトータルでのコストダウン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132539</xdr:rowOff>
    </xdr:from>
    <xdr:to>
      <xdr:col>23</xdr:col>
      <xdr:colOff>133350</xdr:colOff>
      <xdr:row>83</xdr:row>
      <xdr:rowOff>12433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1439"/>
          <a:ext cx="838200" cy="5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132539</xdr:rowOff>
    </xdr:from>
    <xdr:to>
      <xdr:col>19</xdr:col>
      <xdr:colOff>133350</xdr:colOff>
      <xdr:row>82</xdr:row>
      <xdr:rowOff>141026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91439"/>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103384</xdr:rowOff>
    </xdr:from>
    <xdr:to>
      <xdr:col>15</xdr:col>
      <xdr:colOff>82550</xdr:colOff>
      <xdr:row>82</xdr:row>
      <xdr:rowOff>141026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6228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83325</xdr:rowOff>
    </xdr:from>
    <xdr:to>
      <xdr:col>11</xdr:col>
      <xdr:colOff>31750</xdr:colOff>
      <xdr:row>82</xdr:row>
      <xdr:rowOff>103384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2225"/>
          <a:ext cx="8890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133083</xdr:rowOff>
    </xdr:from>
    <xdr:to>
      <xdr:col>23</xdr:col>
      <xdr:colOff>184150</xdr:colOff>
      <xdr:row>83</xdr:row>
      <xdr:rowOff>63233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105160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6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81739</xdr:rowOff>
    </xdr:from>
    <xdr:to>
      <xdr:col>19</xdr:col>
      <xdr:colOff>184150</xdr:colOff>
      <xdr:row>83</xdr:row>
      <xdr:rowOff>11889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168116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2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90226</xdr:rowOff>
    </xdr:from>
    <xdr:to>
      <xdr:col>15</xdr:col>
      <xdr:colOff>133350</xdr:colOff>
      <xdr:row>83</xdr:row>
      <xdr:rowOff>20376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3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52584</xdr:rowOff>
    </xdr:from>
    <xdr:to>
      <xdr:col>11</xdr:col>
      <xdr:colOff>82550</xdr:colOff>
      <xdr:row>82</xdr:row>
      <xdr:rowOff>154184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9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32525</xdr:rowOff>
    </xdr:from>
    <xdr:to>
      <xdr:col>7</xdr:col>
      <xdr:colOff>31750</xdr:colOff>
      <xdr:row>82</xdr:row>
      <xdr:rowOff>134125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118902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7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従前より職員給与の適正化に努め、適正な運営と管理を行っており、類似団体の平均を下回っている。今後も引き続き給与等の適正化に努める。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134302</xdr:rowOff>
    </xdr:from>
    <xdr:to>
      <xdr:col>81</xdr:col>
      <xdr:colOff>44450</xdr:colOff>
      <xdr:row>86</xdr:row>
      <xdr:rowOff>47307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07552"/>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134302</xdr:rowOff>
    </xdr:from>
    <xdr:to>
      <xdr:col>77</xdr:col>
      <xdr:colOff>44450</xdr:colOff>
      <xdr:row>87</xdr:row>
      <xdr:rowOff>44768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07552"/>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68898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609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167957</xdr:rowOff>
    </xdr:from>
    <xdr:to>
      <xdr:col>68</xdr:col>
      <xdr:colOff>152400</xdr:colOff>
      <xdr:row>87</xdr:row>
      <xdr:rowOff>68898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1265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167957</xdr:rowOff>
    </xdr:from>
    <xdr:to>
      <xdr:col>81</xdr:col>
      <xdr:colOff>95250</xdr:colOff>
      <xdr:row>86</xdr:row>
      <xdr:rowOff>98107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13034</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8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83502</xdr:rowOff>
    </xdr:from>
    <xdr:to>
      <xdr:col>77</xdr:col>
      <xdr:colOff>95250</xdr:colOff>
      <xdr:row>86</xdr:row>
      <xdr:rowOff>13652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23829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2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165418</xdr:rowOff>
    </xdr:from>
    <xdr:to>
      <xdr:col>73</xdr:col>
      <xdr:colOff>44450</xdr:colOff>
      <xdr:row>87</xdr:row>
      <xdr:rowOff>95568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80345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人（一般職）となっている。職員数は増えていないが、人口が減少することで、</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人当たりの職員数が増加している。</a:t>
          </a:r>
        </a:p>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人当たりの職員数が多いが、これは人口が減少傾向にあることや、保育園入所者の増加により職員数が増えたことによる。</a:t>
          </a:r>
        </a:p>
        <a:p>
          <a:r>
            <a:rPr kumimoji="1" lang="ja-JP" altLang="en-US" sz="1300">
              <a:latin typeface="ＭＳ Ｐゴシック" panose="020B0600070205080204" pitchFamily="50" charset="-128"/>
              <a:ea typeface="ＭＳ Ｐゴシック" panose="020B0600070205080204" pitchFamily="50" charset="-128"/>
            </a:rPr>
            <a:t>　業務のデジタル化を実施するとともに、退職者に対する職員の非補充や会計年度任用職員の活用など、職員数の削減を実施する。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150634</xdr:rowOff>
    </xdr:from>
    <xdr:to>
      <xdr:col>81</xdr:col>
      <xdr:colOff>44450</xdr:colOff>
      <xdr:row>62</xdr:row>
      <xdr:rowOff>5612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609084"/>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134548</xdr:rowOff>
    </xdr:from>
    <xdr:to>
      <xdr:col>77</xdr:col>
      <xdr:colOff>44450</xdr:colOff>
      <xdr:row>61</xdr:row>
      <xdr:rowOff>150634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59299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121908</xdr:rowOff>
    </xdr:from>
    <xdr:to>
      <xdr:col>72</xdr:col>
      <xdr:colOff>203200</xdr:colOff>
      <xdr:row>61</xdr:row>
      <xdr:rowOff>134548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58035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111222</xdr:rowOff>
    </xdr:from>
    <xdr:to>
      <xdr:col>68</xdr:col>
      <xdr:colOff>152400</xdr:colOff>
      <xdr:row>61</xdr:row>
      <xdr:rowOff>121908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569672"/>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126262</xdr:rowOff>
    </xdr:from>
    <xdr:to>
      <xdr:col>81</xdr:col>
      <xdr:colOff>95250</xdr:colOff>
      <xdr:row>62</xdr:row>
      <xdr:rowOff>56412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5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98339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55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99834</xdr:rowOff>
    </xdr:from>
    <xdr:to>
      <xdr:col>77</xdr:col>
      <xdr:colOff>95250</xdr:colOff>
      <xdr:row>62</xdr:row>
      <xdr:rowOff>29984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5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14761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64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83748</xdr:rowOff>
    </xdr:from>
    <xdr:to>
      <xdr:col>73</xdr:col>
      <xdr:colOff>44450</xdr:colOff>
      <xdr:row>62</xdr:row>
      <xdr:rowOff>13898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5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170125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6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71108</xdr:rowOff>
    </xdr:from>
    <xdr:to>
      <xdr:col>68</xdr:col>
      <xdr:colOff>203200</xdr:colOff>
      <xdr:row>62</xdr:row>
      <xdr:rowOff>1258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157485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61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60422</xdr:rowOff>
    </xdr:from>
    <xdr:to>
      <xdr:col>64</xdr:col>
      <xdr:colOff>152400</xdr:colOff>
      <xdr:row>61</xdr:row>
      <xdr:rowOff>162022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5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146799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60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っているが、今後は簡易水道改良工事などの実施により地方債残高が増えていくことや基準財政規模が縮小していくことから、現在の同等の規模の事業を続けていくと、令和１０年ごろには１０％近くまで上昇する見込みをたてている。</a:t>
          </a:r>
        </a:p>
        <a:p>
          <a:r>
            <a:rPr kumimoji="1" lang="ja-JP" altLang="en-US" sz="1300">
              <a:latin typeface="ＭＳ Ｐゴシック" panose="020B0600070205080204" pitchFamily="50" charset="-128"/>
              <a:ea typeface="ＭＳ Ｐゴシック" panose="020B0600070205080204" pitchFamily="50" charset="-128"/>
            </a:rPr>
            <a:t>　財政状況を考慮しながら利率の高い地方債については繰上償還の検討や、地方債の対象となる事業については必要性を慎重に検討し、地方債発行の抑制に努めたい。</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27940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9304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9930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19896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給食調理室改修工事や、令和２年から令和１０年にかけて行う簡易水道改良事業などで地方債残高が増えることから、基金残高を増やすこと基金の余裕をみながら地方債の繰上償還を実施することで０％を上回らないよう務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
581
47.70
1,781,868
1,651,976
124,804
893,022
1,564,134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若干数値が上昇している。数値上昇の要因としては、会計年度任用職員への勤勉手当の支給が開始したことなど。人件費抑制への取り組みとして、令和４年度から管理職手当を定率制から定額制へと変更している。　</a:t>
          </a:r>
        </a:p>
        <a:p>
          <a:r>
            <a:rPr kumimoji="1" lang="ja-JP" altLang="en-US" sz="1300">
              <a:latin typeface="ＭＳ Ｐゴシック" panose="020B0600070205080204" pitchFamily="50" charset="-128"/>
              <a:ea typeface="ＭＳ Ｐゴシック" panose="020B0600070205080204" pitchFamily="50" charset="-128"/>
            </a:rPr>
            <a:t>　今後は、事務事業の効率化を図り、時間外勤務手当の抑制、退職者に対する職員非補充などで人件費の削減に務める。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34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54610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697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54610</xdr:rowOff>
    </xdr:from>
    <xdr:to>
      <xdr:col>15</xdr:col>
      <xdr:colOff>98425</xdr:colOff>
      <xdr:row>38</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9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92710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78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xdr:rowOff>
    </xdr:from>
    <xdr:to>
      <xdr:col>15</xdr:col>
      <xdr:colOff>149225</xdr:colOff>
      <xdr:row>38</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41910</xdr:rowOff>
    </xdr:from>
    <xdr:to>
      <xdr:col>11</xdr:col>
      <xdr:colOff>60325</xdr:colOff>
      <xdr:row>38</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経費の削減に務めているが、様々な業務での電算化が進み、システムリース料などの運営経費が年々増加している。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特に、システムの標準化によるサーバー使用料などが大幅に増加している。</a:t>
          </a:r>
        </a:p>
        <a:p>
          <a:r>
            <a:rPr kumimoji="1" lang="ja-JP" altLang="en-US" sz="1300">
              <a:latin typeface="ＭＳ Ｐゴシック" panose="020B0600070205080204" pitchFamily="50" charset="-128"/>
              <a:ea typeface="ＭＳ Ｐゴシック" panose="020B0600070205080204" pitchFamily="50" charset="-128"/>
            </a:rPr>
            <a:t>　今後は、各種委託業務等の契約見直しや、他市町村との共同調達、公共施設の廃止などにより経費の削減に務める。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8128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530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53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110998</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25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17</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16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60198</xdr:rowOff>
    </xdr:from>
    <xdr:to>
      <xdr:col>69</xdr:col>
      <xdr:colOff>142875</xdr:colOff>
      <xdr:row>17</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本村においては対象者の母数が少ないことから、大きく乱高下することがある。</a:t>
          </a:r>
        </a:p>
        <a:p>
          <a:r>
            <a:rPr kumimoji="1" lang="ja-JP" altLang="en-US" sz="1300">
              <a:latin typeface="ＭＳ Ｐゴシック" panose="020B0600070205080204" pitchFamily="50" charset="-128"/>
              <a:ea typeface="ＭＳ Ｐゴシック" panose="020B0600070205080204" pitchFamily="50" charset="-128"/>
            </a:rPr>
            <a:t>　今後、少子高齢化施策、障害者福祉施策の充実や利用者（対象者）の増加に伴う増額も見込まれる。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本村では主に、維持補修費や繰出金がこの項目にあがる。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減少した要因としては、簡易水道事業及び下水道事業が公営企業会計化したことから、繰出金ではなく補助金として支出することとなったため。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維持補修費に公共施設の老朽化が著しく、今後は施設修繕に要する維持補修費の増加は避けられない。今後は施設の統廃合も検討する。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58</xdr:row>
      <xdr:rowOff>90424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516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90424</xdr:rowOff>
    </xdr:from>
    <xdr:to>
      <xdr:col>78</xdr:col>
      <xdr:colOff>69850</xdr:colOff>
      <xdr:row>58</xdr:row>
      <xdr:rowOff>136144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34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136144</xdr:rowOff>
    </xdr:from>
    <xdr:to>
      <xdr:col>73</xdr:col>
      <xdr:colOff>180975</xdr:colOff>
      <xdr:row>58</xdr:row>
      <xdr:rowOff>154432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80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154432</xdr:rowOff>
    </xdr:from>
    <xdr:to>
      <xdr:col>69</xdr:col>
      <xdr:colOff>92075</xdr:colOff>
      <xdr:row>59</xdr:row>
      <xdr:rowOff>56134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985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44721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4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39624</xdr:rowOff>
    </xdr:from>
    <xdr:to>
      <xdr:col>78</xdr:col>
      <xdr:colOff>120650</xdr:colOff>
      <xdr:row>58</xdr:row>
      <xdr:rowOff>141224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85344</xdr:rowOff>
    </xdr:from>
    <xdr:to>
      <xdr:col>74</xdr:col>
      <xdr:colOff>31750</xdr:colOff>
      <xdr:row>59</xdr:row>
      <xdr:rowOff>15494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271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103632</xdr:rowOff>
    </xdr:from>
    <xdr:to>
      <xdr:col>69</xdr:col>
      <xdr:colOff>142875</xdr:colOff>
      <xdr:row>59</xdr:row>
      <xdr:rowOff>33782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5334</xdr:rowOff>
    </xdr:from>
    <xdr:to>
      <xdr:col>65</xdr:col>
      <xdr:colOff>53975</xdr:colOff>
      <xdr:row>59</xdr:row>
      <xdr:rowOff>106934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91711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決算額では約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さくら広域環境衛生組合や奈良県広域消防組合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の一部事務組合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本村のような小規模自治体では、補助費等のうち組合等への負担金の割合が高い。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補助金等については事業目的や効果などを検証し、支出の適正化を図る。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40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03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67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38</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6719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百万円増加した。</a:t>
          </a:r>
        </a:p>
        <a:p>
          <a:r>
            <a:rPr kumimoji="1" lang="ja-JP" altLang="en-US" sz="1300">
              <a:latin typeface="ＭＳ Ｐゴシック" panose="020B0600070205080204" pitchFamily="50" charset="-128"/>
              <a:ea typeface="ＭＳ Ｐゴシック" panose="020B0600070205080204" pitchFamily="50" charset="-128"/>
            </a:rPr>
            <a:t>　増加の要因は、令和元年に実施したわかすぎふれあいセンター改修工事や令和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年から実施しているごみ処理施設整備事業（さくら広域環境衛生組合）の償還が始まったためである。</a:t>
          </a:r>
        </a:p>
        <a:p>
          <a:r>
            <a:rPr kumimoji="1" lang="ja-JP" altLang="en-US" sz="1300">
              <a:latin typeface="ＭＳ Ｐゴシック" panose="020B0600070205080204" pitchFamily="50" charset="-128"/>
              <a:ea typeface="ＭＳ Ｐゴシック" panose="020B0600070205080204" pitchFamily="50" charset="-128"/>
            </a:rPr>
            <a:t>　今後も大規模事業である、給食調理場改修工事や観光施設改修工事の実施が控えており、公債費の増加は避けられない。繰上償還を実施しながら公債費の抑制に努めたい。</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104139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695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50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本村は自主財源が少なく、令和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年度の経常一般財源においては普通交付税の構成比は</a:t>
          </a:r>
          <a:r>
            <a:rPr kumimoji="1" lang="en-US" altLang="ja-JP" sz="1300">
              <a:latin typeface="ＭＳ Ｐゴシック" panose="020B0600070205080204" pitchFamily="50" charset="-128"/>
              <a:ea typeface="ＭＳ Ｐゴシック" panose="020B0600070205080204" pitchFamily="50" charset="-128"/>
            </a:rPr>
            <a:t>85.0%</a:t>
          </a:r>
          <a:r>
            <a:rPr kumimoji="1" lang="ja-JP" altLang="en-US" sz="1300">
              <a:latin typeface="ＭＳ Ｐゴシック" panose="020B0600070205080204" pitchFamily="50" charset="-128"/>
              <a:ea typeface="ＭＳ Ｐゴシック" panose="020B0600070205080204" pitchFamily="50" charset="-128"/>
            </a:rPr>
            <a:t>であり、普通交付税額の増減が経常収支比率に大きく影響を与える。</a:t>
          </a:r>
        </a:p>
        <a:p>
          <a:r>
            <a:rPr kumimoji="1" lang="ja-JP" altLang="en-US" sz="1300">
              <a:latin typeface="ＭＳ Ｐゴシック" panose="020B0600070205080204" pitchFamily="50" charset="-128"/>
              <a:ea typeface="ＭＳ Ｐゴシック" panose="020B0600070205080204" pitchFamily="50" charset="-128"/>
            </a:rPr>
            <a:t>　人件費、高齢化による医療費負担、電算化経費など、様々な増加要因が存在しているため、その抑制に向けて今後も引き続き経費の削減に務める。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43180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686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79</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69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78</xdr:row>
      <xdr:rowOff>96520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65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81</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465811"/>
          <a:ext cx="889000" cy="5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38100</xdr:rowOff>
    </xdr:from>
    <xdr:to>
      <xdr:col>65</xdr:col>
      <xdr:colOff>53975</xdr:colOff>
      <xdr:row>81</xdr:row>
      <xdr:rowOff>139700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124477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401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96851</xdr:rowOff>
    </xdr:from>
    <xdr:to>
      <xdr:col>29</xdr:col>
      <xdr:colOff>127000</xdr:colOff>
      <xdr:row>15</xdr:row>
      <xdr:rowOff>116896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16226"/>
          <a:ext cx="647700" cy="20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116896</xdr:rowOff>
    </xdr:from>
    <xdr:to>
      <xdr:col>26</xdr:col>
      <xdr:colOff>50800</xdr:colOff>
      <xdr:row>15</xdr:row>
      <xdr:rowOff>135807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36271"/>
          <a:ext cx="698500" cy="1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135807</xdr:rowOff>
    </xdr:from>
    <xdr:to>
      <xdr:col>22</xdr:col>
      <xdr:colOff>114300</xdr:colOff>
      <xdr:row>15</xdr:row>
      <xdr:rowOff>151850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755182"/>
          <a:ext cx="698500" cy="1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102588</xdr:rowOff>
    </xdr:from>
    <xdr:to>
      <xdr:col>18</xdr:col>
      <xdr:colOff>177800</xdr:colOff>
      <xdr:row>15</xdr:row>
      <xdr:rowOff>151850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721963"/>
          <a:ext cx="698500" cy="49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46051</xdr:rowOff>
    </xdr:from>
    <xdr:to>
      <xdr:col>29</xdr:col>
      <xdr:colOff>177800</xdr:colOff>
      <xdr:row>15</xdr:row>
      <xdr:rowOff>147651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6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62578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66096</xdr:rowOff>
    </xdr:from>
    <xdr:to>
      <xdr:col>26</xdr:col>
      <xdr:colOff>101600</xdr:colOff>
      <xdr:row>15</xdr:row>
      <xdr:rowOff>167696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685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6423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5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85007</xdr:rowOff>
    </xdr:from>
    <xdr:to>
      <xdr:col>22</xdr:col>
      <xdr:colOff>165100</xdr:colOff>
      <xdr:row>16</xdr:row>
      <xdr:rowOff>15157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04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25334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47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101050</xdr:rowOff>
    </xdr:from>
    <xdr:to>
      <xdr:col>19</xdr:col>
      <xdr:colOff>38100</xdr:colOff>
      <xdr:row>16</xdr:row>
      <xdr:rowOff>31200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20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41377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51788</xdr:rowOff>
    </xdr:from>
    <xdr:to>
      <xdr:col>15</xdr:col>
      <xdr:colOff>101600</xdr:colOff>
      <xdr:row>15</xdr:row>
      <xdr:rowOff>153388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67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163565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4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190631</xdr:rowOff>
    </xdr:from>
    <xdr:to>
      <xdr:col>29</xdr:col>
      <xdr:colOff>127000</xdr:colOff>
      <xdr:row>35</xdr:row>
      <xdr:rowOff>306405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00981"/>
          <a:ext cx="647700" cy="1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306405</xdr:rowOff>
    </xdr:from>
    <xdr:to>
      <xdr:col>26</xdr:col>
      <xdr:colOff>50800</xdr:colOff>
      <xdr:row>35</xdr:row>
      <xdr:rowOff>337609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16755"/>
          <a:ext cx="698500" cy="3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335597</xdr:rowOff>
    </xdr:from>
    <xdr:to>
      <xdr:col>22</xdr:col>
      <xdr:colOff>114300</xdr:colOff>
      <xdr:row>35</xdr:row>
      <xdr:rowOff>337609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45947"/>
          <a:ext cx="698500" cy="2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309217</xdr:rowOff>
    </xdr:from>
    <xdr:to>
      <xdr:col>18</xdr:col>
      <xdr:colOff>177800</xdr:colOff>
      <xdr:row>35</xdr:row>
      <xdr:rowOff>335597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19567"/>
          <a:ext cx="698500" cy="2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139831</xdr:rowOff>
    </xdr:from>
    <xdr:to>
      <xdr:col>29</xdr:col>
      <xdr:colOff>177800</xdr:colOff>
      <xdr:row>35</xdr:row>
      <xdr:rowOff>241431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50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327808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9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255605</xdr:rowOff>
    </xdr:from>
    <xdr:to>
      <xdr:col>26</xdr:col>
      <xdr:colOff>101600</xdr:colOff>
      <xdr:row>36</xdr:row>
      <xdr:rowOff>14305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6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24482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34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286809</xdr:rowOff>
    </xdr:from>
    <xdr:to>
      <xdr:col>22</xdr:col>
      <xdr:colOff>165100</xdr:colOff>
      <xdr:row>36</xdr:row>
      <xdr:rowOff>45509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97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55686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6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284797</xdr:rowOff>
    </xdr:from>
    <xdr:to>
      <xdr:col>19</xdr:col>
      <xdr:colOff>38100</xdr:colOff>
      <xdr:row>36</xdr:row>
      <xdr:rowOff>43497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53674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6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258417</xdr:rowOff>
    </xdr:from>
    <xdr:to>
      <xdr:col>15</xdr:col>
      <xdr:colOff>101600</xdr:colOff>
      <xdr:row>36</xdr:row>
      <xdr:rowOff>17117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6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27294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3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
581
47.70
1,781,868
1,651,976
124,804
893,022
1,564,134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82429</xdr:rowOff>
    </xdr:from>
    <xdr:to>
      <xdr:col>24</xdr:col>
      <xdr:colOff>63500</xdr:colOff>
      <xdr:row>34</xdr:row>
      <xdr:rowOff>111190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11729"/>
          <a:ext cx="838200" cy="2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111190</xdr:rowOff>
    </xdr:from>
    <xdr:to>
      <xdr:col>19</xdr:col>
      <xdr:colOff>177800</xdr:colOff>
      <xdr:row>34</xdr:row>
      <xdr:rowOff>158223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40490"/>
          <a:ext cx="889000" cy="4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149323</xdr:rowOff>
    </xdr:from>
    <xdr:to>
      <xdr:col>15</xdr:col>
      <xdr:colOff>50800</xdr:colOff>
      <xdr:row>34</xdr:row>
      <xdr:rowOff>158223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5978623"/>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149323</xdr:rowOff>
    </xdr:from>
    <xdr:to>
      <xdr:col>10</xdr:col>
      <xdr:colOff>114300</xdr:colOff>
      <xdr:row>35</xdr:row>
      <xdr:rowOff>626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78623"/>
          <a:ext cx="889000" cy="2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31629</xdr:rowOff>
    </xdr:from>
    <xdr:to>
      <xdr:col>24</xdr:col>
      <xdr:colOff>114300</xdr:colOff>
      <xdr:row>34</xdr:row>
      <xdr:rowOff>133229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54506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1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60390</xdr:rowOff>
    </xdr:from>
    <xdr:to>
      <xdr:col>20</xdr:col>
      <xdr:colOff>38100</xdr:colOff>
      <xdr:row>34</xdr:row>
      <xdr:rowOff>161990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8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7067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6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107423</xdr:rowOff>
    </xdr:from>
    <xdr:to>
      <xdr:col>15</xdr:col>
      <xdr:colOff>101600</xdr:colOff>
      <xdr:row>35</xdr:row>
      <xdr:rowOff>37573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54100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1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98523</xdr:rowOff>
    </xdr:from>
    <xdr:to>
      <xdr:col>10</xdr:col>
      <xdr:colOff>165100</xdr:colOff>
      <xdr:row>35</xdr:row>
      <xdr:rowOff>28673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45200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0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121276</xdr:rowOff>
    </xdr:from>
    <xdr:to>
      <xdr:col>6</xdr:col>
      <xdr:colOff>38100</xdr:colOff>
      <xdr:row>35</xdr:row>
      <xdr:rowOff>51426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67953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2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90960</xdr:rowOff>
    </xdr:from>
    <xdr:to>
      <xdr:col>24</xdr:col>
      <xdr:colOff>63500</xdr:colOff>
      <xdr:row>57</xdr:row>
      <xdr:rowOff>138683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63610"/>
          <a:ext cx="838200" cy="4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119975</xdr:rowOff>
    </xdr:from>
    <xdr:to>
      <xdr:col>19</xdr:col>
      <xdr:colOff>177800</xdr:colOff>
      <xdr:row>57</xdr:row>
      <xdr:rowOff>138683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92625"/>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119975</xdr:rowOff>
    </xdr:from>
    <xdr:to>
      <xdr:col>15</xdr:col>
      <xdr:colOff>50800</xdr:colOff>
      <xdr:row>57</xdr:row>
      <xdr:rowOff>161283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92625"/>
          <a:ext cx="889000" cy="4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161283</xdr:rowOff>
    </xdr:from>
    <xdr:to>
      <xdr:col>10</xdr:col>
      <xdr:colOff>114300</xdr:colOff>
      <xdr:row>58</xdr:row>
      <xdr:rowOff>4321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33933"/>
          <a:ext cx="889000" cy="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40160</xdr:rowOff>
    </xdr:from>
    <xdr:to>
      <xdr:col>24</xdr:col>
      <xdr:colOff>114300</xdr:colOff>
      <xdr:row>57</xdr:row>
      <xdr:rowOff>141760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63037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87883</xdr:rowOff>
    </xdr:from>
    <xdr:to>
      <xdr:col>20</xdr:col>
      <xdr:colOff>38100</xdr:colOff>
      <xdr:row>58</xdr:row>
      <xdr:rowOff>18033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34560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3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69175</xdr:rowOff>
    </xdr:from>
    <xdr:to>
      <xdr:col>15</xdr:col>
      <xdr:colOff>101600</xdr:colOff>
      <xdr:row>57</xdr:row>
      <xdr:rowOff>170775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15852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1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110483</xdr:rowOff>
    </xdr:from>
    <xdr:to>
      <xdr:col>10</xdr:col>
      <xdr:colOff>165100</xdr:colOff>
      <xdr:row>58</xdr:row>
      <xdr:rowOff>40633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57160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124971</xdr:rowOff>
    </xdr:from>
    <xdr:to>
      <xdr:col>6</xdr:col>
      <xdr:colOff>38100</xdr:colOff>
      <xdr:row>58</xdr:row>
      <xdr:rowOff>55121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71648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7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79239</xdr:rowOff>
    </xdr:from>
    <xdr:to>
      <xdr:col>24</xdr:col>
      <xdr:colOff>63500</xdr:colOff>
      <xdr:row>78</xdr:row>
      <xdr:rowOff>94845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2339"/>
          <a:ext cx="838200" cy="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94845</xdr:rowOff>
    </xdr:from>
    <xdr:to>
      <xdr:col>19</xdr:col>
      <xdr:colOff>177800</xdr:colOff>
      <xdr:row>78</xdr:row>
      <xdr:rowOff>102938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7945"/>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102938</xdr:rowOff>
    </xdr:from>
    <xdr:to>
      <xdr:col>15</xdr:col>
      <xdr:colOff>50800</xdr:colOff>
      <xdr:row>78</xdr:row>
      <xdr:rowOff>112427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6038"/>
          <a:ext cx="889000" cy="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112427</xdr:rowOff>
    </xdr:from>
    <xdr:to>
      <xdr:col>10</xdr:col>
      <xdr:colOff>114300</xdr:colOff>
      <xdr:row>78</xdr:row>
      <xdr:rowOff>147503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5527"/>
          <a:ext cx="889000" cy="3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28439</xdr:rowOff>
    </xdr:from>
    <xdr:to>
      <xdr:col>24</xdr:col>
      <xdr:colOff>114300</xdr:colOff>
      <xdr:row>78</xdr:row>
      <xdr:rowOff>130039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6866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44045</xdr:rowOff>
    </xdr:from>
    <xdr:to>
      <xdr:col>20</xdr:col>
      <xdr:colOff>38100</xdr:colOff>
      <xdr:row>78</xdr:row>
      <xdr:rowOff>145645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162172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9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52138</xdr:rowOff>
    </xdr:from>
    <xdr:to>
      <xdr:col>15</xdr:col>
      <xdr:colOff>101600</xdr:colOff>
      <xdr:row>78</xdr:row>
      <xdr:rowOff>153738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170265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2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61627</xdr:rowOff>
    </xdr:from>
    <xdr:to>
      <xdr:col>10</xdr:col>
      <xdr:colOff>165100</xdr:colOff>
      <xdr:row>78</xdr:row>
      <xdr:rowOff>163227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8304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2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96703</xdr:rowOff>
    </xdr:from>
    <xdr:to>
      <xdr:col>6</xdr:col>
      <xdr:colOff>38100</xdr:colOff>
      <xdr:row>79</xdr:row>
      <xdr:rowOff>26853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17980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6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12302</xdr:rowOff>
    </xdr:from>
    <xdr:to>
      <xdr:col>24</xdr:col>
      <xdr:colOff>63500</xdr:colOff>
      <xdr:row>95</xdr:row>
      <xdr:rowOff>121061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00052"/>
          <a:ext cx="838200" cy="10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12302</xdr:rowOff>
    </xdr:from>
    <xdr:to>
      <xdr:col>19</xdr:col>
      <xdr:colOff>177800</xdr:colOff>
      <xdr:row>95</xdr:row>
      <xdr:rowOff>128612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00052"/>
          <a:ext cx="889000" cy="1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46202</xdr:rowOff>
    </xdr:from>
    <xdr:to>
      <xdr:col>15</xdr:col>
      <xdr:colOff>50800</xdr:colOff>
      <xdr:row>95</xdr:row>
      <xdr:rowOff>128612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33952"/>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46202</xdr:rowOff>
    </xdr:from>
    <xdr:to>
      <xdr:col>10</xdr:col>
      <xdr:colOff>114300</xdr:colOff>
      <xdr:row>96</xdr:row>
      <xdr:rowOff>102491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33952"/>
          <a:ext cx="889000" cy="2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70261</xdr:rowOff>
    </xdr:from>
    <xdr:to>
      <xdr:col>24</xdr:col>
      <xdr:colOff>114300</xdr:colOff>
      <xdr:row>96</xdr:row>
      <xdr:rowOff>411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48688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132952</xdr:rowOff>
    </xdr:from>
    <xdr:to>
      <xdr:col>20</xdr:col>
      <xdr:colOff>38100</xdr:colOff>
      <xdr:row>95</xdr:row>
      <xdr:rowOff>63102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79629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2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77812</xdr:rowOff>
    </xdr:from>
    <xdr:to>
      <xdr:col>15</xdr:col>
      <xdr:colOff>101600</xdr:colOff>
      <xdr:row>96</xdr:row>
      <xdr:rowOff>7962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170539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5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166852</xdr:rowOff>
    </xdr:from>
    <xdr:to>
      <xdr:col>10</xdr:col>
      <xdr:colOff>165100</xdr:colOff>
      <xdr:row>95</xdr:row>
      <xdr:rowOff>97002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51691</xdr:rowOff>
    </xdr:from>
    <xdr:to>
      <xdr:col>6</xdr:col>
      <xdr:colOff>38100</xdr:colOff>
      <xdr:row>96</xdr:row>
      <xdr:rowOff>153291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144418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101992</xdr:rowOff>
    </xdr:from>
    <xdr:to>
      <xdr:col>55</xdr:col>
      <xdr:colOff>0</xdr:colOff>
      <xdr:row>36</xdr:row>
      <xdr:rowOff>163783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74192"/>
          <a:ext cx="838200" cy="6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163783</xdr:rowOff>
    </xdr:from>
    <xdr:to>
      <xdr:col>50</xdr:col>
      <xdr:colOff>114300</xdr:colOff>
      <xdr:row>37</xdr:row>
      <xdr:rowOff>42121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35983"/>
          <a:ext cx="889000" cy="4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42121</xdr:rowOff>
    </xdr:from>
    <xdr:to>
      <xdr:col>45</xdr:col>
      <xdr:colOff>177800</xdr:colOff>
      <xdr:row>38</xdr:row>
      <xdr:rowOff>4604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85771"/>
          <a:ext cx="889000" cy="13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151097</xdr:rowOff>
    </xdr:from>
    <xdr:to>
      <xdr:col>41</xdr:col>
      <xdr:colOff>50800</xdr:colOff>
      <xdr:row>38</xdr:row>
      <xdr:rowOff>4604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23297"/>
          <a:ext cx="889000" cy="19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51192</xdr:rowOff>
    </xdr:from>
    <xdr:to>
      <xdr:col>55</xdr:col>
      <xdr:colOff>50800</xdr:colOff>
      <xdr:row>36</xdr:row>
      <xdr:rowOff>152792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74069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7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112983</xdr:rowOff>
    </xdr:from>
    <xdr:to>
      <xdr:col>50</xdr:col>
      <xdr:colOff>165100</xdr:colOff>
      <xdr:row>37</xdr:row>
      <xdr:rowOff>43133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59660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06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162771</xdr:rowOff>
    </xdr:from>
    <xdr:to>
      <xdr:col>46</xdr:col>
      <xdr:colOff>38100</xdr:colOff>
      <xdr:row>37</xdr:row>
      <xdr:rowOff>92921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109448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125254</xdr:rowOff>
    </xdr:from>
    <xdr:to>
      <xdr:col>41</xdr:col>
      <xdr:colOff>101600</xdr:colOff>
      <xdr:row>38</xdr:row>
      <xdr:rowOff>55404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71931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4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100297</xdr:rowOff>
    </xdr:from>
    <xdr:to>
      <xdr:col>36</xdr:col>
      <xdr:colOff>165100</xdr:colOff>
      <xdr:row>37</xdr:row>
      <xdr:rowOff>30447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46974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4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65767</xdr:rowOff>
    </xdr:from>
    <xdr:to>
      <xdr:col>55</xdr:col>
      <xdr:colOff>0</xdr:colOff>
      <xdr:row>59</xdr:row>
      <xdr:rowOff>21617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09867"/>
          <a:ext cx="838200" cy="1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147258</xdr:rowOff>
    </xdr:from>
    <xdr:to>
      <xdr:col>50</xdr:col>
      <xdr:colOff>114300</xdr:colOff>
      <xdr:row>59</xdr:row>
      <xdr:rowOff>21617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1358"/>
          <a:ext cx="889000" cy="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147258</xdr:rowOff>
    </xdr:from>
    <xdr:to>
      <xdr:col>45</xdr:col>
      <xdr:colOff>177800</xdr:colOff>
      <xdr:row>59</xdr:row>
      <xdr:rowOff>799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91358"/>
          <a:ext cx="889000" cy="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89557</xdr:rowOff>
    </xdr:from>
    <xdr:to>
      <xdr:col>41</xdr:col>
      <xdr:colOff>50800</xdr:colOff>
      <xdr:row>59</xdr:row>
      <xdr:rowOff>799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33657"/>
          <a:ext cx="889000" cy="8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14967</xdr:rowOff>
    </xdr:from>
    <xdr:to>
      <xdr:col>55</xdr:col>
      <xdr:colOff>50800</xdr:colOff>
      <xdr:row>58</xdr:row>
      <xdr:rowOff>116567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37844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142267</xdr:rowOff>
    </xdr:from>
    <xdr:to>
      <xdr:col>50</xdr:col>
      <xdr:colOff>165100</xdr:colOff>
      <xdr:row>59</xdr:row>
      <xdr:rowOff>72417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63544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7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96458</xdr:rowOff>
    </xdr:from>
    <xdr:to>
      <xdr:col>46</xdr:col>
      <xdr:colOff>38100</xdr:colOff>
      <xdr:row>59</xdr:row>
      <xdr:rowOff>26608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43135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1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121449</xdr:rowOff>
    </xdr:from>
    <xdr:to>
      <xdr:col>41</xdr:col>
      <xdr:colOff>101600</xdr:colOff>
      <xdr:row>59</xdr:row>
      <xdr:rowOff>51599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42726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5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38757</xdr:rowOff>
    </xdr:from>
    <xdr:to>
      <xdr:col>36</xdr:col>
      <xdr:colOff>165100</xdr:colOff>
      <xdr:row>58</xdr:row>
      <xdr:rowOff>140357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156884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5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143418</xdr:rowOff>
    </xdr:from>
    <xdr:to>
      <xdr:col>55</xdr:col>
      <xdr:colOff>0</xdr:colOff>
      <xdr:row>78</xdr:row>
      <xdr:rowOff>159970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73618"/>
          <a:ext cx="838200" cy="35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104736</xdr:rowOff>
    </xdr:from>
    <xdr:to>
      <xdr:col>50</xdr:col>
      <xdr:colOff>114300</xdr:colOff>
      <xdr:row>78</xdr:row>
      <xdr:rowOff>159970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06386"/>
          <a:ext cx="889000" cy="2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104736</xdr:rowOff>
    </xdr:from>
    <xdr:to>
      <xdr:col>45</xdr:col>
      <xdr:colOff>177800</xdr:colOff>
      <xdr:row>78</xdr:row>
      <xdr:rowOff>155586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06386"/>
          <a:ext cx="889000" cy="2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23338</xdr:rowOff>
    </xdr:from>
    <xdr:to>
      <xdr:col>41</xdr:col>
      <xdr:colOff>50800</xdr:colOff>
      <xdr:row>78</xdr:row>
      <xdr:rowOff>155586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96438"/>
          <a:ext cx="889000" cy="13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92618</xdr:rowOff>
    </xdr:from>
    <xdr:to>
      <xdr:col>55</xdr:col>
      <xdr:colOff>50800</xdr:colOff>
      <xdr:row>77</xdr:row>
      <xdr:rowOff>22768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115495</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7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109170</xdr:rowOff>
    </xdr:from>
    <xdr:to>
      <xdr:col>50</xdr:col>
      <xdr:colOff>165100</xdr:colOff>
      <xdr:row>79</xdr:row>
      <xdr:rowOff>39320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30447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53936</xdr:rowOff>
    </xdr:from>
    <xdr:to>
      <xdr:col>46</xdr:col>
      <xdr:colOff>38100</xdr:colOff>
      <xdr:row>77</xdr:row>
      <xdr:rowOff>155536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613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03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104786</xdr:rowOff>
    </xdr:from>
    <xdr:to>
      <xdr:col>41</xdr:col>
      <xdr:colOff>101600</xdr:colOff>
      <xdr:row>79</xdr:row>
      <xdr:rowOff>34936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26063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143988</xdr:rowOff>
    </xdr:from>
    <xdr:to>
      <xdr:col>36</xdr:col>
      <xdr:colOff>165100</xdr:colOff>
      <xdr:row>78</xdr:row>
      <xdr:rowOff>74138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90665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2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21912</xdr:rowOff>
    </xdr:from>
    <xdr:to>
      <xdr:col>55</xdr:col>
      <xdr:colOff>0</xdr:colOff>
      <xdr:row>98</xdr:row>
      <xdr:rowOff>71785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4012"/>
          <a:ext cx="8382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71785</xdr:rowOff>
    </xdr:from>
    <xdr:to>
      <xdr:col>50</xdr:col>
      <xdr:colOff>114300</xdr:colOff>
      <xdr:row>98</xdr:row>
      <xdr:rowOff>88982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3885"/>
          <a:ext cx="889000" cy="1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72230</xdr:rowOff>
    </xdr:from>
    <xdr:to>
      <xdr:col>45</xdr:col>
      <xdr:colOff>177800</xdr:colOff>
      <xdr:row>98</xdr:row>
      <xdr:rowOff>88982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4330"/>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160367</xdr:rowOff>
    </xdr:from>
    <xdr:to>
      <xdr:col>41</xdr:col>
      <xdr:colOff>50800</xdr:colOff>
      <xdr:row>98</xdr:row>
      <xdr:rowOff>72230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91017"/>
          <a:ext cx="889000" cy="8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142562</xdr:rowOff>
    </xdr:from>
    <xdr:to>
      <xdr:col>55</xdr:col>
      <xdr:colOff>50800</xdr:colOff>
      <xdr:row>98</xdr:row>
      <xdr:rowOff>72712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101939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20985</xdr:rowOff>
    </xdr:from>
    <xdr:to>
      <xdr:col>50</xdr:col>
      <xdr:colOff>165100</xdr:colOff>
      <xdr:row>98</xdr:row>
      <xdr:rowOff>122585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113712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38182</xdr:rowOff>
    </xdr:from>
    <xdr:to>
      <xdr:col>46</xdr:col>
      <xdr:colOff>38100</xdr:colOff>
      <xdr:row>98</xdr:row>
      <xdr:rowOff>139782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130909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3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21430</xdr:rowOff>
    </xdr:from>
    <xdr:to>
      <xdr:col>41</xdr:col>
      <xdr:colOff>101600</xdr:colOff>
      <xdr:row>98</xdr:row>
      <xdr:rowOff>123030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114157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1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109567</xdr:rowOff>
    </xdr:from>
    <xdr:to>
      <xdr:col>36</xdr:col>
      <xdr:colOff>165100</xdr:colOff>
      <xdr:row>98</xdr:row>
      <xdr:rowOff>39717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56244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1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77099</xdr:rowOff>
    </xdr:from>
    <xdr:to>
      <xdr:col>85</xdr:col>
      <xdr:colOff>127000</xdr:colOff>
      <xdr:row>76</xdr:row>
      <xdr:rowOff>145018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07299"/>
          <a:ext cx="838200" cy="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145018</xdr:rowOff>
    </xdr:from>
    <xdr:to>
      <xdr:col>81</xdr:col>
      <xdr:colOff>50800</xdr:colOff>
      <xdr:row>76</xdr:row>
      <xdr:rowOff>169725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75218"/>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169725</xdr:rowOff>
    </xdr:from>
    <xdr:to>
      <xdr:col>76</xdr:col>
      <xdr:colOff>114300</xdr:colOff>
      <xdr:row>77</xdr:row>
      <xdr:rowOff>9061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9925"/>
          <a:ext cx="889000" cy="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9061</xdr:rowOff>
    </xdr:from>
    <xdr:to>
      <xdr:col>71</xdr:col>
      <xdr:colOff>177800</xdr:colOff>
      <xdr:row>77</xdr:row>
      <xdr:rowOff>36940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10711"/>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26299</xdr:rowOff>
    </xdr:from>
    <xdr:to>
      <xdr:col>85</xdr:col>
      <xdr:colOff>177800</xdr:colOff>
      <xdr:row>76</xdr:row>
      <xdr:rowOff>127899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49177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94218</xdr:rowOff>
    </xdr:from>
    <xdr:to>
      <xdr:col>81</xdr:col>
      <xdr:colOff>101600</xdr:colOff>
      <xdr:row>77</xdr:row>
      <xdr:rowOff>24368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40894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9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118925</xdr:rowOff>
    </xdr:from>
    <xdr:to>
      <xdr:col>76</xdr:col>
      <xdr:colOff>165100</xdr:colOff>
      <xdr:row>77</xdr:row>
      <xdr:rowOff>49075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65602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2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129711</xdr:rowOff>
    </xdr:from>
    <xdr:to>
      <xdr:col>72</xdr:col>
      <xdr:colOff>38100</xdr:colOff>
      <xdr:row>77</xdr:row>
      <xdr:rowOff>59861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76388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3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157590</xdr:rowOff>
    </xdr:from>
    <xdr:to>
      <xdr:col>67</xdr:col>
      <xdr:colOff>101600</xdr:colOff>
      <xdr:row>77</xdr:row>
      <xdr:rowOff>87740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104267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35753</xdr:rowOff>
    </xdr:from>
    <xdr:to>
      <xdr:col>85</xdr:col>
      <xdr:colOff>127000</xdr:colOff>
      <xdr:row>98</xdr:row>
      <xdr:rowOff>65511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66403"/>
          <a:ext cx="838200" cy="20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54556</xdr:rowOff>
    </xdr:from>
    <xdr:to>
      <xdr:col>81</xdr:col>
      <xdr:colOff>50800</xdr:colOff>
      <xdr:row>97</xdr:row>
      <xdr:rowOff>35753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13756"/>
          <a:ext cx="889000" cy="15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54556</xdr:rowOff>
    </xdr:from>
    <xdr:to>
      <xdr:col>76</xdr:col>
      <xdr:colOff>114300</xdr:colOff>
      <xdr:row>97</xdr:row>
      <xdr:rowOff>136737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13756"/>
          <a:ext cx="889000" cy="2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136737</xdr:rowOff>
    </xdr:from>
    <xdr:to>
      <xdr:col>71</xdr:col>
      <xdr:colOff>177800</xdr:colOff>
      <xdr:row>98</xdr:row>
      <xdr:rowOff>117658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7387"/>
          <a:ext cx="889000" cy="15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14711</xdr:rowOff>
    </xdr:from>
    <xdr:to>
      <xdr:col>85</xdr:col>
      <xdr:colOff>177800</xdr:colOff>
      <xdr:row>98</xdr:row>
      <xdr:rowOff>116311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156403</xdr:rowOff>
    </xdr:from>
    <xdr:to>
      <xdr:col>81</xdr:col>
      <xdr:colOff>101600</xdr:colOff>
      <xdr:row>97</xdr:row>
      <xdr:rowOff>86553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103080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3756</xdr:rowOff>
    </xdr:from>
    <xdr:to>
      <xdr:col>76</xdr:col>
      <xdr:colOff>165100</xdr:colOff>
      <xdr:row>96</xdr:row>
      <xdr:rowOff>105356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4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121883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23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85937</xdr:rowOff>
    </xdr:from>
    <xdr:to>
      <xdr:col>72</xdr:col>
      <xdr:colOff>38100</xdr:colOff>
      <xdr:row>98</xdr:row>
      <xdr:rowOff>16087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7214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0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66858</xdr:rowOff>
    </xdr:from>
    <xdr:to>
      <xdr:col>67</xdr:col>
      <xdr:colOff>101600</xdr:colOff>
      <xdr:row>98</xdr:row>
      <xdr:rowOff>168458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159585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6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138950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050"/>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138950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4050"/>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88150</xdr:rowOff>
    </xdr:from>
    <xdr:to>
      <xdr:col>112</xdr:col>
      <xdr:colOff>38100</xdr:colOff>
      <xdr:row>39</xdr:row>
      <xdr:rowOff>18300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9427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97948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3498"/>
          <a:ext cx="8382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87938</xdr:rowOff>
    </xdr:from>
    <xdr:to>
      <xdr:col>111</xdr:col>
      <xdr:colOff>177800</xdr:colOff>
      <xdr:row>59</xdr:row>
      <xdr:rowOff>97948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03488"/>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87938</xdr:rowOff>
    </xdr:from>
    <xdr:to>
      <xdr:col>107</xdr:col>
      <xdr:colOff>50800</xdr:colOff>
      <xdr:row>59</xdr:row>
      <xdr:rowOff>88445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03488"/>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88445</xdr:rowOff>
    </xdr:from>
    <xdr:to>
      <xdr:col>102</xdr:col>
      <xdr:colOff>114300</xdr:colOff>
      <xdr:row>59</xdr:row>
      <xdr:rowOff>88608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399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47148</xdr:rowOff>
    </xdr:from>
    <xdr:to>
      <xdr:col>112</xdr:col>
      <xdr:colOff>38100</xdr:colOff>
      <xdr:row>59</xdr:row>
      <xdr:rowOff>148748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139875</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255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37138</xdr:rowOff>
    </xdr:from>
    <xdr:to>
      <xdr:col>107</xdr:col>
      <xdr:colOff>101600</xdr:colOff>
      <xdr:row>59</xdr:row>
      <xdr:rowOff>138738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129865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45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37645</xdr:rowOff>
    </xdr:from>
    <xdr:to>
      <xdr:col>102</xdr:col>
      <xdr:colOff>165100</xdr:colOff>
      <xdr:row>59</xdr:row>
      <xdr:rowOff>139245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130372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4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37808</xdr:rowOff>
    </xdr:from>
    <xdr:to>
      <xdr:col>98</xdr:col>
      <xdr:colOff>38100</xdr:colOff>
      <xdr:row>59</xdr:row>
      <xdr:rowOff>139408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130535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146466</xdr:rowOff>
    </xdr:from>
    <xdr:to>
      <xdr:col>116</xdr:col>
      <xdr:colOff>63500</xdr:colOff>
      <xdr:row>76</xdr:row>
      <xdr:rowOff>55229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662316"/>
          <a:ext cx="838200" cy="4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117217</xdr:rowOff>
    </xdr:from>
    <xdr:to>
      <xdr:col>111</xdr:col>
      <xdr:colOff>177800</xdr:colOff>
      <xdr:row>73</xdr:row>
      <xdr:rowOff>146466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633067"/>
          <a:ext cx="889000" cy="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117217</xdr:rowOff>
    </xdr:from>
    <xdr:to>
      <xdr:col>107</xdr:col>
      <xdr:colOff>50800</xdr:colOff>
      <xdr:row>74</xdr:row>
      <xdr:rowOff>14073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633067"/>
          <a:ext cx="8890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14073</xdr:rowOff>
    </xdr:from>
    <xdr:to>
      <xdr:col>102</xdr:col>
      <xdr:colOff>114300</xdr:colOff>
      <xdr:row>74</xdr:row>
      <xdr:rowOff>115122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701373"/>
          <a:ext cx="889000" cy="10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4429</xdr:rowOff>
    </xdr:from>
    <xdr:to>
      <xdr:col>116</xdr:col>
      <xdr:colOff>114300</xdr:colOff>
      <xdr:row>76</xdr:row>
      <xdr:rowOff>106029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27305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8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95666</xdr:rowOff>
    </xdr:from>
    <xdr:to>
      <xdr:col>112</xdr:col>
      <xdr:colOff>38100</xdr:colOff>
      <xdr:row>74</xdr:row>
      <xdr:rowOff>25816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42343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38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66417</xdr:rowOff>
    </xdr:from>
    <xdr:to>
      <xdr:col>107</xdr:col>
      <xdr:colOff>101600</xdr:colOff>
      <xdr:row>73</xdr:row>
      <xdr:rowOff>168017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5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13094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35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134723</xdr:rowOff>
    </xdr:from>
    <xdr:to>
      <xdr:col>102</xdr:col>
      <xdr:colOff>165100</xdr:colOff>
      <xdr:row>74</xdr:row>
      <xdr:rowOff>64873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65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81400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4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64322</xdr:rowOff>
    </xdr:from>
    <xdr:to>
      <xdr:col>98</xdr:col>
      <xdr:colOff>38100</xdr:colOff>
      <xdr:row>74</xdr:row>
      <xdr:rowOff>165922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10999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2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2,804,713</a:t>
          </a:r>
          <a:r>
            <a:rPr kumimoji="1" lang="ja-JP" altLang="en-US" sz="1200">
              <a:latin typeface="ＭＳ Ｐゴシック" panose="020B0600070205080204" pitchFamily="50" charset="-128"/>
              <a:ea typeface="ＭＳ Ｐゴシック" panose="020B0600070205080204" pitchFamily="50" charset="-128"/>
            </a:rPr>
            <a:t>円となっており、昨年度と比べて</a:t>
          </a:r>
          <a:r>
            <a:rPr kumimoji="1" lang="en-US" altLang="ja-JP" sz="1200">
              <a:latin typeface="ＭＳ Ｐゴシック" panose="020B0600070205080204" pitchFamily="50" charset="-128"/>
              <a:ea typeface="ＭＳ Ｐゴシック" panose="020B0600070205080204" pitchFamily="50" charset="-128"/>
            </a:rPr>
            <a:t>267,825</a:t>
          </a:r>
          <a:r>
            <a:rPr kumimoji="1" lang="ja-JP" altLang="en-US" sz="1200">
              <a:latin typeface="ＭＳ Ｐゴシック" panose="020B0600070205080204" pitchFamily="50" charset="-128"/>
              <a:ea typeface="ＭＳ Ｐゴシック" panose="020B0600070205080204" pitchFamily="50" charset="-128"/>
            </a:rPr>
            <a:t>円の増額。歳出総額は</a:t>
          </a:r>
          <a:r>
            <a:rPr kumimoji="1" lang="en-US" altLang="ja-JP" sz="1200">
              <a:latin typeface="ＭＳ Ｐゴシック" panose="020B0600070205080204" pitchFamily="50" charset="-128"/>
              <a:ea typeface="ＭＳ Ｐゴシック" panose="020B0600070205080204" pitchFamily="50" charset="-128"/>
            </a:rPr>
            <a:t>1,652</a:t>
          </a:r>
          <a:r>
            <a:rPr kumimoji="1" lang="ja-JP" altLang="en-US" sz="1200">
              <a:latin typeface="ＭＳ Ｐゴシック" panose="020B0600070205080204" pitchFamily="50" charset="-128"/>
              <a:ea typeface="ＭＳ Ｐゴシック" panose="020B0600070205080204" pitchFamily="50" charset="-128"/>
            </a:rPr>
            <a:t>百万円で、昨年度と比べて</a:t>
          </a:r>
          <a:r>
            <a:rPr kumimoji="1" lang="en-US" altLang="ja-JP" sz="1200">
              <a:latin typeface="ＭＳ Ｐゴシック" panose="020B0600070205080204" pitchFamily="50" charset="-128"/>
              <a:ea typeface="ＭＳ Ｐゴシック" panose="020B0600070205080204" pitchFamily="50" charset="-128"/>
            </a:rPr>
            <a:t>99</a:t>
          </a:r>
          <a:r>
            <a:rPr kumimoji="1" lang="ja-JP" altLang="en-US" sz="1200">
              <a:latin typeface="ＭＳ Ｐゴシック" panose="020B0600070205080204" pitchFamily="50" charset="-128"/>
              <a:ea typeface="ＭＳ Ｐゴシック" panose="020B0600070205080204" pitchFamily="50" charset="-128"/>
            </a:rPr>
            <a:t>百万円増額。増加の要因としては、移住定住促進住宅の整備やデイサービスセンター・国保診療所非常用発電機設置事業などの普通建設事業を実施したため。</a:t>
          </a:r>
        </a:p>
        <a:p>
          <a:r>
            <a:rPr kumimoji="1" lang="ja-JP" altLang="en-US" sz="1200">
              <a:latin typeface="ＭＳ Ｐゴシック" panose="020B0600070205080204" pitchFamily="50" charset="-128"/>
              <a:ea typeface="ＭＳ Ｐゴシック" panose="020B0600070205080204" pitchFamily="50" charset="-128"/>
            </a:rPr>
            <a:t>　・人件費は、歳出額は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百万円減少しているが、人口減により一人当たりの歳出額は増加した。・物件費増加の理由は、国標準準拠システムへの移行作業や統合文書管理システム導入など、業務のデジタル化に関する委託料が増加したため。</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・補助費増加及び繰出金減少の理由は、簡易水道事業及び下水道事業が公営企業会計化したことにより、一般会計負担額が繰出金から補助費等へと変わったため。２事業で合計</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百万円の補助金を支出した。</a:t>
          </a:r>
        </a:p>
        <a:p>
          <a:r>
            <a:rPr kumimoji="1" lang="ja-JP" altLang="en-US" sz="1200">
              <a:latin typeface="ＭＳ Ｐゴシック" panose="020B0600070205080204" pitchFamily="50" charset="-128"/>
              <a:ea typeface="ＭＳ Ｐゴシック" panose="020B0600070205080204" pitchFamily="50" charset="-128"/>
            </a:rPr>
            <a:t>　・普通建設事業費（うち新規整備）の増加の理由は、移住定住促進住宅整備事業を実施したため。　・普通建設事業費（うち更新整備）の増加の理由は、デイサービスセンター・国保診療所非常用発電機設置事業や農林トレーニングセンター屋根改修工事を実施したため。</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・扶助費の減少の理由は、昨年度に電力・ガス・食料品等価格高騰重点支援分給付金として</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百万円を支出したため。</a:t>
          </a:r>
        </a:p>
        <a:p>
          <a:r>
            <a:rPr kumimoji="1" lang="ja-JP" altLang="en-US" sz="1200">
              <a:latin typeface="ＭＳ Ｐゴシック" panose="020B0600070205080204" pitchFamily="50" charset="-128"/>
              <a:ea typeface="ＭＳ Ｐゴシック" panose="020B0600070205080204" pitchFamily="50" charset="-128"/>
            </a:rPr>
            <a:t>　・積立金減少の理由は、前年度に地域デジタル推進基金や財政調整基金への積立額が減少したため。</a:t>
          </a:r>
        </a:p>
        <a:p>
          <a:r>
            <a:rPr kumimoji="1" lang="ja-JP" altLang="en-US" sz="1200">
              <a:latin typeface="ＭＳ Ｐゴシック" panose="020B0600070205080204" pitchFamily="50" charset="-128"/>
              <a:ea typeface="ＭＳ Ｐゴシック" panose="020B0600070205080204" pitchFamily="50" charset="-128"/>
            </a:rPr>
            <a:t>　人件費は類似団体と比較しても極めて高く、定員管理を見直す必要がある。定年退職者に対する職員非補充などにより人件費の抑制に努める。　今後も人口減少は避けられないことから、村の規模に見合った行政運営に務める。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
581
47.70
1,781,868
1,651,976
124,804
893,022
1,564,134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73063</xdr:rowOff>
    </xdr:from>
    <xdr:to>
      <xdr:col>24</xdr:col>
      <xdr:colOff>63500</xdr:colOff>
      <xdr:row>35</xdr:row>
      <xdr:rowOff>125627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073813"/>
          <a:ext cx="838200" cy="5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125627</xdr:rowOff>
    </xdr:from>
    <xdr:to>
      <xdr:col>19</xdr:col>
      <xdr:colOff>177800</xdr:colOff>
      <xdr:row>35</xdr:row>
      <xdr:rowOff>127327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126377"/>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127327</xdr:rowOff>
    </xdr:from>
    <xdr:to>
      <xdr:col>15</xdr:col>
      <xdr:colOff>50800</xdr:colOff>
      <xdr:row>35</xdr:row>
      <xdr:rowOff>148544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128077"/>
          <a:ext cx="889000" cy="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148544</xdr:rowOff>
    </xdr:from>
    <xdr:to>
      <xdr:col>10</xdr:col>
      <xdr:colOff>114300</xdr:colOff>
      <xdr:row>35</xdr:row>
      <xdr:rowOff>151802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149294"/>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22263</xdr:rowOff>
    </xdr:from>
    <xdr:to>
      <xdr:col>24</xdr:col>
      <xdr:colOff>114300</xdr:colOff>
      <xdr:row>35</xdr:row>
      <xdr:rowOff>123863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0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45140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87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74827</xdr:rowOff>
    </xdr:from>
    <xdr:to>
      <xdr:col>20</xdr:col>
      <xdr:colOff>38100</xdr:colOff>
      <xdr:row>36</xdr:row>
      <xdr:rowOff>4977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0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21504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85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76527</xdr:rowOff>
    </xdr:from>
    <xdr:to>
      <xdr:col>15</xdr:col>
      <xdr:colOff>101600</xdr:colOff>
      <xdr:row>36</xdr:row>
      <xdr:rowOff>6677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0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23204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85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97744</xdr:rowOff>
    </xdr:from>
    <xdr:to>
      <xdr:col>10</xdr:col>
      <xdr:colOff>165100</xdr:colOff>
      <xdr:row>36</xdr:row>
      <xdr:rowOff>27894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0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44421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8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101002</xdr:rowOff>
    </xdr:from>
    <xdr:to>
      <xdr:col>6</xdr:col>
      <xdr:colOff>38100</xdr:colOff>
      <xdr:row>36</xdr:row>
      <xdr:rowOff>31152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47679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87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23413</xdr:rowOff>
    </xdr:from>
    <xdr:to>
      <xdr:col>24</xdr:col>
      <xdr:colOff>63500</xdr:colOff>
      <xdr:row>57</xdr:row>
      <xdr:rowOff>44623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96063"/>
          <a:ext cx="8382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145924</xdr:rowOff>
    </xdr:from>
    <xdr:to>
      <xdr:col>19</xdr:col>
      <xdr:colOff>177800</xdr:colOff>
      <xdr:row>57</xdr:row>
      <xdr:rowOff>23413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47124"/>
          <a:ext cx="889000" cy="4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145924</xdr:rowOff>
    </xdr:from>
    <xdr:to>
      <xdr:col>15</xdr:col>
      <xdr:colOff>50800</xdr:colOff>
      <xdr:row>57</xdr:row>
      <xdr:rowOff>57284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47124"/>
          <a:ext cx="889000" cy="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57284</xdr:rowOff>
    </xdr:from>
    <xdr:to>
      <xdr:col>10</xdr:col>
      <xdr:colOff>114300</xdr:colOff>
      <xdr:row>57</xdr:row>
      <xdr:rowOff>87472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9934"/>
          <a:ext cx="889000" cy="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165273</xdr:rowOff>
    </xdr:from>
    <xdr:to>
      <xdr:col>24</xdr:col>
      <xdr:colOff>114300</xdr:colOff>
      <xdr:row>57</xdr:row>
      <xdr:rowOff>95423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16700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1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144063</xdr:rowOff>
    </xdr:from>
    <xdr:to>
      <xdr:col>20</xdr:col>
      <xdr:colOff>38100</xdr:colOff>
      <xdr:row>57</xdr:row>
      <xdr:rowOff>74213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90740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2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95124</xdr:rowOff>
    </xdr:from>
    <xdr:to>
      <xdr:col>15</xdr:col>
      <xdr:colOff>101600</xdr:colOff>
      <xdr:row>57</xdr:row>
      <xdr:rowOff>25274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41801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7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6484</xdr:rowOff>
    </xdr:from>
    <xdr:to>
      <xdr:col>10</xdr:col>
      <xdr:colOff>165100</xdr:colOff>
      <xdr:row>57</xdr:row>
      <xdr:rowOff>108084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124611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5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36672</xdr:rowOff>
    </xdr:from>
    <xdr:to>
      <xdr:col>6</xdr:col>
      <xdr:colOff>38100</xdr:colOff>
      <xdr:row>57</xdr:row>
      <xdr:rowOff>138272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154799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130371</xdr:rowOff>
    </xdr:from>
    <xdr:to>
      <xdr:col>24</xdr:col>
      <xdr:colOff>63500</xdr:colOff>
      <xdr:row>76</xdr:row>
      <xdr:rowOff>53594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17671"/>
          <a:ext cx="838200" cy="26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35145</xdr:rowOff>
    </xdr:from>
    <xdr:to>
      <xdr:col>19</xdr:col>
      <xdr:colOff>177800</xdr:colOff>
      <xdr:row>76</xdr:row>
      <xdr:rowOff>53594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65345"/>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35145</xdr:rowOff>
    </xdr:from>
    <xdr:to>
      <xdr:col>15</xdr:col>
      <xdr:colOff>50800</xdr:colOff>
      <xdr:row>76</xdr:row>
      <xdr:rowOff>94791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65345"/>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94791</xdr:rowOff>
    </xdr:from>
    <xdr:to>
      <xdr:col>10</xdr:col>
      <xdr:colOff>114300</xdr:colOff>
      <xdr:row>76</xdr:row>
      <xdr:rowOff>107931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24991"/>
          <a:ext cx="8890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79571</xdr:rowOff>
    </xdr:from>
    <xdr:to>
      <xdr:col>24</xdr:col>
      <xdr:colOff>114300</xdr:colOff>
      <xdr:row>75</xdr:row>
      <xdr:rowOff>9721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102448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1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2794</xdr:rowOff>
    </xdr:from>
    <xdr:to>
      <xdr:col>20</xdr:col>
      <xdr:colOff>38100</xdr:colOff>
      <xdr:row>76</xdr:row>
      <xdr:rowOff>104394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120920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155795</xdr:rowOff>
    </xdr:from>
    <xdr:to>
      <xdr:col>15</xdr:col>
      <xdr:colOff>101600</xdr:colOff>
      <xdr:row>76</xdr:row>
      <xdr:rowOff>85945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102472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8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43991</xdr:rowOff>
    </xdr:from>
    <xdr:to>
      <xdr:col>10</xdr:col>
      <xdr:colOff>165100</xdr:colOff>
      <xdr:row>76</xdr:row>
      <xdr:rowOff>145591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7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162119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4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57131</xdr:rowOff>
    </xdr:from>
    <xdr:to>
      <xdr:col>6</xdr:col>
      <xdr:colOff>38100</xdr:colOff>
      <xdr:row>76</xdr:row>
      <xdr:rowOff>158731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120827</xdr:rowOff>
    </xdr:from>
    <xdr:to>
      <xdr:col>24</xdr:col>
      <xdr:colOff>63500</xdr:colOff>
      <xdr:row>96</xdr:row>
      <xdr:rowOff>5552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08577"/>
          <a:ext cx="838200" cy="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80776</xdr:rowOff>
    </xdr:from>
    <xdr:to>
      <xdr:col>19</xdr:col>
      <xdr:colOff>177800</xdr:colOff>
      <xdr:row>95</xdr:row>
      <xdr:rowOff>120827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68526"/>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80776</xdr:rowOff>
    </xdr:from>
    <xdr:to>
      <xdr:col>15</xdr:col>
      <xdr:colOff>50800</xdr:colOff>
      <xdr:row>96</xdr:row>
      <xdr:rowOff>63689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68526"/>
          <a:ext cx="889000" cy="15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63689</xdr:rowOff>
    </xdr:from>
    <xdr:to>
      <xdr:col>10</xdr:col>
      <xdr:colOff>114300</xdr:colOff>
      <xdr:row>96</xdr:row>
      <xdr:rowOff>75899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22889"/>
          <a:ext cx="8890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126202</xdr:rowOff>
    </xdr:from>
    <xdr:to>
      <xdr:col>24</xdr:col>
      <xdr:colOff>114300</xdr:colOff>
      <xdr:row>96</xdr:row>
      <xdr:rowOff>56352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149079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6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70027</xdr:rowOff>
    </xdr:from>
    <xdr:to>
      <xdr:col>20</xdr:col>
      <xdr:colOff>38100</xdr:colOff>
      <xdr:row>96</xdr:row>
      <xdr:rowOff>177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16704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13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29976</xdr:rowOff>
    </xdr:from>
    <xdr:to>
      <xdr:col>15</xdr:col>
      <xdr:colOff>101600</xdr:colOff>
      <xdr:row>95</xdr:row>
      <xdr:rowOff>131576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1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148103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9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12889</xdr:rowOff>
    </xdr:from>
    <xdr:to>
      <xdr:col>10</xdr:col>
      <xdr:colOff>165100</xdr:colOff>
      <xdr:row>96</xdr:row>
      <xdr:rowOff>114489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131016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4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25099</xdr:rowOff>
    </xdr:from>
    <xdr:to>
      <xdr:col>6</xdr:col>
      <xdr:colOff>38100</xdr:colOff>
      <xdr:row>96</xdr:row>
      <xdr:rowOff>126699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143226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5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138443</xdr:rowOff>
    </xdr:from>
    <xdr:to>
      <xdr:col>55</xdr:col>
      <xdr:colOff>0</xdr:colOff>
      <xdr:row>38</xdr:row>
      <xdr:rowOff>153930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53543"/>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153930</xdr:rowOff>
    </xdr:from>
    <xdr:to>
      <xdr:col>50</xdr:col>
      <xdr:colOff>114300</xdr:colOff>
      <xdr:row>38</xdr:row>
      <xdr:rowOff>157626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69030"/>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157626</xdr:rowOff>
    </xdr:from>
    <xdr:to>
      <xdr:col>45</xdr:col>
      <xdr:colOff>177800</xdr:colOff>
      <xdr:row>38</xdr:row>
      <xdr:rowOff>158026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7272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158026</xdr:rowOff>
    </xdr:from>
    <xdr:to>
      <xdr:col>41</xdr:col>
      <xdr:colOff>50800</xdr:colOff>
      <xdr:row>38</xdr:row>
      <xdr:rowOff>160141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7312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87643</xdr:rowOff>
    </xdr:from>
    <xdr:to>
      <xdr:col>55</xdr:col>
      <xdr:colOff>50800</xdr:colOff>
      <xdr:row>39</xdr:row>
      <xdr:rowOff>17793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47020</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103130</xdr:rowOff>
    </xdr:from>
    <xdr:to>
      <xdr:col>50</xdr:col>
      <xdr:colOff>165100</xdr:colOff>
      <xdr:row>39</xdr:row>
      <xdr:rowOff>33280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49808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39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106826</xdr:rowOff>
    </xdr:from>
    <xdr:to>
      <xdr:col>46</xdr:col>
      <xdr:colOff>38100</xdr:colOff>
      <xdr:row>39</xdr:row>
      <xdr:rowOff>36976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53503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39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107226</xdr:rowOff>
    </xdr:from>
    <xdr:to>
      <xdr:col>41</xdr:col>
      <xdr:colOff>101600</xdr:colOff>
      <xdr:row>39</xdr:row>
      <xdr:rowOff>37376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53903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3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109341</xdr:rowOff>
    </xdr:from>
    <xdr:to>
      <xdr:col>36</xdr:col>
      <xdr:colOff>165100</xdr:colOff>
      <xdr:row>39</xdr:row>
      <xdr:rowOff>39491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30618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7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63704</xdr:rowOff>
    </xdr:from>
    <xdr:to>
      <xdr:col>55</xdr:col>
      <xdr:colOff>0</xdr:colOff>
      <xdr:row>56</xdr:row>
      <xdr:rowOff>82500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64904"/>
          <a:ext cx="8382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57949</xdr:rowOff>
    </xdr:from>
    <xdr:to>
      <xdr:col>50</xdr:col>
      <xdr:colOff>114300</xdr:colOff>
      <xdr:row>56</xdr:row>
      <xdr:rowOff>82500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59149"/>
          <a:ext cx="889000" cy="2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44189</xdr:rowOff>
    </xdr:from>
    <xdr:to>
      <xdr:col>45</xdr:col>
      <xdr:colOff>177800</xdr:colOff>
      <xdr:row>56</xdr:row>
      <xdr:rowOff>57949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45389"/>
          <a:ext cx="889000" cy="1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43993</xdr:rowOff>
    </xdr:from>
    <xdr:to>
      <xdr:col>41</xdr:col>
      <xdr:colOff>50800</xdr:colOff>
      <xdr:row>56</xdr:row>
      <xdr:rowOff>44189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45193"/>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12904</xdr:rowOff>
    </xdr:from>
    <xdr:to>
      <xdr:col>55</xdr:col>
      <xdr:colOff>50800</xdr:colOff>
      <xdr:row>56</xdr:row>
      <xdr:rowOff>114504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1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35781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31700</xdr:rowOff>
    </xdr:from>
    <xdr:to>
      <xdr:col>50</xdr:col>
      <xdr:colOff>165100</xdr:colOff>
      <xdr:row>56</xdr:row>
      <xdr:rowOff>133300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149827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0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7149</xdr:rowOff>
    </xdr:from>
    <xdr:to>
      <xdr:col>46</xdr:col>
      <xdr:colOff>38100</xdr:colOff>
      <xdr:row>56</xdr:row>
      <xdr:rowOff>108749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125276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8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164839</xdr:rowOff>
    </xdr:from>
    <xdr:to>
      <xdr:col>41</xdr:col>
      <xdr:colOff>101600</xdr:colOff>
      <xdr:row>56</xdr:row>
      <xdr:rowOff>94989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111516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164643</xdr:rowOff>
    </xdr:from>
    <xdr:to>
      <xdr:col>36</xdr:col>
      <xdr:colOff>165100</xdr:colOff>
      <xdr:row>56</xdr:row>
      <xdr:rowOff>94793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111320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6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156910</xdr:rowOff>
    </xdr:from>
    <xdr:to>
      <xdr:col>55</xdr:col>
      <xdr:colOff>0</xdr:colOff>
      <xdr:row>79</xdr:row>
      <xdr:rowOff>14367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30010"/>
          <a:ext cx="8382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12305</xdr:rowOff>
    </xdr:from>
    <xdr:to>
      <xdr:col>50</xdr:col>
      <xdr:colOff>114300</xdr:colOff>
      <xdr:row>79</xdr:row>
      <xdr:rowOff>14367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56855"/>
          <a:ext cx="8890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145676</xdr:rowOff>
    </xdr:from>
    <xdr:to>
      <xdr:col>45</xdr:col>
      <xdr:colOff>177800</xdr:colOff>
      <xdr:row>79</xdr:row>
      <xdr:rowOff>12305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8776"/>
          <a:ext cx="889000" cy="3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145676</xdr:rowOff>
    </xdr:from>
    <xdr:to>
      <xdr:col>41</xdr:col>
      <xdr:colOff>50800</xdr:colOff>
      <xdr:row>79</xdr:row>
      <xdr:rowOff>19233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8776"/>
          <a:ext cx="889000" cy="4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106110</xdr:rowOff>
    </xdr:from>
    <xdr:to>
      <xdr:col>55</xdr:col>
      <xdr:colOff>50800</xdr:colOff>
      <xdr:row>79</xdr:row>
      <xdr:rowOff>36260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65487</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135017</xdr:rowOff>
    </xdr:from>
    <xdr:to>
      <xdr:col>50</xdr:col>
      <xdr:colOff>165100</xdr:colOff>
      <xdr:row>79</xdr:row>
      <xdr:rowOff>65167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56294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132955</xdr:rowOff>
    </xdr:from>
    <xdr:to>
      <xdr:col>46</xdr:col>
      <xdr:colOff>38100</xdr:colOff>
      <xdr:row>79</xdr:row>
      <xdr:rowOff>63105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54232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9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94876</xdr:rowOff>
    </xdr:from>
    <xdr:to>
      <xdr:col>41</xdr:col>
      <xdr:colOff>101600</xdr:colOff>
      <xdr:row>79</xdr:row>
      <xdr:rowOff>25026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41553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4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139883</xdr:rowOff>
    </xdr:from>
    <xdr:to>
      <xdr:col>36</xdr:col>
      <xdr:colOff>165100</xdr:colOff>
      <xdr:row>79</xdr:row>
      <xdr:rowOff>70033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61160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0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161503</xdr:rowOff>
    </xdr:from>
    <xdr:to>
      <xdr:col>55</xdr:col>
      <xdr:colOff>0</xdr:colOff>
      <xdr:row>98</xdr:row>
      <xdr:rowOff>26797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92153"/>
          <a:ext cx="838200" cy="3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141402</xdr:rowOff>
    </xdr:from>
    <xdr:to>
      <xdr:col>50</xdr:col>
      <xdr:colOff>114300</xdr:colOff>
      <xdr:row>98</xdr:row>
      <xdr:rowOff>26797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2052"/>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141402</xdr:rowOff>
    </xdr:from>
    <xdr:to>
      <xdr:col>45</xdr:col>
      <xdr:colOff>177800</xdr:colOff>
      <xdr:row>98</xdr:row>
      <xdr:rowOff>91311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72052"/>
          <a:ext cx="889000" cy="12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89830</xdr:rowOff>
    </xdr:from>
    <xdr:to>
      <xdr:col>41</xdr:col>
      <xdr:colOff>50800</xdr:colOff>
      <xdr:row>98</xdr:row>
      <xdr:rowOff>91311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91930"/>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110703</xdr:rowOff>
    </xdr:from>
    <xdr:to>
      <xdr:col>55</xdr:col>
      <xdr:colOff>50800</xdr:colOff>
      <xdr:row>98</xdr:row>
      <xdr:rowOff>40853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133580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147447</xdr:rowOff>
    </xdr:from>
    <xdr:to>
      <xdr:col>50</xdr:col>
      <xdr:colOff>165100</xdr:colOff>
      <xdr:row>98</xdr:row>
      <xdr:rowOff>77597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94124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5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90602</xdr:rowOff>
    </xdr:from>
    <xdr:to>
      <xdr:col>46</xdr:col>
      <xdr:colOff>38100</xdr:colOff>
      <xdr:row>98</xdr:row>
      <xdr:rowOff>20752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37279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9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40511</xdr:rowOff>
    </xdr:from>
    <xdr:to>
      <xdr:col>41</xdr:col>
      <xdr:colOff>101600</xdr:colOff>
      <xdr:row>98</xdr:row>
      <xdr:rowOff>142111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133238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39030</xdr:rowOff>
    </xdr:from>
    <xdr:to>
      <xdr:col>36</xdr:col>
      <xdr:colOff>165100</xdr:colOff>
      <xdr:row>98</xdr:row>
      <xdr:rowOff>140630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131757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3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111235</xdr:rowOff>
    </xdr:from>
    <xdr:to>
      <xdr:col>85</xdr:col>
      <xdr:colOff>127000</xdr:colOff>
      <xdr:row>36</xdr:row>
      <xdr:rowOff>134000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83435"/>
          <a:ext cx="8382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111235</xdr:rowOff>
    </xdr:from>
    <xdr:to>
      <xdr:col>81</xdr:col>
      <xdr:colOff>50800</xdr:colOff>
      <xdr:row>37</xdr:row>
      <xdr:rowOff>33237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3435"/>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18622</xdr:rowOff>
    </xdr:from>
    <xdr:to>
      <xdr:col>76</xdr:col>
      <xdr:colOff>114300</xdr:colOff>
      <xdr:row>37</xdr:row>
      <xdr:rowOff>33237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62272"/>
          <a:ext cx="8890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40366</xdr:rowOff>
    </xdr:from>
    <xdr:to>
      <xdr:col>71</xdr:col>
      <xdr:colOff>177800</xdr:colOff>
      <xdr:row>37</xdr:row>
      <xdr:rowOff>18622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869666"/>
          <a:ext cx="889000" cy="49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83200</xdr:rowOff>
    </xdr:from>
    <xdr:to>
      <xdr:col>85</xdr:col>
      <xdr:colOff>177800</xdr:colOff>
      <xdr:row>37</xdr:row>
      <xdr:rowOff>13350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106077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0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60435</xdr:rowOff>
    </xdr:from>
    <xdr:to>
      <xdr:col>81</xdr:col>
      <xdr:colOff>101600</xdr:colOff>
      <xdr:row>36</xdr:row>
      <xdr:rowOff>162035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7112</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153887</xdr:rowOff>
    </xdr:from>
    <xdr:to>
      <xdr:col>76</xdr:col>
      <xdr:colOff>165100</xdr:colOff>
      <xdr:row>37</xdr:row>
      <xdr:rowOff>84037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100564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0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139272</xdr:rowOff>
    </xdr:from>
    <xdr:to>
      <xdr:col>72</xdr:col>
      <xdr:colOff>38100</xdr:colOff>
      <xdr:row>37</xdr:row>
      <xdr:rowOff>69422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85949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8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161016</xdr:rowOff>
    </xdr:from>
    <xdr:to>
      <xdr:col>67</xdr:col>
      <xdr:colOff>101600</xdr:colOff>
      <xdr:row>34</xdr:row>
      <xdr:rowOff>91166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107693</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5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130605</xdr:rowOff>
    </xdr:from>
    <xdr:to>
      <xdr:col>85</xdr:col>
      <xdr:colOff>127000</xdr:colOff>
      <xdr:row>56</xdr:row>
      <xdr:rowOff>104585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60355"/>
          <a:ext cx="838200" cy="14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93597</xdr:rowOff>
    </xdr:from>
    <xdr:to>
      <xdr:col>81</xdr:col>
      <xdr:colOff>50800</xdr:colOff>
      <xdr:row>56</xdr:row>
      <xdr:rowOff>104585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94797"/>
          <a:ext cx="8890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93597</xdr:rowOff>
    </xdr:from>
    <xdr:to>
      <xdr:col>76</xdr:col>
      <xdr:colOff>114300</xdr:colOff>
      <xdr:row>57</xdr:row>
      <xdr:rowOff>37901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94797"/>
          <a:ext cx="889000" cy="1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115967</xdr:rowOff>
    </xdr:from>
    <xdr:to>
      <xdr:col>71</xdr:col>
      <xdr:colOff>177800</xdr:colOff>
      <xdr:row>57</xdr:row>
      <xdr:rowOff>37901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45717"/>
          <a:ext cx="889000" cy="26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79805</xdr:rowOff>
    </xdr:from>
    <xdr:to>
      <xdr:col>85</xdr:col>
      <xdr:colOff>177800</xdr:colOff>
      <xdr:row>56</xdr:row>
      <xdr:rowOff>9955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102682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53785</xdr:rowOff>
    </xdr:from>
    <xdr:to>
      <xdr:col>81</xdr:col>
      <xdr:colOff>101600</xdr:colOff>
      <xdr:row>56</xdr:row>
      <xdr:rowOff>155385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462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3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42797</xdr:rowOff>
    </xdr:from>
    <xdr:to>
      <xdr:col>76</xdr:col>
      <xdr:colOff>165100</xdr:colOff>
      <xdr:row>56</xdr:row>
      <xdr:rowOff>144397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160924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1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158551</xdr:rowOff>
    </xdr:from>
    <xdr:to>
      <xdr:col>72</xdr:col>
      <xdr:colOff>38100</xdr:colOff>
      <xdr:row>57</xdr:row>
      <xdr:rowOff>88701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5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105228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3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65167</xdr:rowOff>
    </xdr:from>
    <xdr:to>
      <xdr:col>67</xdr:col>
      <xdr:colOff>101600</xdr:colOff>
      <xdr:row>55</xdr:row>
      <xdr:rowOff>166767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11844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7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77099</xdr:rowOff>
    </xdr:from>
    <xdr:to>
      <xdr:col>85</xdr:col>
      <xdr:colOff>127000</xdr:colOff>
      <xdr:row>96</xdr:row>
      <xdr:rowOff>145018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36299"/>
          <a:ext cx="838200" cy="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145018</xdr:rowOff>
    </xdr:from>
    <xdr:to>
      <xdr:col>81</xdr:col>
      <xdr:colOff>50800</xdr:colOff>
      <xdr:row>96</xdr:row>
      <xdr:rowOff>169725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04218"/>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169725</xdr:rowOff>
    </xdr:from>
    <xdr:to>
      <xdr:col>76</xdr:col>
      <xdr:colOff>114300</xdr:colOff>
      <xdr:row>97</xdr:row>
      <xdr:rowOff>9061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28925"/>
          <a:ext cx="889000" cy="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9061</xdr:rowOff>
    </xdr:from>
    <xdr:to>
      <xdr:col>71</xdr:col>
      <xdr:colOff>177800</xdr:colOff>
      <xdr:row>97</xdr:row>
      <xdr:rowOff>36940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39711"/>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26299</xdr:rowOff>
    </xdr:from>
    <xdr:to>
      <xdr:col>85</xdr:col>
      <xdr:colOff>177800</xdr:colOff>
      <xdr:row>96</xdr:row>
      <xdr:rowOff>127899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49176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3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94218</xdr:rowOff>
    </xdr:from>
    <xdr:to>
      <xdr:col>81</xdr:col>
      <xdr:colOff>101600</xdr:colOff>
      <xdr:row>97</xdr:row>
      <xdr:rowOff>24368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40895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118925</xdr:rowOff>
    </xdr:from>
    <xdr:to>
      <xdr:col>76</xdr:col>
      <xdr:colOff>165100</xdr:colOff>
      <xdr:row>97</xdr:row>
      <xdr:rowOff>49075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65602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5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129711</xdr:rowOff>
    </xdr:from>
    <xdr:to>
      <xdr:col>72</xdr:col>
      <xdr:colOff>38100</xdr:colOff>
      <xdr:row>97</xdr:row>
      <xdr:rowOff>59861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76388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6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157590</xdr:rowOff>
    </xdr:from>
    <xdr:to>
      <xdr:col>67</xdr:col>
      <xdr:colOff>101600</xdr:colOff>
      <xdr:row>97</xdr:row>
      <xdr:rowOff>87740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104267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9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・議会費が類似団体平均を大きく上回っているのは、類似団体と比べて人口千人当たりの議員数が多いためである。議員定数は平成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名削減し</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名となっているが、人口規模が小さいことから住民一人当たりのコストは類似団体より多めである。</a:t>
          </a:r>
        </a:p>
        <a:p>
          <a:r>
            <a:rPr kumimoji="1" lang="ja-JP" altLang="en-US" sz="1300">
              <a:latin typeface="ＭＳ Ｐゴシック" panose="020B0600070205080204" pitchFamily="50" charset="-128"/>
              <a:ea typeface="ＭＳ Ｐゴシック" panose="020B0600070205080204" pitchFamily="50" charset="-128"/>
            </a:rPr>
            <a:t>　・総務費が減少した理由は、基金積立金が減少したため。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が増加した理由は、デイサービスセンター・国保診療所非常用発電機設置事業や物価高騰関連の給付金支給を実施したため。昨年度に続いて平均を上回っている要因は、保育事業に関する人件費など。</a:t>
          </a:r>
        </a:p>
        <a:p>
          <a:r>
            <a:rPr kumimoji="1" lang="ja-JP" altLang="en-US" sz="1300">
              <a:latin typeface="ＭＳ Ｐゴシック" panose="020B0600070205080204" pitchFamily="50" charset="-128"/>
              <a:ea typeface="ＭＳ Ｐゴシック" panose="020B0600070205080204" pitchFamily="50" charset="-128"/>
            </a:rPr>
            <a:t>　・衛生費が高止まりしている要因は、南和広域医療企業団の設備更新に対する負担金が発生しているため。　・農林水産業費が類似団体と比較して高い理由は、村の主要産業である林業振興を目的に、地域おこし協力隊の活用や、森林環境譲与税を財源とした各種事業を実施しているため</a:t>
          </a:r>
        </a:p>
        <a:p>
          <a:r>
            <a:rPr kumimoji="1" lang="ja-JP" altLang="en-US" sz="1300">
              <a:latin typeface="ＭＳ Ｐゴシック" panose="020B0600070205080204" pitchFamily="50" charset="-128"/>
              <a:ea typeface="ＭＳ Ｐゴシック" panose="020B0600070205080204" pitchFamily="50" charset="-128"/>
            </a:rPr>
            <a:t>　・土木費が増加した理由は、移住定住促進住宅整備事業を実施したため。教育費が増加した理由は、農林トレーニングセンター屋根改修工事、防犯設備設置工事、図書室改修事業などの設備整備を実施したため。</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strike="noStrike" baseline="0">
              <a:solidFill>
                <a:sysClr val="windowText" lastClr="000000"/>
              </a:solidFill>
              <a:latin typeface="ＭＳ ゴシック" pitchFamily="49" charset="-128"/>
              <a:ea typeface="ＭＳ ゴシック" pitchFamily="49" charset="-128"/>
            </a:rPr>
            <a:t>　令和</a:t>
          </a:r>
          <a:r>
            <a:rPr kumimoji="1" lang="en-US" altLang="ja-JP" sz="1200" strike="noStrike" baseline="0">
              <a:solidFill>
                <a:sysClr val="windowText" lastClr="000000"/>
              </a:solidFill>
              <a:latin typeface="ＭＳ ゴシック" pitchFamily="49" charset="-128"/>
              <a:ea typeface="ＭＳ ゴシック" pitchFamily="49" charset="-128"/>
            </a:rPr>
            <a:t>6</a:t>
          </a:r>
          <a:r>
            <a:rPr kumimoji="1" lang="ja-JP" altLang="en-US" sz="1200" strike="noStrike" baseline="0">
              <a:solidFill>
                <a:sysClr val="windowText" lastClr="000000"/>
              </a:solidFill>
              <a:latin typeface="ＭＳ ゴシック" pitchFamily="49" charset="-128"/>
              <a:ea typeface="ＭＳ ゴシック" pitchFamily="49" charset="-128"/>
            </a:rPr>
            <a:t>年度の実質単年度収支は前年度と比較して若干減少したが、ほぼ横ばいで推移している。歳入額は普通交付税の増額などにより増加しているが、人件費も増加している。</a:t>
          </a:r>
          <a:r>
            <a:rPr kumimoji="1" lang="ja-JP" altLang="en-US" sz="1200">
              <a:solidFill>
                <a:sysClr val="windowText" lastClr="000000"/>
              </a:solidFill>
              <a:latin typeface="ＭＳ ゴシック" pitchFamily="49" charset="-128"/>
              <a:ea typeface="ＭＳ ゴシック" pitchFamily="49" charset="-128"/>
            </a:rPr>
            <a:t>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年度においても黒字予想額のうち、</a:t>
          </a:r>
          <a:r>
            <a:rPr kumimoji="1" lang="en-US" altLang="ja-JP" sz="1200">
              <a:solidFill>
                <a:sysClr val="windowText" lastClr="000000"/>
              </a:solidFill>
              <a:latin typeface="ＭＳ ゴシック" pitchFamily="49" charset="-128"/>
              <a:ea typeface="ＭＳ ゴシック" pitchFamily="49" charset="-128"/>
            </a:rPr>
            <a:t>20</a:t>
          </a:r>
          <a:r>
            <a:rPr kumimoji="1" lang="ja-JP" altLang="en-US" sz="1200">
              <a:solidFill>
                <a:sysClr val="windowText" lastClr="000000"/>
              </a:solidFill>
              <a:latin typeface="ＭＳ ゴシック" pitchFamily="49" charset="-128"/>
              <a:ea typeface="ＭＳ ゴシック" pitchFamily="49" charset="-128"/>
            </a:rPr>
            <a:t>百万円を財政調整基金に積み立てた。</a:t>
          </a:r>
        </a:p>
        <a:p>
          <a:r>
            <a:rPr kumimoji="1" lang="ja-JP" altLang="en-US" sz="1200">
              <a:solidFill>
                <a:sysClr val="windowText" lastClr="000000"/>
              </a:solidFill>
              <a:latin typeface="ＭＳ ゴシック" pitchFamily="49" charset="-128"/>
              <a:ea typeface="ＭＳ ゴシック" pitchFamily="49" charset="-128"/>
            </a:rPr>
            <a:t>　今後、多額の費用を要すると考えられるデジタル化関連事業については、デジタル推進基金を取り崩すことで財源を補う。</a:t>
          </a:r>
        </a:p>
        <a:p>
          <a:r>
            <a:rPr kumimoji="1" lang="ja-JP" altLang="en-US" sz="1200">
              <a:solidFill>
                <a:sysClr val="windowText" lastClr="000000"/>
              </a:solidFill>
              <a:latin typeface="ＭＳ ゴシック" pitchFamily="49" charset="-128"/>
              <a:ea typeface="ＭＳ ゴシック" pitchFamily="49" charset="-128"/>
            </a:rPr>
            <a:t>　税収、普通交付税が減少傾向にあることから標準財政規模も縮小することが見込まれるため、財政規模にあった行政運営に努める。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交付税をはじめとする歳入が年々減少することが見込まれる。特別会計においても、人口減による使用料等の収入の減少に加えて、簡易水道事業会計においては設備更新に伴う償還金の増加など、今後は厳しい財政状況が予測される。今後赤字額を発生させないよう、これまで以上に行政経費の削減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L18" sqref="L18:V18"/>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1781868</v>
      </c>
      <c r="BO4" s="358"/>
      <c r="BP4" s="358"/>
      <c r="BQ4" s="358"/>
      <c r="BR4" s="358"/>
      <c r="BS4" s="358"/>
      <c r="BT4" s="358"/>
      <c r="BU4" s="359"/>
      <c r="BV4" s="357">
        <v>1652839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v>
      </c>
      <c r="CU4" s="364"/>
      <c r="CV4" s="364"/>
      <c r="CW4" s="364"/>
      <c r="CX4" s="364"/>
      <c r="CY4" s="364"/>
      <c r="CZ4" s="364"/>
      <c r="DA4" s="365"/>
      <c r="DB4" s="363">
        <v>11.1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1651976</v>
      </c>
      <c r="BO5" s="395"/>
      <c r="BP5" s="395"/>
      <c r="BQ5" s="395"/>
      <c r="BR5" s="395"/>
      <c r="BS5" s="395"/>
      <c r="BT5" s="395"/>
      <c r="BU5" s="396"/>
      <c r="BV5" s="394">
        <v>1552569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94.7</v>
      </c>
      <c r="CU5" s="392"/>
      <c r="CV5" s="392"/>
      <c r="CW5" s="392"/>
      <c r="CX5" s="392"/>
      <c r="CY5" s="392"/>
      <c r="CZ5" s="392"/>
      <c r="DA5" s="393"/>
      <c r="DB5" s="391">
        <v>92.5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129892</v>
      </c>
      <c r="BO6" s="395"/>
      <c r="BP6" s="395"/>
      <c r="BQ6" s="395"/>
      <c r="BR6" s="395"/>
      <c r="BS6" s="395"/>
      <c r="BT6" s="395"/>
      <c r="BU6" s="396"/>
      <c r="BV6" s="394">
        <v>100270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94.8</v>
      </c>
      <c r="CU6" s="432"/>
      <c r="CV6" s="432"/>
      <c r="CW6" s="432"/>
      <c r="CX6" s="432"/>
      <c r="CY6" s="432"/>
      <c r="CZ6" s="432"/>
      <c r="DA6" s="433"/>
      <c r="DB6" s="431">
        <v>92.8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5088</v>
      </c>
      <c r="BO7" s="395"/>
      <c r="BP7" s="395"/>
      <c r="BQ7" s="395"/>
      <c r="BR7" s="395"/>
      <c r="BS7" s="395"/>
      <c r="BT7" s="395"/>
      <c r="BU7" s="396"/>
      <c r="BV7" s="394">
        <v>1999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893022</v>
      </c>
      <c r="CU7" s="395"/>
      <c r="CV7" s="395"/>
      <c r="CW7" s="395"/>
      <c r="CX7" s="395"/>
      <c r="CY7" s="395"/>
      <c r="CZ7" s="395"/>
      <c r="DA7" s="396"/>
      <c r="DB7" s="394">
        <v>881833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124804</v>
      </c>
      <c r="BO8" s="395"/>
      <c r="BP8" s="395"/>
      <c r="BQ8" s="395"/>
      <c r="BR8" s="395"/>
      <c r="BS8" s="395"/>
      <c r="BT8" s="395"/>
      <c r="BU8" s="396"/>
      <c r="BV8" s="394">
        <v>98271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0.12</v>
      </c>
      <c r="CU8" s="435"/>
      <c r="CV8" s="435"/>
      <c r="CW8" s="435"/>
      <c r="CX8" s="435"/>
      <c r="CY8" s="435"/>
      <c r="CZ8" s="435"/>
      <c r="DA8" s="436"/>
      <c r="DB8" s="434">
        <v>0.11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623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26533</v>
      </c>
      <c r="BO9" s="395"/>
      <c r="BP9" s="395"/>
      <c r="BQ9" s="395"/>
      <c r="BR9" s="395"/>
      <c r="BS9" s="395"/>
      <c r="BT9" s="395"/>
      <c r="BU9" s="396"/>
      <c r="BV9" s="394">
        <v>-4821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12.2</v>
      </c>
      <c r="CU9" s="392"/>
      <c r="CV9" s="392"/>
      <c r="CW9" s="392"/>
      <c r="CX9" s="392"/>
      <c r="CY9" s="392"/>
      <c r="CZ9" s="392"/>
      <c r="DA9" s="393"/>
      <c r="DB9" s="391">
        <v>10.7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660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20363</v>
      </c>
      <c r="BO10" s="395"/>
      <c r="BP10" s="395"/>
      <c r="BQ10" s="395"/>
      <c r="BR10" s="395"/>
      <c r="BS10" s="395"/>
      <c r="BT10" s="395"/>
      <c r="BU10" s="396"/>
      <c r="BV10" s="394">
        <v>51876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589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581</v>
      </c>
      <c r="S13" s="479"/>
      <c r="T13" s="479"/>
      <c r="U13" s="479"/>
      <c r="V13" s="480"/>
      <c r="W13" s="410" t="s">
        <v>131</v>
      </c>
      <c r="X13" s="411"/>
      <c r="Y13" s="411"/>
      <c r="Z13" s="411"/>
      <c r="AA13" s="411"/>
      <c r="AB13" s="401"/>
      <c r="AC13" s="445">
        <v>34</v>
      </c>
      <c r="AD13" s="446"/>
      <c r="AE13" s="446"/>
      <c r="AF13" s="446"/>
      <c r="AG13" s="488"/>
      <c r="AH13" s="445">
        <v>35</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46896</v>
      </c>
      <c r="BO13" s="395"/>
      <c r="BP13" s="395"/>
      <c r="BQ13" s="395"/>
      <c r="BR13" s="395"/>
      <c r="BS13" s="395"/>
      <c r="BT13" s="395"/>
      <c r="BU13" s="396"/>
      <c r="BV13" s="394">
        <v>47055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5.9</v>
      </c>
      <c r="CU13" s="392"/>
      <c r="CV13" s="392"/>
      <c r="CW13" s="392"/>
      <c r="CX13" s="392"/>
      <c r="CY13" s="392"/>
      <c r="CZ13" s="392"/>
      <c r="DA13" s="393"/>
      <c r="DB13" s="391">
        <v>5.0999999999999996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612</v>
      </c>
      <c r="S14" s="479"/>
      <c r="T14" s="479"/>
      <c r="U14" s="479"/>
      <c r="V14" s="480"/>
      <c r="W14" s="384"/>
      <c r="X14" s="385"/>
      <c r="Y14" s="385"/>
      <c r="Z14" s="385"/>
      <c r="AA14" s="385"/>
      <c r="AB14" s="374"/>
      <c r="AC14" s="481">
        <v>12.7</v>
      </c>
      <c r="AD14" s="482"/>
      <c r="AE14" s="482"/>
      <c r="AF14" s="482"/>
      <c r="AG14" s="483"/>
      <c r="AH14" s="481">
        <v>12.6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605</v>
      </c>
      <c r="S15" s="479"/>
      <c r="T15" s="479"/>
      <c r="U15" s="479"/>
      <c r="V15" s="480"/>
      <c r="W15" s="410" t="s">
        <v>137</v>
      </c>
      <c r="X15" s="411"/>
      <c r="Y15" s="411"/>
      <c r="Z15" s="411"/>
      <c r="AA15" s="411"/>
      <c r="AB15" s="401"/>
      <c r="AC15" s="445">
        <v>57</v>
      </c>
      <c r="AD15" s="446"/>
      <c r="AE15" s="446"/>
      <c r="AF15" s="446"/>
      <c r="AG15" s="488"/>
      <c r="AH15" s="445">
        <v>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112977</v>
      </c>
      <c r="BO15" s="358"/>
      <c r="BP15" s="358"/>
      <c r="BQ15" s="358"/>
      <c r="BR15" s="358"/>
      <c r="BS15" s="358"/>
      <c r="BT15" s="358"/>
      <c r="BU15" s="359"/>
      <c r="BV15" s="357">
        <v>101645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21.3</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876008</v>
      </c>
      <c r="BO16" s="395"/>
      <c r="BP16" s="395"/>
      <c r="BQ16" s="395"/>
      <c r="BR16" s="395"/>
      <c r="BS16" s="395"/>
      <c r="BT16" s="395"/>
      <c r="BU16" s="396"/>
      <c r="BV16" s="394">
        <v>861111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176</v>
      </c>
      <c r="AD17" s="446"/>
      <c r="AE17" s="446"/>
      <c r="AF17" s="446"/>
      <c r="AG17" s="488"/>
      <c r="AH17" s="445">
        <v>179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131327</v>
      </c>
      <c r="BO17" s="395"/>
      <c r="BP17" s="395"/>
      <c r="BQ17" s="395"/>
      <c r="BR17" s="395"/>
      <c r="BS17" s="395"/>
      <c r="BT17" s="395"/>
      <c r="BU17" s="396"/>
      <c r="BV17" s="394">
        <v>119267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47.7</v>
      </c>
      <c r="M18" s="518"/>
      <c r="N18" s="518"/>
      <c r="O18" s="518"/>
      <c r="P18" s="518"/>
      <c r="Q18" s="518"/>
      <c r="R18" s="519"/>
      <c r="S18" s="519"/>
      <c r="T18" s="519"/>
      <c r="U18" s="519"/>
      <c r="V18" s="520"/>
      <c r="W18" s="412"/>
      <c r="X18" s="413"/>
      <c r="Y18" s="413"/>
      <c r="Z18" s="413"/>
      <c r="AA18" s="413"/>
      <c r="AB18" s="404"/>
      <c r="AC18" s="521">
        <v>65.900000000000006</v>
      </c>
      <c r="AD18" s="522"/>
      <c r="AE18" s="522"/>
      <c r="AF18" s="522"/>
      <c r="AG18" s="523"/>
      <c r="AH18" s="521">
        <v>64.599999999999994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848373</v>
      </c>
      <c r="BO18" s="395"/>
      <c r="BP18" s="395"/>
      <c r="BQ18" s="395"/>
      <c r="BR18" s="395"/>
      <c r="BS18" s="395"/>
      <c r="BT18" s="395"/>
      <c r="BU18" s="396"/>
      <c r="BV18" s="394">
        <v>821300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1202488</v>
      </c>
      <c r="BO19" s="395"/>
      <c r="BP19" s="395"/>
      <c r="BQ19" s="395"/>
      <c r="BR19" s="395"/>
      <c r="BS19" s="395"/>
      <c r="BT19" s="395"/>
      <c r="BU19" s="396"/>
      <c r="BV19" s="394">
        <v>1229240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307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1564134</v>
      </c>
      <c r="BO22" s="358"/>
      <c r="BP22" s="358"/>
      <c r="BQ22" s="358"/>
      <c r="BR22" s="358"/>
      <c r="BS22" s="358"/>
      <c r="BT22" s="358"/>
      <c r="BU22" s="359"/>
      <c r="BV22" s="357">
        <v>1465212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1531469</v>
      </c>
      <c r="BO23" s="395"/>
      <c r="BP23" s="395"/>
      <c r="BQ23" s="395"/>
      <c r="BR23" s="395"/>
      <c r="BS23" s="395"/>
      <c r="BT23" s="395"/>
      <c r="BU23" s="396"/>
      <c r="BV23" s="394">
        <v>1423207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5000</v>
      </c>
      <c r="R24" s="446"/>
      <c r="S24" s="446"/>
      <c r="T24" s="446"/>
      <c r="U24" s="446"/>
      <c r="V24" s="488"/>
      <c r="W24" s="540"/>
      <c r="X24" s="541"/>
      <c r="Y24" s="542"/>
      <c r="Z24" s="444" t="s">
        <v>162</v>
      </c>
      <c r="AA24" s="424"/>
      <c r="AB24" s="424"/>
      <c r="AC24" s="424"/>
      <c r="AD24" s="424"/>
      <c r="AE24" s="424"/>
      <c r="AF24" s="424"/>
      <c r="AG24" s="425"/>
      <c r="AH24" s="445">
        <v>30</v>
      </c>
      <c r="AI24" s="446"/>
      <c r="AJ24" s="446"/>
      <c r="AK24" s="446"/>
      <c r="AL24" s="488"/>
      <c r="AM24" s="445">
        <v>86850</v>
      </c>
      <c r="AN24" s="446"/>
      <c r="AO24" s="446"/>
      <c r="AP24" s="446"/>
      <c r="AQ24" s="446"/>
      <c r="AR24" s="488"/>
      <c r="AS24" s="445">
        <v>2895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1255887</v>
      </c>
      <c r="BO24" s="395"/>
      <c r="BP24" s="395"/>
      <c r="BQ24" s="395"/>
      <c r="BR24" s="395"/>
      <c r="BS24" s="395"/>
      <c r="BT24" s="395"/>
      <c r="BU24" s="396"/>
      <c r="BV24" s="394">
        <v>1116471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4600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160990</v>
      </c>
      <c r="BO25" s="358"/>
      <c r="BP25" s="358"/>
      <c r="BQ25" s="358"/>
      <c r="BR25" s="358"/>
      <c r="BS25" s="358"/>
      <c r="BT25" s="358"/>
      <c r="BU25" s="359"/>
      <c r="BV25" s="357">
        <v>107000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4200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7698</v>
      </c>
      <c r="AN26" s="446"/>
      <c r="AO26" s="446"/>
      <c r="AP26" s="446"/>
      <c r="AQ26" s="446"/>
      <c r="AR26" s="488"/>
      <c r="AS26" s="445">
        <v>2566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2400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20154</v>
      </c>
      <c r="AN27" s="446"/>
      <c r="AO27" s="446"/>
      <c r="AP27" s="446"/>
      <c r="AQ27" s="446"/>
      <c r="AR27" s="488"/>
      <c r="AS27" s="445">
        <v>3359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11973</v>
      </c>
      <c r="BO27" s="514"/>
      <c r="BP27" s="514"/>
      <c r="BQ27" s="514"/>
      <c r="BR27" s="514"/>
      <c r="BS27" s="514"/>
      <c r="BT27" s="514"/>
      <c r="BU27" s="515"/>
      <c r="BV27" s="513">
        <v>11973</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1800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688872</v>
      </c>
      <c r="BO28" s="358"/>
      <c r="BP28" s="358"/>
      <c r="BQ28" s="358"/>
      <c r="BR28" s="358"/>
      <c r="BS28" s="358"/>
      <c r="BT28" s="358"/>
      <c r="BU28" s="359"/>
      <c r="BV28" s="357">
        <v>668509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v>
      </c>
      <c r="M29" s="446"/>
      <c r="N29" s="446"/>
      <c r="O29" s="446"/>
      <c r="P29" s="488"/>
      <c r="Q29" s="445">
        <v>1700</v>
      </c>
      <c r="R29" s="446"/>
      <c r="S29" s="446"/>
      <c r="T29" s="446"/>
      <c r="U29" s="446"/>
      <c r="V29" s="488"/>
      <c r="W29" s="543"/>
      <c r="X29" s="544"/>
      <c r="Y29" s="545"/>
      <c r="Z29" s="444" t="s">
        <v>177</v>
      </c>
      <c r="AA29" s="424"/>
      <c r="AB29" s="424"/>
      <c r="AC29" s="424"/>
      <c r="AD29" s="424"/>
      <c r="AE29" s="424"/>
      <c r="AF29" s="424"/>
      <c r="AG29" s="425"/>
      <c r="AH29" s="445">
        <v>36</v>
      </c>
      <c r="AI29" s="446"/>
      <c r="AJ29" s="446"/>
      <c r="AK29" s="446"/>
      <c r="AL29" s="488"/>
      <c r="AM29" s="445">
        <v>107004</v>
      </c>
      <c r="AN29" s="446"/>
      <c r="AO29" s="446"/>
      <c r="AP29" s="446"/>
      <c r="AQ29" s="446"/>
      <c r="AR29" s="488"/>
      <c r="AS29" s="445">
        <v>2972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6536</v>
      </c>
      <c r="BO29" s="395"/>
      <c r="BP29" s="395"/>
      <c r="BQ29" s="395"/>
      <c r="BR29" s="395"/>
      <c r="BS29" s="395"/>
      <c r="BT29" s="395"/>
      <c r="BU29" s="396"/>
      <c r="BV29" s="394">
        <v>4289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554589</v>
      </c>
      <c r="BO30" s="514"/>
      <c r="BP30" s="514"/>
      <c r="BQ30" s="514"/>
      <c r="BR30" s="514"/>
      <c r="BS30" s="514"/>
      <c r="BT30" s="514"/>
      <c r="BU30" s="515"/>
      <c r="BV30" s="513">
        <v>613669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奈良県市町村総合事務組合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株式会社　黒滝森物語村</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国民健康保険事業特別会計（診療施設勘定）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南和広域衛生組合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奈良広域水質検査センター組合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奈良県後期高齢者医療広域連合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奈良県広域消防組合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さくら広域環境衛生組合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南和広域医療企業団</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tdxVeLpdVblOo1Rmf6X+775073+H5Fsaj7PWJQLu6YCtoucvOWkUYE2Y0tSFi72FrTjUB826FCUBpfsr/2mTg==" saltValue="PfFeKKoqSJwoKfyzfiek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4.55</v>
      </c>
      <c r="G34" s="33">
        <v>10.09</v>
      </c>
      <c r="H34" s="33">
        <v>11.68</v>
      </c>
      <c r="I34" s="33">
        <v>11.14</v>
      </c>
      <c r="J34" s="34">
        <v>13.97</v>
      </c>
      <c r="K34" s="22"/>
      <c r="L34" s="22"/>
      <c r="M34" s="22"/>
      <c r="N34" s="22"/>
      <c r="O34" s="22"/>
      <c r="P34" s="22"/>
    </row>
    <row r="35" spans="1:16" ht="39" customHeight="1" x14ac:dyDescent="0.2">
      <c r="A35" s="22"/>
      <c r="B35" s="35"/>
      <c r="C35" s="1132" t="s">
        <v>531</v>
      </c>
      <c r="D35" s="1132"/>
      <c r="E35" s="1133"/>
      <c r="F35" s="36" t="s">
        <v>486</v>
      </c>
      <c r="G35" s="37" t="s">
        <v>486</v>
      </c>
      <c r="H35" s="37" t="s">
        <v>486</v>
      </c>
      <c r="I35" s="37" t="s">
        <v>486</v>
      </c>
      <c r="J35" s="38">
        <v>3.23</v>
      </c>
      <c r="K35" s="22"/>
      <c r="L35" s="22"/>
      <c r="M35" s="22"/>
      <c r="N35" s="22"/>
      <c r="O35" s="22"/>
      <c r="P35" s="22"/>
    </row>
    <row r="36" spans="1:16" ht="39" customHeight="1" x14ac:dyDescent="0.2">
      <c r="A36" s="22"/>
      <c r="B36" s="35"/>
      <c r="C36" s="1132" t="s">
        <v>532</v>
      </c>
      <c r="D36" s="1132"/>
      <c r="E36" s="1133"/>
      <c r="F36" s="36">
        <v>4.01</v>
      </c>
      <c r="G36" s="37">
        <v>2.38</v>
      </c>
      <c r="H36" s="37">
        <v>1.96</v>
      </c>
      <c r="I36" s="37">
        <v>3.78</v>
      </c>
      <c r="J36" s="38">
        <v>3.21</v>
      </c>
      <c r="K36" s="22"/>
      <c r="L36" s="22"/>
      <c r="M36" s="22"/>
      <c r="N36" s="22"/>
      <c r="O36" s="22"/>
      <c r="P36" s="22"/>
    </row>
    <row r="37" spans="1:16" ht="39" customHeight="1" x14ac:dyDescent="0.2">
      <c r="A37" s="22"/>
      <c r="B37" s="35"/>
      <c r="C37" s="1132" t="s">
        <v>533</v>
      </c>
      <c r="D37" s="1132"/>
      <c r="E37" s="1133"/>
      <c r="F37" s="36" t="s">
        <v>486</v>
      </c>
      <c r="G37" s="37" t="s">
        <v>486</v>
      </c>
      <c r="H37" s="37" t="s">
        <v>486</v>
      </c>
      <c r="I37" s="37" t="s">
        <v>486</v>
      </c>
      <c r="J37" s="38">
        <v>0.77</v>
      </c>
      <c r="K37" s="22"/>
      <c r="L37" s="22"/>
      <c r="M37" s="22"/>
      <c r="N37" s="22"/>
      <c r="O37" s="22"/>
      <c r="P37" s="22"/>
    </row>
    <row r="38" spans="1:16" ht="39" customHeight="1" x14ac:dyDescent="0.2">
      <c r="A38" s="22"/>
      <c r="B38" s="35"/>
      <c r="C38" s="1132" t="s">
        <v>534</v>
      </c>
      <c r="D38" s="1132"/>
      <c r="E38" s="1133"/>
      <c r="F38" s="36">
        <v>1.06</v>
      </c>
      <c r="G38" s="37">
        <v>0.26</v>
      </c>
      <c r="H38" s="37">
        <v>0</v>
      </c>
      <c r="I38" s="37">
        <v>0.01</v>
      </c>
      <c r="J38" s="38">
        <v>0.16</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0.01</v>
      </c>
      <c r="K39" s="22"/>
      <c r="L39" s="22"/>
      <c r="M39" s="22"/>
      <c r="N39" s="22"/>
      <c r="O39" s="22"/>
      <c r="P39" s="22"/>
    </row>
    <row r="40" spans="1:16" ht="39" customHeight="1" x14ac:dyDescent="0.2">
      <c r="A40" s="22"/>
      <c r="B40" s="35"/>
      <c r="C40" s="1132" t="s">
        <v>536</v>
      </c>
      <c r="D40" s="1132"/>
      <c r="E40" s="1133"/>
      <c r="F40" s="36">
        <v>0.03</v>
      </c>
      <c r="G40" s="37">
        <v>0.03</v>
      </c>
      <c r="H40" s="37">
        <v>0.03</v>
      </c>
      <c r="I40" s="37">
        <v>0.02</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v>7.0000000000000007E-2</v>
      </c>
      <c r="G43" s="42">
        <v>0.05</v>
      </c>
      <c r="H43" s="42">
        <v>0.1</v>
      </c>
      <c r="I43" s="42">
        <v>2.48</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OcJK5nMfO3lAtN6RYKEbnuF7xNPTvRuOMDX3ZZpy7NU0bGrG9X2IEi7yaS8Lqjyo02ElteyfQFNqqhuhJu+3g==" saltValue="tOZ712rL0eq3B6c+qL2Y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123</v>
      </c>
      <c r="L45" s="58">
        <v>130</v>
      </c>
      <c r="M45" s="58">
        <v>128</v>
      </c>
      <c r="N45" s="58">
        <v>133</v>
      </c>
      <c r="O45" s="59">
        <v>149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21</v>
      </c>
      <c r="L48" s="62">
        <v>20</v>
      </c>
      <c r="M48" s="62">
        <v>22</v>
      </c>
      <c r="N48" s="62">
        <v>22</v>
      </c>
      <c r="O48" s="63">
        <v>30</v>
      </c>
      <c r="P48" s="46"/>
      <c r="Q48" s="46"/>
      <c r="R48" s="46"/>
      <c r="S48" s="46"/>
      <c r="T48" s="46"/>
      <c r="U48" s="46"/>
    </row>
    <row r="49" spans="1:21" ht="30.75" customHeight="1" x14ac:dyDescent="0.2">
      <c r="A49" s="46"/>
      <c r="B49" s="1140"/>
      <c r="C49" s="1141"/>
      <c r="D49" s="60"/>
      <c r="E49" s="1146" t="s">
        <v>14</v>
      </c>
      <c r="F49" s="1146"/>
      <c r="G49" s="1146"/>
      <c r="H49" s="1146"/>
      <c r="I49" s="1146"/>
      <c r="J49" s="1147"/>
      <c r="K49" s="61">
        <v>26</v>
      </c>
      <c r="L49" s="62">
        <v>16</v>
      </c>
      <c r="M49" s="62">
        <v>10</v>
      </c>
      <c r="N49" s="62">
        <v>11</v>
      </c>
      <c r="O49" s="63">
        <v>14</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486</v>
      </c>
      <c r="M51" s="62">
        <v>0</v>
      </c>
      <c r="N51" s="62">
        <v>0</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125</v>
      </c>
      <c r="L52" s="62">
        <v>128</v>
      </c>
      <c r="M52" s="62">
        <v>123</v>
      </c>
      <c r="N52" s="62">
        <v>124</v>
      </c>
      <c r="O52" s="63">
        <v>136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45</v>
      </c>
      <c r="L53" s="67">
        <v>38</v>
      </c>
      <c r="M53" s="67">
        <v>37</v>
      </c>
      <c r="N53" s="67">
        <v>42</v>
      </c>
      <c r="O53" s="68">
        <v>57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PsyinX2FKEQhgWU8kjRmEmU6cCi2ByCzviZM03CNAmGJcH8SOOaB8FKAlNnZpDQt2+ZL7qFSFcm7TjUVoUpyw==" saltValue="ZDdQxW881AjFr6vLpPtS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1409</v>
      </c>
      <c r="J41" s="331">
        <v>1413</v>
      </c>
      <c r="K41" s="331">
        <v>1448</v>
      </c>
      <c r="L41" s="331">
        <v>1465</v>
      </c>
      <c r="M41" s="332">
        <v>1564</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311</v>
      </c>
      <c r="J43" s="334">
        <v>350</v>
      </c>
      <c r="K43" s="334">
        <v>387</v>
      </c>
      <c r="L43" s="334">
        <v>435</v>
      </c>
      <c r="M43" s="335">
        <v>516</v>
      </c>
    </row>
    <row r="44" spans="2:13" ht="27.75" customHeight="1" x14ac:dyDescent="0.2">
      <c r="B44" s="1171"/>
      <c r="C44" s="1172"/>
      <c r="D44" s="104"/>
      <c r="E44" s="1177" t="s">
        <v>34</v>
      </c>
      <c r="F44" s="1177"/>
      <c r="G44" s="1177"/>
      <c r="H44" s="1178"/>
      <c r="I44" s="333">
        <v>156</v>
      </c>
      <c r="J44" s="334">
        <v>142</v>
      </c>
      <c r="K44" s="334">
        <v>139</v>
      </c>
      <c r="L44" s="334">
        <v>134</v>
      </c>
      <c r="M44" s="335">
        <v>140</v>
      </c>
    </row>
    <row r="45" spans="2:13" ht="27.75" customHeight="1" x14ac:dyDescent="0.2">
      <c r="B45" s="1171"/>
      <c r="C45" s="1172"/>
      <c r="D45" s="104"/>
      <c r="E45" s="1177" t="s">
        <v>35</v>
      </c>
      <c r="F45" s="1177"/>
      <c r="G45" s="1177"/>
      <c r="H45" s="1178"/>
      <c r="I45" s="333">
        <v>328</v>
      </c>
      <c r="J45" s="334">
        <v>311</v>
      </c>
      <c r="K45" s="334">
        <v>275</v>
      </c>
      <c r="L45" s="334">
        <v>272</v>
      </c>
      <c r="M45" s="335">
        <v>275</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836</v>
      </c>
      <c r="J50" s="334">
        <v>960</v>
      </c>
      <c r="K50" s="334">
        <v>1142</v>
      </c>
      <c r="L50" s="334">
        <v>1291</v>
      </c>
      <c r="M50" s="335">
        <v>1255</v>
      </c>
    </row>
    <row r="51" spans="2:13" ht="27.75" customHeight="1" x14ac:dyDescent="0.2">
      <c r="B51" s="1171"/>
      <c r="C51" s="1172"/>
      <c r="D51" s="104"/>
      <c r="E51" s="1177" t="s">
        <v>42</v>
      </c>
      <c r="F51" s="1177"/>
      <c r="G51" s="1177"/>
      <c r="H51" s="1178"/>
      <c r="I51" s="333">
        <v>50</v>
      </c>
      <c r="J51" s="334">
        <v>46</v>
      </c>
      <c r="K51" s="334">
        <v>74</v>
      </c>
      <c r="L51" s="334">
        <v>113</v>
      </c>
      <c r="M51" s="335">
        <v>109</v>
      </c>
    </row>
    <row r="52" spans="2:13" ht="27.75" customHeight="1" x14ac:dyDescent="0.2">
      <c r="B52" s="1173"/>
      <c r="C52" s="1174"/>
      <c r="D52" s="104"/>
      <c r="E52" s="1177" t="s">
        <v>43</v>
      </c>
      <c r="F52" s="1177"/>
      <c r="G52" s="1177"/>
      <c r="H52" s="1178"/>
      <c r="I52" s="333">
        <v>1353</v>
      </c>
      <c r="J52" s="334">
        <v>1376</v>
      </c>
      <c r="K52" s="334">
        <v>1400</v>
      </c>
      <c r="L52" s="334">
        <v>1535</v>
      </c>
      <c r="M52" s="335">
        <v>1513</v>
      </c>
    </row>
    <row r="53" spans="2:13" ht="27.75" customHeight="1" thickBot="1" x14ac:dyDescent="0.25">
      <c r="B53" s="1184" t="s">
        <v>19</v>
      </c>
      <c r="C53" s="1185"/>
      <c r="D53" s="108"/>
      <c r="E53" s="1186" t="s">
        <v>44</v>
      </c>
      <c r="F53" s="1186"/>
      <c r="G53" s="1186"/>
      <c r="H53" s="1187"/>
      <c r="I53" s="336">
        <v>-35</v>
      </c>
      <c r="J53" s="337">
        <v>-167</v>
      </c>
      <c r="K53" s="337">
        <v>-367</v>
      </c>
      <c r="L53" s="337">
        <v>-634</v>
      </c>
      <c r="M53" s="338">
        <v>-381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zdzqxh7XQtBosqfkBHRMGZ42kKVyaFEeDwKNEziR4xHhEGEuA2pYu3/8Qp8FCyfaHsOeFvcNWh70U8F/QdS7g==" saltValue="Pv74hrAnim92cUwvQZl0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617</v>
      </c>
      <c r="G55" s="339">
        <v>669</v>
      </c>
      <c r="H55" s="340">
        <v>689</v>
      </c>
    </row>
    <row r="56" spans="2:8" ht="52.5" customHeight="1" x14ac:dyDescent="0.2">
      <c r="B56" s="120"/>
      <c r="C56" s="1198" t="s">
        <v>47</v>
      </c>
      <c r="D56" s="1198"/>
      <c r="E56" s="1199"/>
      <c r="F56" s="341">
        <v>1</v>
      </c>
      <c r="G56" s="341">
        <v>4</v>
      </c>
      <c r="H56" s="342">
        <v>7</v>
      </c>
    </row>
    <row r="57" spans="2:8" ht="53.25" customHeight="1" x14ac:dyDescent="0.2">
      <c r="B57" s="120"/>
      <c r="C57" s="1200" t="s">
        <v>48</v>
      </c>
      <c r="D57" s="1200"/>
      <c r="E57" s="1201"/>
      <c r="F57" s="343">
        <v>519</v>
      </c>
      <c r="G57" s="343">
        <v>614</v>
      </c>
      <c r="H57" s="344">
        <v>555</v>
      </c>
    </row>
    <row r="58" spans="2:8" ht="45.75" customHeight="1" x14ac:dyDescent="0.2">
      <c r="B58" s="121"/>
      <c r="C58" s="1188" t="s">
        <v>544</v>
      </c>
      <c r="D58" s="1189"/>
      <c r="E58" s="1190"/>
      <c r="F58" s="345">
        <v>140</v>
      </c>
      <c r="G58" s="345">
        <v>210</v>
      </c>
      <c r="H58" s="346">
        <v>155</v>
      </c>
    </row>
    <row r="59" spans="2:8" ht="45.75" customHeight="1" x14ac:dyDescent="0.2">
      <c r="B59" s="121"/>
      <c r="C59" s="1188" t="s">
        <v>545</v>
      </c>
      <c r="D59" s="1189"/>
      <c r="E59" s="1190"/>
      <c r="F59" s="345">
        <v>108</v>
      </c>
      <c r="G59" s="345">
        <v>108</v>
      </c>
      <c r="H59" s="346">
        <v>108</v>
      </c>
    </row>
    <row r="60" spans="2:8" ht="45.75" customHeight="1" x14ac:dyDescent="0.2">
      <c r="B60" s="121"/>
      <c r="C60" s="1188" t="s">
        <v>546</v>
      </c>
      <c r="D60" s="1189"/>
      <c r="E60" s="1190"/>
      <c r="F60" s="345">
        <v>74</v>
      </c>
      <c r="G60" s="345">
        <v>82</v>
      </c>
      <c r="H60" s="346">
        <v>82</v>
      </c>
    </row>
    <row r="61" spans="2:8" ht="45.75" customHeight="1" x14ac:dyDescent="0.2">
      <c r="B61" s="121"/>
      <c r="C61" s="1188" t="s">
        <v>547</v>
      </c>
      <c r="D61" s="1189"/>
      <c r="E61" s="1190"/>
      <c r="F61" s="345">
        <v>74</v>
      </c>
      <c r="G61" s="345">
        <v>74</v>
      </c>
      <c r="H61" s="346">
        <v>74</v>
      </c>
    </row>
    <row r="62" spans="2:8" ht="45.75" customHeight="1" thickBot="1" x14ac:dyDescent="0.25">
      <c r="B62" s="122"/>
      <c r="C62" s="1191" t="s">
        <v>548</v>
      </c>
      <c r="D62" s="1192"/>
      <c r="E62" s="1193"/>
      <c r="F62" s="347">
        <v>33</v>
      </c>
      <c r="G62" s="347">
        <v>39</v>
      </c>
      <c r="H62" s="348">
        <v>34</v>
      </c>
    </row>
    <row r="63" spans="2:8" ht="52.5" customHeight="1" thickBot="1" x14ac:dyDescent="0.25">
      <c r="B63" s="123"/>
      <c r="C63" s="1194" t="s">
        <v>49</v>
      </c>
      <c r="D63" s="1194"/>
      <c r="E63" s="1195"/>
      <c r="F63" s="349">
        <v>1137</v>
      </c>
      <c r="G63" s="349">
        <v>1286</v>
      </c>
      <c r="H63" s="350">
        <v>1250</v>
      </c>
    </row>
    <row r="64" spans="2:8" ht="13.2" x14ac:dyDescent="0.2"/>
  </sheetData>
  <sheetProtection algorithmName="SHA-512" hashValue="ocEzvN3pDu8tG+rKKsGcc0twsDlAtpDVmdv1SR++Vi55gImw76BpbtDtWGV7C/CvA+nm+I/EkauGWOrNfGl9Rg==" saltValue="azG05y3iG5v0/MWXRWOV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553546</v>
      </c>
      <c r="E3" s="142"/>
      <c r="F3" s="143">
        <v>332350</v>
      </c>
      <c r="G3" s="144"/>
      <c r="H3" s="145"/>
    </row>
    <row r="4" spans="1:8" x14ac:dyDescent="0.2">
      <c r="A4" s="146"/>
      <c r="B4" s="147"/>
      <c r="C4" s="148"/>
      <c r="D4" s="149">
        <v>422479</v>
      </c>
      <c r="E4" s="150"/>
      <c r="F4" s="151">
        <v>200453</v>
      </c>
      <c r="G4" s="152"/>
      <c r="H4" s="153"/>
    </row>
    <row r="5" spans="1:8" x14ac:dyDescent="0.2">
      <c r="A5" s="134" t="s">
        <v>519</v>
      </c>
      <c r="B5" s="139"/>
      <c r="C5" s="140"/>
      <c r="D5" s="141">
        <v>300330</v>
      </c>
      <c r="E5" s="142"/>
      <c r="F5" s="143">
        <v>362690</v>
      </c>
      <c r="G5" s="144"/>
      <c r="H5" s="145"/>
    </row>
    <row r="6" spans="1:8" x14ac:dyDescent="0.2">
      <c r="A6" s="146"/>
      <c r="B6" s="147"/>
      <c r="C6" s="148"/>
      <c r="D6" s="149">
        <v>167787</v>
      </c>
      <c r="E6" s="150"/>
      <c r="F6" s="151">
        <v>172580</v>
      </c>
      <c r="G6" s="152"/>
      <c r="H6" s="153"/>
    </row>
    <row r="7" spans="1:8" x14ac:dyDescent="0.2">
      <c r="A7" s="134" t="s">
        <v>520</v>
      </c>
      <c r="B7" s="139"/>
      <c r="C7" s="140"/>
      <c r="D7" s="141">
        <v>376858</v>
      </c>
      <c r="E7" s="142"/>
      <c r="F7" s="143">
        <v>296093</v>
      </c>
      <c r="G7" s="144"/>
      <c r="H7" s="145"/>
    </row>
    <row r="8" spans="1:8" x14ac:dyDescent="0.2">
      <c r="A8" s="146"/>
      <c r="B8" s="147"/>
      <c r="C8" s="148"/>
      <c r="D8" s="149">
        <v>76796</v>
      </c>
      <c r="E8" s="150"/>
      <c r="F8" s="151">
        <v>140545</v>
      </c>
      <c r="G8" s="152"/>
      <c r="H8" s="153"/>
    </row>
    <row r="9" spans="1:8" x14ac:dyDescent="0.2">
      <c r="A9" s="134" t="s">
        <v>521</v>
      </c>
      <c r="B9" s="139"/>
      <c r="C9" s="140"/>
      <c r="D9" s="141">
        <v>236585</v>
      </c>
      <c r="E9" s="142"/>
      <c r="F9" s="143">
        <v>308655</v>
      </c>
      <c r="G9" s="144"/>
      <c r="H9" s="145"/>
    </row>
    <row r="10" spans="1:8" x14ac:dyDescent="0.2">
      <c r="A10" s="146"/>
      <c r="B10" s="147"/>
      <c r="C10" s="148"/>
      <c r="D10" s="149">
        <v>44160</v>
      </c>
      <c r="E10" s="150"/>
      <c r="F10" s="151">
        <v>169887</v>
      </c>
      <c r="G10" s="152"/>
      <c r="H10" s="153"/>
    </row>
    <row r="11" spans="1:8" x14ac:dyDescent="0.2">
      <c r="A11" s="134" t="s">
        <v>522</v>
      </c>
      <c r="B11" s="139"/>
      <c r="C11" s="140"/>
      <c r="D11" s="141">
        <v>626392</v>
      </c>
      <c r="E11" s="142"/>
      <c r="F11" s="143">
        <v>325476</v>
      </c>
      <c r="G11" s="144"/>
      <c r="H11" s="145"/>
    </row>
    <row r="12" spans="1:8" x14ac:dyDescent="0.2">
      <c r="A12" s="146"/>
      <c r="B12" s="147"/>
      <c r="C12" s="154"/>
      <c r="D12" s="149">
        <v>299990</v>
      </c>
      <c r="E12" s="150"/>
      <c r="F12" s="151">
        <v>190204</v>
      </c>
      <c r="G12" s="152"/>
      <c r="H12" s="153"/>
    </row>
    <row r="13" spans="1:8" x14ac:dyDescent="0.2">
      <c r="A13" s="134"/>
      <c r="B13" s="139"/>
      <c r="C13" s="140"/>
      <c r="D13" s="141">
        <v>418742</v>
      </c>
      <c r="E13" s="142"/>
      <c r="F13" s="143">
        <v>325053</v>
      </c>
      <c r="G13" s="155"/>
      <c r="H13" s="145"/>
    </row>
    <row r="14" spans="1:8" x14ac:dyDescent="0.2">
      <c r="A14" s="146"/>
      <c r="B14" s="147"/>
      <c r="C14" s="148"/>
      <c r="D14" s="149">
        <v>202242</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4.5599999999999996</v>
      </c>
      <c r="C19" s="156">
        <f>ROUND(VALUE(SUBSTITUTE(実質収支比率等に係る経年分析!G$48,"▲","-")),2)</f>
        <v>10.1</v>
      </c>
      <c r="D19" s="156">
        <f>ROUND(VALUE(SUBSTITUTE(実質収支比率等に係る経年分析!H$48,"▲","-")),2)</f>
        <v>11.68</v>
      </c>
      <c r="E19" s="156">
        <f>ROUND(VALUE(SUBSTITUTE(実質収支比率等に係る経年分析!I$48,"▲","-")),2)</f>
        <v>11.14</v>
      </c>
      <c r="F19" s="156">
        <f>ROUND(VALUE(SUBSTITUTE(実質収支比率等に係る経年分析!J$48,"▲","-")),2)</f>
        <v>13.98</v>
      </c>
    </row>
    <row r="20" spans="1:11" x14ac:dyDescent="0.2">
      <c r="A20" s="156" t="s">
        <v>53</v>
      </c>
      <c r="B20" s="156">
        <f>ROUND(VALUE(SUBSTITUTE(実質収支比率等に係る経年分析!F$47,"▲","-")),2)</f>
        <v>65.3</v>
      </c>
      <c r="C20" s="156">
        <f>ROUND(VALUE(SUBSTITUTE(実質収支比率等に係る経年分析!G$47,"▲","-")),2)</f>
        <v>70.010000000000005</v>
      </c>
      <c r="D20" s="156">
        <f>ROUND(VALUE(SUBSTITUTE(実質収支比率等に係る経年分析!H$47,"▲","-")),2)</f>
        <v>69.87</v>
      </c>
      <c r="E20" s="156">
        <f>ROUND(VALUE(SUBSTITUTE(実質収支比率等に係る経年分析!I$47,"▲","-")),2)</f>
        <v>75.81</v>
      </c>
      <c r="F20" s="156">
        <f>ROUND(VALUE(SUBSTITUTE(実質収支比率等に係る経年分析!J$47,"▲","-")),2)</f>
        <v>77.14</v>
      </c>
    </row>
    <row r="21" spans="1:11" x14ac:dyDescent="0.2">
      <c r="A21" s="156" t="s">
        <v>54</v>
      </c>
      <c r="B21" s="156">
        <f>IF(ISNUMBER(VALUE(SUBSTITUTE(実質収支比率等に係る経年分析!F$49,"▲","-"))),ROUND(VALUE(SUBSTITUTE(実質収支比率等に係る経年分析!F$49,"▲","-")),2),NA())</f>
        <v>2.34</v>
      </c>
      <c r="C21" s="156">
        <f>IF(ISNUMBER(VALUE(SUBSTITUTE(実質収支比率等に係る経年分析!G$49,"▲","-"))),ROUND(VALUE(SUBSTITUTE(実質収支比率等に係る経年分析!G$49,"▲","-")),2),NA())</f>
        <v>19.2</v>
      </c>
      <c r="D21" s="156">
        <f>IF(ISNUMBER(VALUE(SUBSTITUTE(実質収支比率等に係る経年分析!H$49,"▲","-"))),ROUND(VALUE(SUBSTITUTE(実質収支比率等に係る経年分析!H$49,"▲","-")),2),NA())</f>
        <v>0.79</v>
      </c>
      <c r="E21" s="156">
        <f>IF(ISNUMBER(VALUE(SUBSTITUTE(実質収支比率等に係る経年分析!I$49,"▲","-"))),ROUND(VALUE(SUBSTITUTE(実質収支比率等に係る経年分析!I$49,"▲","-")),2),NA())</f>
        <v>5.34</v>
      </c>
      <c r="F21" s="156">
        <f>IF(ISNUMBER(VALUE(SUBSTITUTE(実質収支比率等に係る経年分析!J$49,"▲","-"))),ROUND(VALUE(SUBSTITUTE(実質収支比率等に係る経年分析!J$49,"▲","-")),2),NA())</f>
        <v>5.25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7.0000000000000007E-2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2.48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国民健康保険事業特別会計（診療施設勘定）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国民健康保険事業特別会計（事業勘定）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0.16</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3.21</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125</v>
      </c>
      <c r="E42" s="158"/>
      <c r="F42" s="158"/>
      <c r="G42" s="158">
        <f>'実質公債費比率（分子）の構造'!L$52</f>
        <v>128</v>
      </c>
      <c r="H42" s="158"/>
      <c r="I42" s="158"/>
      <c r="J42" s="158">
        <f>'実質公債費比率（分子）の構造'!M$52</f>
        <v>123</v>
      </c>
      <c r="K42" s="158"/>
      <c r="L42" s="158"/>
      <c r="M42" s="158">
        <f>'実質公債費比率（分子）の構造'!N$52</f>
        <v>124</v>
      </c>
      <c r="N42" s="158"/>
      <c r="O42" s="158"/>
      <c r="P42" s="158">
        <f>'実質公債費比率（分子）の構造'!O$52</f>
        <v>136</v>
      </c>
    </row>
    <row r="43" spans="1:16" x14ac:dyDescent="0.2">
      <c r="A43" s="158" t="s">
        <v>16</v>
      </c>
      <c r="B43" s="158">
        <f>'実質公債費比率（分子）の構造'!K$51</f>
        <v>0</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26</v>
      </c>
      <c r="C45" s="158"/>
      <c r="D45" s="158"/>
      <c r="E45" s="158">
        <f>'実質公債費比率（分子）の構造'!L$49</f>
        <v>16</v>
      </c>
      <c r="F45" s="158"/>
      <c r="G45" s="158"/>
      <c r="H45" s="158">
        <f>'実質公債費比率（分子）の構造'!M$49</f>
        <v>10</v>
      </c>
      <c r="I45" s="158"/>
      <c r="J45" s="158"/>
      <c r="K45" s="158">
        <f>'実質公債費比率（分子）の構造'!N$49</f>
        <v>11</v>
      </c>
      <c r="L45" s="158"/>
      <c r="M45" s="158"/>
      <c r="N45" s="158">
        <f>'実質公債費比率（分子）の構造'!O$49</f>
        <v>14</v>
      </c>
      <c r="O45" s="158"/>
      <c r="P45" s="158"/>
    </row>
    <row r="46" spans="1:16" x14ac:dyDescent="0.2">
      <c r="A46" s="158" t="s">
        <v>64</v>
      </c>
      <c r="B46" s="158">
        <f>'実質公債費比率（分子）の構造'!K$48</f>
        <v>21</v>
      </c>
      <c r="C46" s="158"/>
      <c r="D46" s="158"/>
      <c r="E46" s="158">
        <f>'実質公債費比率（分子）の構造'!L$48</f>
        <v>20</v>
      </c>
      <c r="F46" s="158"/>
      <c r="G46" s="158"/>
      <c r="H46" s="158">
        <f>'実質公債費比率（分子）の構造'!M$48</f>
        <v>22</v>
      </c>
      <c r="I46" s="158"/>
      <c r="J46" s="158"/>
      <c r="K46" s="158">
        <f>'実質公債費比率（分子）の構造'!N$48</f>
        <v>22</v>
      </c>
      <c r="L46" s="158"/>
      <c r="M46" s="158"/>
      <c r="N46" s="158">
        <f>'実質公債費比率（分子）の構造'!O$48</f>
        <v>30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123</v>
      </c>
      <c r="C49" s="158"/>
      <c r="D49" s="158"/>
      <c r="E49" s="158">
        <f>'実質公債費比率（分子）の構造'!L$45</f>
        <v>130</v>
      </c>
      <c r="F49" s="158"/>
      <c r="G49" s="158"/>
      <c r="H49" s="158">
        <f>'実質公債費比率（分子）の構造'!M$45</f>
        <v>128</v>
      </c>
      <c r="I49" s="158"/>
      <c r="J49" s="158"/>
      <c r="K49" s="158">
        <f>'実質公債費比率（分子）の構造'!N$45</f>
        <v>133</v>
      </c>
      <c r="L49" s="158"/>
      <c r="M49" s="158"/>
      <c r="N49" s="158">
        <f>'実質公債費比率（分子）の構造'!O$45</f>
        <v>149</v>
      </c>
      <c r="O49" s="158"/>
      <c r="P49" s="158"/>
    </row>
    <row r="50" spans="1:16" x14ac:dyDescent="0.2">
      <c r="A50" s="158" t="s">
        <v>67</v>
      </c>
      <c r="B50" s="158" t="e">
        <f>NA()</f>
        <v>#N/A</v>
      </c>
      <c r="C50" s="158">
        <f>IF(ISNUMBER('実質公債費比率（分子）の構造'!K$53),'実質公債費比率（分子）の構造'!K$53,NA())</f>
        <v>45</v>
      </c>
      <c r="D50" s="158" t="e">
        <f>NA()</f>
        <v>#N/A</v>
      </c>
      <c r="E50" s="158" t="e">
        <f>NA()</f>
        <v>#N/A</v>
      </c>
      <c r="F50" s="158">
        <f>IF(ISNUMBER('実質公債費比率（分子）の構造'!L$53),'実質公債費比率（分子）の構造'!L$53,NA())</f>
        <v>38</v>
      </c>
      <c r="G50" s="158" t="e">
        <f>NA()</f>
        <v>#N/A</v>
      </c>
      <c r="H50" s="158" t="e">
        <f>NA()</f>
        <v>#N/A</v>
      </c>
      <c r="I50" s="158">
        <f>IF(ISNUMBER('実質公債費比率（分子）の構造'!M$53),'実質公債費比率（分子）の構造'!M$53,NA())</f>
        <v>37</v>
      </c>
      <c r="J50" s="158" t="e">
        <f>NA()</f>
        <v>#N/A</v>
      </c>
      <c r="K50" s="158" t="e">
        <f>NA()</f>
        <v>#N/A</v>
      </c>
      <c r="L50" s="158">
        <f>IF(ISNUMBER('実質公債費比率（分子）の構造'!N$53),'実質公債費比率（分子）の構造'!N$53,NA())</f>
        <v>42</v>
      </c>
      <c r="M50" s="158" t="e">
        <f>NA()</f>
        <v>#N/A</v>
      </c>
      <c r="N50" s="158" t="e">
        <f>NA()</f>
        <v>#N/A</v>
      </c>
      <c r="O50" s="158">
        <f>IF(ISNUMBER('実質公債費比率（分子）の構造'!O$53),'実質公債費比率（分子）の構造'!O$53,NA())</f>
        <v>57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1353</v>
      </c>
      <c r="E56" s="157"/>
      <c r="F56" s="157"/>
      <c r="G56" s="157">
        <f>'将来負担比率（分子）の構造'!J$52</f>
        <v>1376</v>
      </c>
      <c r="H56" s="157"/>
      <c r="I56" s="157"/>
      <c r="J56" s="157">
        <f>'将来負担比率（分子）の構造'!K$52</f>
        <v>1400</v>
      </c>
      <c r="K56" s="157"/>
      <c r="L56" s="157"/>
      <c r="M56" s="157">
        <f>'将来負担比率（分子）の構造'!L$52</f>
        <v>1535</v>
      </c>
      <c r="N56" s="157"/>
      <c r="O56" s="157"/>
      <c r="P56" s="157">
        <f>'将来負担比率（分子）の構造'!M$52</f>
        <v>1513</v>
      </c>
    </row>
    <row r="57" spans="1:16" x14ac:dyDescent="0.2">
      <c r="A57" s="157" t="s">
        <v>42</v>
      </c>
      <c r="B57" s="157"/>
      <c r="C57" s="157"/>
      <c r="D57" s="157">
        <f>'将来負担比率（分子）の構造'!I$51</f>
        <v>50</v>
      </c>
      <c r="E57" s="157"/>
      <c r="F57" s="157"/>
      <c r="G57" s="157">
        <f>'将来負担比率（分子）の構造'!J$51</f>
        <v>46</v>
      </c>
      <c r="H57" s="157"/>
      <c r="I57" s="157"/>
      <c r="J57" s="157">
        <f>'将来負担比率（分子）の構造'!K$51</f>
        <v>74</v>
      </c>
      <c r="K57" s="157"/>
      <c r="L57" s="157"/>
      <c r="M57" s="157">
        <f>'将来負担比率（分子）の構造'!L$51</f>
        <v>113</v>
      </c>
      <c r="N57" s="157"/>
      <c r="O57" s="157"/>
      <c r="P57" s="157">
        <f>'将来負担比率（分子）の構造'!M$51</f>
        <v>109</v>
      </c>
    </row>
    <row r="58" spans="1:16" x14ac:dyDescent="0.2">
      <c r="A58" s="157" t="s">
        <v>41</v>
      </c>
      <c r="B58" s="157"/>
      <c r="C58" s="157"/>
      <c r="D58" s="157">
        <f>'将来負担比率（分子）の構造'!I$50</f>
        <v>836</v>
      </c>
      <c r="E58" s="157"/>
      <c r="F58" s="157"/>
      <c r="G58" s="157">
        <f>'将来負担比率（分子）の構造'!J$50</f>
        <v>960</v>
      </c>
      <c r="H58" s="157"/>
      <c r="I58" s="157"/>
      <c r="J58" s="157">
        <f>'将来負担比率（分子）の構造'!K$50</f>
        <v>1142</v>
      </c>
      <c r="K58" s="157"/>
      <c r="L58" s="157"/>
      <c r="M58" s="157">
        <f>'将来負担比率（分子）の構造'!L$50</f>
        <v>1291</v>
      </c>
      <c r="N58" s="157"/>
      <c r="O58" s="157"/>
      <c r="P58" s="157">
        <f>'将来負担比率（分子）の構造'!M$50</f>
        <v>1255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328</v>
      </c>
      <c r="C62" s="157"/>
      <c r="D62" s="157"/>
      <c r="E62" s="157">
        <f>'将来負担比率（分子）の構造'!J$45</f>
        <v>311</v>
      </c>
      <c r="F62" s="157"/>
      <c r="G62" s="157"/>
      <c r="H62" s="157">
        <f>'将来負担比率（分子）の構造'!K$45</f>
        <v>275</v>
      </c>
      <c r="I62" s="157"/>
      <c r="J62" s="157"/>
      <c r="K62" s="157">
        <f>'将来負担比率（分子）の構造'!L$45</f>
        <v>272</v>
      </c>
      <c r="L62" s="157"/>
      <c r="M62" s="157"/>
      <c r="N62" s="157">
        <f>'将来負担比率（分子）の構造'!M$45</f>
        <v>275</v>
      </c>
      <c r="O62" s="157"/>
      <c r="P62" s="157"/>
    </row>
    <row r="63" spans="1:16" x14ac:dyDescent="0.2">
      <c r="A63" s="157" t="s">
        <v>34</v>
      </c>
      <c r="B63" s="157">
        <f>'将来負担比率（分子）の構造'!I$44</f>
        <v>156</v>
      </c>
      <c r="C63" s="157"/>
      <c r="D63" s="157"/>
      <c r="E63" s="157">
        <f>'将来負担比率（分子）の構造'!J$44</f>
        <v>142</v>
      </c>
      <c r="F63" s="157"/>
      <c r="G63" s="157"/>
      <c r="H63" s="157">
        <f>'将来負担比率（分子）の構造'!K$44</f>
        <v>139</v>
      </c>
      <c r="I63" s="157"/>
      <c r="J63" s="157"/>
      <c r="K63" s="157">
        <f>'将来負担比率（分子）の構造'!L$44</f>
        <v>134</v>
      </c>
      <c r="L63" s="157"/>
      <c r="M63" s="157"/>
      <c r="N63" s="157">
        <f>'将来負担比率（分子）の構造'!M$44</f>
        <v>140</v>
      </c>
      <c r="O63" s="157"/>
      <c r="P63" s="157"/>
    </row>
    <row r="64" spans="1:16" x14ac:dyDescent="0.2">
      <c r="A64" s="157" t="s">
        <v>33</v>
      </c>
      <c r="B64" s="157">
        <f>'将来負担比率（分子）の構造'!I$43</f>
        <v>311</v>
      </c>
      <c r="C64" s="157"/>
      <c r="D64" s="157"/>
      <c r="E64" s="157">
        <f>'将来負担比率（分子）の構造'!J$43</f>
        <v>350</v>
      </c>
      <c r="F64" s="157"/>
      <c r="G64" s="157"/>
      <c r="H64" s="157">
        <f>'将来負担比率（分子）の構造'!K$43</f>
        <v>387</v>
      </c>
      <c r="I64" s="157"/>
      <c r="J64" s="157"/>
      <c r="K64" s="157">
        <f>'将来負担比率（分子）の構造'!L$43</f>
        <v>435</v>
      </c>
      <c r="L64" s="157"/>
      <c r="M64" s="157"/>
      <c r="N64" s="157">
        <f>'将来負担比率（分子）の構造'!M$43</f>
        <v>516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1409</v>
      </c>
      <c r="C66" s="157"/>
      <c r="D66" s="157"/>
      <c r="E66" s="157">
        <f>'将来負担比率（分子）の構造'!J$41</f>
        <v>1413</v>
      </c>
      <c r="F66" s="157"/>
      <c r="G66" s="157"/>
      <c r="H66" s="157">
        <f>'将来負担比率（分子）の構造'!K$41</f>
        <v>1448</v>
      </c>
      <c r="I66" s="157"/>
      <c r="J66" s="157"/>
      <c r="K66" s="157">
        <f>'将来負担比率（分子）の構造'!L$41</f>
        <v>1465</v>
      </c>
      <c r="L66" s="157"/>
      <c r="M66" s="157"/>
      <c r="N66" s="157">
        <f>'将来負担比率（分子）の構造'!M$41</f>
        <v>1564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617</v>
      </c>
      <c r="C72" s="161">
        <f>基金残高に係る経年分析!G55</f>
        <v>669</v>
      </c>
      <c r="D72" s="161">
        <f>基金残高に係る経年分析!H55</f>
        <v>689</v>
      </c>
    </row>
    <row r="73" spans="1:16" x14ac:dyDescent="0.2">
      <c r="A73" s="160" t="s">
        <v>74</v>
      </c>
      <c r="B73" s="161">
        <f>基金残高に係る経年分析!F56</f>
        <v>1</v>
      </c>
      <c r="C73" s="161">
        <f>基金残高に係る経年分析!G56</f>
        <v>4</v>
      </c>
      <c r="D73" s="161">
        <f>基金残高に係る経年分析!H56</f>
        <v>7</v>
      </c>
    </row>
    <row r="74" spans="1:16" x14ac:dyDescent="0.2">
      <c r="A74" s="160" t="s">
        <v>75</v>
      </c>
      <c r="B74" s="161">
        <f>基金残高に係る経年分析!F57</f>
        <v>519</v>
      </c>
      <c r="C74" s="161">
        <f>基金残高に係る経年分析!G57</f>
        <v>614</v>
      </c>
      <c r="D74" s="161">
        <f>基金残高に係る経年分析!H57</f>
        <v>555</v>
      </c>
    </row>
  </sheetData>
  <sheetProtection algorithmName="SHA-512" hashValue="Me8gxb2RHZ2JONjA/uCcCbz+DemFJurIlV2oWP8fnOUmwk4BN/qJlEua+ABbH7b58M2W9M7ZclVM+VgeVHn7Cw==" saltValue="PdxZIzzMeVzeOl7u25cE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63410</v>
      </c>
      <c r="S5" s="600"/>
      <c r="T5" s="600"/>
      <c r="U5" s="600"/>
      <c r="V5" s="600"/>
      <c r="W5" s="600"/>
      <c r="X5" s="600"/>
      <c r="Y5" s="601"/>
      <c r="Z5" s="602">
        <v>3.6</v>
      </c>
      <c r="AA5" s="602"/>
      <c r="AB5" s="602"/>
      <c r="AC5" s="602"/>
      <c r="AD5" s="603">
        <v>63410</v>
      </c>
      <c r="AE5" s="603"/>
      <c r="AF5" s="603"/>
      <c r="AG5" s="603"/>
      <c r="AH5" s="603"/>
      <c r="AI5" s="603"/>
      <c r="AJ5" s="603"/>
      <c r="AK5" s="603"/>
      <c r="AL5" s="604">
        <v>7.1</v>
      </c>
      <c r="AM5" s="605"/>
      <c r="AN5" s="605"/>
      <c r="AO5" s="606"/>
      <c r="AP5" s="596" t="s">
        <v>216</v>
      </c>
      <c r="AQ5" s="597"/>
      <c r="AR5" s="597"/>
      <c r="AS5" s="597"/>
      <c r="AT5" s="597"/>
      <c r="AU5" s="597"/>
      <c r="AV5" s="597"/>
      <c r="AW5" s="597"/>
      <c r="AX5" s="597"/>
      <c r="AY5" s="597"/>
      <c r="AZ5" s="597"/>
      <c r="BA5" s="597"/>
      <c r="BB5" s="597"/>
      <c r="BC5" s="597"/>
      <c r="BD5" s="597"/>
      <c r="BE5" s="597"/>
      <c r="BF5" s="598"/>
      <c r="BG5" s="610">
        <v>63410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45905</v>
      </c>
      <c r="S6" s="611"/>
      <c r="T6" s="611"/>
      <c r="U6" s="611"/>
      <c r="V6" s="611"/>
      <c r="W6" s="611"/>
      <c r="X6" s="611"/>
      <c r="Y6" s="612"/>
      <c r="Z6" s="613">
        <v>2.6</v>
      </c>
      <c r="AA6" s="613"/>
      <c r="AB6" s="613"/>
      <c r="AC6" s="613"/>
      <c r="AD6" s="614">
        <v>45905</v>
      </c>
      <c r="AE6" s="614"/>
      <c r="AF6" s="614"/>
      <c r="AG6" s="614"/>
      <c r="AH6" s="614"/>
      <c r="AI6" s="614"/>
      <c r="AJ6" s="614"/>
      <c r="AK6" s="614"/>
      <c r="AL6" s="615">
        <v>5.0999999999999996</v>
      </c>
      <c r="AM6" s="616"/>
      <c r="AN6" s="616"/>
      <c r="AO6" s="617"/>
      <c r="AP6" s="607" t="s">
        <v>221</v>
      </c>
      <c r="AQ6" s="608"/>
      <c r="AR6" s="608"/>
      <c r="AS6" s="608"/>
      <c r="AT6" s="608"/>
      <c r="AU6" s="608"/>
      <c r="AV6" s="608"/>
      <c r="AW6" s="608"/>
      <c r="AX6" s="608"/>
      <c r="AY6" s="608"/>
      <c r="AZ6" s="608"/>
      <c r="BA6" s="608"/>
      <c r="BB6" s="608"/>
      <c r="BC6" s="608"/>
      <c r="BD6" s="608"/>
      <c r="BE6" s="608"/>
      <c r="BF6" s="609"/>
      <c r="BG6" s="610">
        <v>63410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31019</v>
      </c>
      <c r="CS6" s="611"/>
      <c r="CT6" s="611"/>
      <c r="CU6" s="611"/>
      <c r="CV6" s="611"/>
      <c r="CW6" s="611"/>
      <c r="CX6" s="611"/>
      <c r="CY6" s="612"/>
      <c r="CZ6" s="604">
        <v>1.9</v>
      </c>
      <c r="DA6" s="605"/>
      <c r="DB6" s="605"/>
      <c r="DC6" s="621"/>
      <c r="DD6" s="619" t="s">
        <v>122</v>
      </c>
      <c r="DE6" s="611"/>
      <c r="DF6" s="611"/>
      <c r="DG6" s="611"/>
      <c r="DH6" s="611"/>
      <c r="DI6" s="611"/>
      <c r="DJ6" s="611"/>
      <c r="DK6" s="611"/>
      <c r="DL6" s="611"/>
      <c r="DM6" s="611"/>
      <c r="DN6" s="611"/>
      <c r="DO6" s="611"/>
      <c r="DP6" s="612"/>
      <c r="DQ6" s="619">
        <v>31019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32</v>
      </c>
      <c r="S7" s="611"/>
      <c r="T7" s="611"/>
      <c r="U7" s="611"/>
      <c r="V7" s="611"/>
      <c r="W7" s="611"/>
      <c r="X7" s="611"/>
      <c r="Y7" s="612"/>
      <c r="Z7" s="613">
        <v>0</v>
      </c>
      <c r="AA7" s="613"/>
      <c r="AB7" s="613"/>
      <c r="AC7" s="613"/>
      <c r="AD7" s="614">
        <v>32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22484</v>
      </c>
      <c r="BH7" s="611"/>
      <c r="BI7" s="611"/>
      <c r="BJ7" s="611"/>
      <c r="BK7" s="611"/>
      <c r="BL7" s="611"/>
      <c r="BM7" s="611"/>
      <c r="BN7" s="612"/>
      <c r="BO7" s="613">
        <v>35.5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343361</v>
      </c>
      <c r="CS7" s="611"/>
      <c r="CT7" s="611"/>
      <c r="CU7" s="611"/>
      <c r="CV7" s="611"/>
      <c r="CW7" s="611"/>
      <c r="CX7" s="611"/>
      <c r="CY7" s="612"/>
      <c r="CZ7" s="613">
        <v>20.8</v>
      </c>
      <c r="DA7" s="613"/>
      <c r="DB7" s="613"/>
      <c r="DC7" s="613"/>
      <c r="DD7" s="619">
        <v>1078</v>
      </c>
      <c r="DE7" s="611"/>
      <c r="DF7" s="611"/>
      <c r="DG7" s="611"/>
      <c r="DH7" s="611"/>
      <c r="DI7" s="611"/>
      <c r="DJ7" s="611"/>
      <c r="DK7" s="611"/>
      <c r="DL7" s="611"/>
      <c r="DM7" s="611"/>
      <c r="DN7" s="611"/>
      <c r="DO7" s="611"/>
      <c r="DP7" s="612"/>
      <c r="DQ7" s="619">
        <v>249557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975</v>
      </c>
      <c r="S8" s="611"/>
      <c r="T8" s="611"/>
      <c r="U8" s="611"/>
      <c r="V8" s="611"/>
      <c r="W8" s="611"/>
      <c r="X8" s="611"/>
      <c r="Y8" s="612"/>
      <c r="Z8" s="613">
        <v>0.1</v>
      </c>
      <c r="AA8" s="613"/>
      <c r="AB8" s="613"/>
      <c r="AC8" s="613"/>
      <c r="AD8" s="614">
        <v>975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811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296904</v>
      </c>
      <c r="CS8" s="611"/>
      <c r="CT8" s="611"/>
      <c r="CU8" s="611"/>
      <c r="CV8" s="611"/>
      <c r="CW8" s="611"/>
      <c r="CX8" s="611"/>
      <c r="CY8" s="612"/>
      <c r="CZ8" s="613">
        <v>18</v>
      </c>
      <c r="DA8" s="613"/>
      <c r="DB8" s="613"/>
      <c r="DC8" s="613"/>
      <c r="DD8" s="619">
        <v>68644</v>
      </c>
      <c r="DE8" s="611"/>
      <c r="DF8" s="611"/>
      <c r="DG8" s="611"/>
      <c r="DH8" s="611"/>
      <c r="DI8" s="611"/>
      <c r="DJ8" s="611"/>
      <c r="DK8" s="611"/>
      <c r="DL8" s="611"/>
      <c r="DM8" s="611"/>
      <c r="DN8" s="611"/>
      <c r="DO8" s="611"/>
      <c r="DP8" s="612"/>
      <c r="DQ8" s="619">
        <v>174978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1279</v>
      </c>
      <c r="S9" s="611"/>
      <c r="T9" s="611"/>
      <c r="U9" s="611"/>
      <c r="V9" s="611"/>
      <c r="W9" s="611"/>
      <c r="X9" s="611"/>
      <c r="Y9" s="612"/>
      <c r="Z9" s="613">
        <v>0.1</v>
      </c>
      <c r="AA9" s="613"/>
      <c r="AB9" s="613"/>
      <c r="AC9" s="613"/>
      <c r="AD9" s="614">
        <v>1279</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19347</v>
      </c>
      <c r="BH9" s="611"/>
      <c r="BI9" s="611"/>
      <c r="BJ9" s="611"/>
      <c r="BK9" s="611"/>
      <c r="BL9" s="611"/>
      <c r="BM9" s="611"/>
      <c r="BN9" s="612"/>
      <c r="BO9" s="613">
        <v>30.5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171057</v>
      </c>
      <c r="CS9" s="611"/>
      <c r="CT9" s="611"/>
      <c r="CU9" s="611"/>
      <c r="CV9" s="611"/>
      <c r="CW9" s="611"/>
      <c r="CX9" s="611"/>
      <c r="CY9" s="612"/>
      <c r="CZ9" s="613">
        <v>10.4</v>
      </c>
      <c r="DA9" s="613"/>
      <c r="DB9" s="613"/>
      <c r="DC9" s="613"/>
      <c r="DD9" s="619">
        <v>9022</v>
      </c>
      <c r="DE9" s="611"/>
      <c r="DF9" s="611"/>
      <c r="DG9" s="611"/>
      <c r="DH9" s="611"/>
      <c r="DI9" s="611"/>
      <c r="DJ9" s="611"/>
      <c r="DK9" s="611"/>
      <c r="DL9" s="611"/>
      <c r="DM9" s="611"/>
      <c r="DN9" s="611"/>
      <c r="DO9" s="611"/>
      <c r="DP9" s="612"/>
      <c r="DQ9" s="619">
        <v>131406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2102</v>
      </c>
      <c r="BH10" s="611"/>
      <c r="BI10" s="611"/>
      <c r="BJ10" s="611"/>
      <c r="BK10" s="611"/>
      <c r="BL10" s="611"/>
      <c r="BM10" s="611"/>
      <c r="BN10" s="612"/>
      <c r="BO10" s="613">
        <v>3.3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2395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1805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14984</v>
      </c>
      <c r="S11" s="611"/>
      <c r="T11" s="611"/>
      <c r="U11" s="611"/>
      <c r="V11" s="611"/>
      <c r="W11" s="611"/>
      <c r="X11" s="611"/>
      <c r="Y11" s="612"/>
      <c r="Z11" s="615">
        <v>0.8</v>
      </c>
      <c r="AA11" s="616"/>
      <c r="AB11" s="616"/>
      <c r="AC11" s="622"/>
      <c r="AD11" s="619">
        <v>14984</v>
      </c>
      <c r="AE11" s="611"/>
      <c r="AF11" s="611"/>
      <c r="AG11" s="611"/>
      <c r="AH11" s="611"/>
      <c r="AI11" s="611"/>
      <c r="AJ11" s="611"/>
      <c r="AK11" s="612"/>
      <c r="AL11" s="615">
        <v>1.7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224</v>
      </c>
      <c r="BH11" s="611"/>
      <c r="BI11" s="611"/>
      <c r="BJ11" s="611"/>
      <c r="BK11" s="611"/>
      <c r="BL11" s="611"/>
      <c r="BM11" s="611"/>
      <c r="BN11" s="612"/>
      <c r="BO11" s="613">
        <v>0.4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153077</v>
      </c>
      <c r="CS11" s="611"/>
      <c r="CT11" s="611"/>
      <c r="CU11" s="611"/>
      <c r="CV11" s="611"/>
      <c r="CW11" s="611"/>
      <c r="CX11" s="611"/>
      <c r="CY11" s="612"/>
      <c r="CZ11" s="613">
        <v>9.3000000000000007</v>
      </c>
      <c r="DA11" s="613"/>
      <c r="DB11" s="613"/>
      <c r="DC11" s="613"/>
      <c r="DD11" s="619">
        <v>59824</v>
      </c>
      <c r="DE11" s="611"/>
      <c r="DF11" s="611"/>
      <c r="DG11" s="611"/>
      <c r="DH11" s="611"/>
      <c r="DI11" s="611"/>
      <c r="DJ11" s="611"/>
      <c r="DK11" s="611"/>
      <c r="DL11" s="611"/>
      <c r="DM11" s="611"/>
      <c r="DN11" s="611"/>
      <c r="DO11" s="611"/>
      <c r="DP11" s="612"/>
      <c r="DQ11" s="619">
        <v>67459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34748</v>
      </c>
      <c r="BH12" s="611"/>
      <c r="BI12" s="611"/>
      <c r="BJ12" s="611"/>
      <c r="BK12" s="611"/>
      <c r="BL12" s="611"/>
      <c r="BM12" s="611"/>
      <c r="BN12" s="612"/>
      <c r="BO12" s="613">
        <v>54.8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61368</v>
      </c>
      <c r="CS12" s="611"/>
      <c r="CT12" s="611"/>
      <c r="CU12" s="611"/>
      <c r="CV12" s="611"/>
      <c r="CW12" s="611"/>
      <c r="CX12" s="611"/>
      <c r="CY12" s="612"/>
      <c r="CZ12" s="613">
        <v>3.7</v>
      </c>
      <c r="DA12" s="613"/>
      <c r="DB12" s="613"/>
      <c r="DC12" s="613"/>
      <c r="DD12" s="619">
        <v>22687</v>
      </c>
      <c r="DE12" s="611"/>
      <c r="DF12" s="611"/>
      <c r="DG12" s="611"/>
      <c r="DH12" s="611"/>
      <c r="DI12" s="611"/>
      <c r="DJ12" s="611"/>
      <c r="DK12" s="611"/>
      <c r="DL12" s="611"/>
      <c r="DM12" s="611"/>
      <c r="DN12" s="611"/>
      <c r="DO12" s="611"/>
      <c r="DP12" s="612"/>
      <c r="DQ12" s="619">
        <v>42132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34748</v>
      </c>
      <c r="BH13" s="611"/>
      <c r="BI13" s="611"/>
      <c r="BJ13" s="611"/>
      <c r="BK13" s="611"/>
      <c r="BL13" s="611"/>
      <c r="BM13" s="611"/>
      <c r="BN13" s="612"/>
      <c r="BO13" s="613">
        <v>54.8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192787</v>
      </c>
      <c r="CS13" s="611"/>
      <c r="CT13" s="611"/>
      <c r="CU13" s="611"/>
      <c r="CV13" s="611"/>
      <c r="CW13" s="611"/>
      <c r="CX13" s="611"/>
      <c r="CY13" s="612"/>
      <c r="CZ13" s="613">
        <v>11.7</v>
      </c>
      <c r="DA13" s="613"/>
      <c r="DB13" s="613"/>
      <c r="DC13" s="613"/>
      <c r="DD13" s="619">
        <v>144137</v>
      </c>
      <c r="DE13" s="611"/>
      <c r="DF13" s="611"/>
      <c r="DG13" s="611"/>
      <c r="DH13" s="611"/>
      <c r="DI13" s="611"/>
      <c r="DJ13" s="611"/>
      <c r="DK13" s="611"/>
      <c r="DL13" s="611"/>
      <c r="DM13" s="611"/>
      <c r="DN13" s="611"/>
      <c r="DO13" s="611"/>
      <c r="DP13" s="612"/>
      <c r="DQ13" s="619">
        <v>52966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3386</v>
      </c>
      <c r="BH14" s="611"/>
      <c r="BI14" s="611"/>
      <c r="BJ14" s="611"/>
      <c r="BK14" s="611"/>
      <c r="BL14" s="611"/>
      <c r="BM14" s="611"/>
      <c r="BN14" s="612"/>
      <c r="BO14" s="613">
        <v>5.3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65671</v>
      </c>
      <c r="CS14" s="611"/>
      <c r="CT14" s="611"/>
      <c r="CU14" s="611"/>
      <c r="CV14" s="611"/>
      <c r="CW14" s="611"/>
      <c r="CX14" s="611"/>
      <c r="CY14" s="612"/>
      <c r="CZ14" s="613">
        <v>4</v>
      </c>
      <c r="DA14" s="613"/>
      <c r="DB14" s="613"/>
      <c r="DC14" s="613"/>
      <c r="DD14" s="619">
        <v>6742</v>
      </c>
      <c r="DE14" s="611"/>
      <c r="DF14" s="611"/>
      <c r="DG14" s="611"/>
      <c r="DH14" s="611"/>
      <c r="DI14" s="611"/>
      <c r="DJ14" s="611"/>
      <c r="DK14" s="611"/>
      <c r="DL14" s="611"/>
      <c r="DM14" s="611"/>
      <c r="DN14" s="611"/>
      <c r="DO14" s="611"/>
      <c r="DP14" s="612"/>
      <c r="DQ14" s="619">
        <v>60364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2183</v>
      </c>
      <c r="S15" s="611"/>
      <c r="T15" s="611"/>
      <c r="U15" s="611"/>
      <c r="V15" s="611"/>
      <c r="W15" s="611"/>
      <c r="X15" s="611"/>
      <c r="Y15" s="612"/>
      <c r="Z15" s="613">
        <v>0.1</v>
      </c>
      <c r="AA15" s="613"/>
      <c r="AB15" s="613"/>
      <c r="AC15" s="613"/>
      <c r="AD15" s="614">
        <v>2183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2792</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185402</v>
      </c>
      <c r="CS15" s="611"/>
      <c r="CT15" s="611"/>
      <c r="CU15" s="611"/>
      <c r="CV15" s="611"/>
      <c r="CW15" s="611"/>
      <c r="CX15" s="611"/>
      <c r="CY15" s="612"/>
      <c r="CZ15" s="613">
        <v>11.2</v>
      </c>
      <c r="DA15" s="613"/>
      <c r="DB15" s="613"/>
      <c r="DC15" s="613"/>
      <c r="DD15" s="619">
        <v>56811</v>
      </c>
      <c r="DE15" s="611"/>
      <c r="DF15" s="611"/>
      <c r="DG15" s="611"/>
      <c r="DH15" s="611"/>
      <c r="DI15" s="611"/>
      <c r="DJ15" s="611"/>
      <c r="DK15" s="611"/>
      <c r="DL15" s="611"/>
      <c r="DM15" s="611"/>
      <c r="DN15" s="611"/>
      <c r="DO15" s="611"/>
      <c r="DP15" s="612"/>
      <c r="DQ15" s="619">
        <v>114117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1106</v>
      </c>
      <c r="S16" s="611"/>
      <c r="T16" s="611"/>
      <c r="U16" s="611"/>
      <c r="V16" s="611"/>
      <c r="W16" s="611"/>
      <c r="X16" s="611"/>
      <c r="Y16" s="612"/>
      <c r="Z16" s="613">
        <v>0.1</v>
      </c>
      <c r="AA16" s="613"/>
      <c r="AB16" s="613"/>
      <c r="AC16" s="613"/>
      <c r="AD16" s="614">
        <v>1106</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2071</v>
      </c>
      <c r="S17" s="611"/>
      <c r="T17" s="611"/>
      <c r="U17" s="611"/>
      <c r="V17" s="611"/>
      <c r="W17" s="611"/>
      <c r="X17" s="611"/>
      <c r="Y17" s="612"/>
      <c r="Z17" s="613">
        <v>0.1</v>
      </c>
      <c r="AA17" s="613"/>
      <c r="AB17" s="613"/>
      <c r="AC17" s="613"/>
      <c r="AD17" s="614">
        <v>2071</v>
      </c>
      <c r="AE17" s="614"/>
      <c r="AF17" s="614"/>
      <c r="AG17" s="614"/>
      <c r="AH17" s="614"/>
      <c r="AI17" s="614"/>
      <c r="AJ17" s="614"/>
      <c r="AK17" s="614"/>
      <c r="AL17" s="615">
        <v>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148935</v>
      </c>
      <c r="CS17" s="611"/>
      <c r="CT17" s="611"/>
      <c r="CU17" s="611"/>
      <c r="CV17" s="611"/>
      <c r="CW17" s="611"/>
      <c r="CX17" s="611"/>
      <c r="CY17" s="612"/>
      <c r="CZ17" s="613">
        <v>9</v>
      </c>
      <c r="DA17" s="613"/>
      <c r="DB17" s="613"/>
      <c r="DC17" s="613"/>
      <c r="DD17" s="619" t="s">
        <v>122</v>
      </c>
      <c r="DE17" s="611"/>
      <c r="DF17" s="611"/>
      <c r="DG17" s="611"/>
      <c r="DH17" s="611"/>
      <c r="DI17" s="611"/>
      <c r="DJ17" s="611"/>
      <c r="DK17" s="611"/>
      <c r="DL17" s="611"/>
      <c r="DM17" s="611"/>
      <c r="DN17" s="611"/>
      <c r="DO17" s="611"/>
      <c r="DP17" s="612"/>
      <c r="DQ17" s="619">
        <v>146793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t="s">
        <v>122</v>
      </c>
      <c r="S18" s="611"/>
      <c r="T18" s="611"/>
      <c r="U18" s="611"/>
      <c r="V18" s="611"/>
      <c r="W18" s="611"/>
      <c r="X18" s="611"/>
      <c r="Y18" s="612"/>
      <c r="Z18" s="613" t="s">
        <v>122</v>
      </c>
      <c r="AA18" s="613"/>
      <c r="AB18" s="613"/>
      <c r="AC18" s="613"/>
      <c r="AD18" s="614" t="s">
        <v>122</v>
      </c>
      <c r="AE18" s="614"/>
      <c r="AF18" s="614"/>
      <c r="AG18" s="614"/>
      <c r="AH18" s="614"/>
      <c r="AI18" s="614"/>
      <c r="AJ18" s="614"/>
      <c r="AK18" s="614"/>
      <c r="AL18" s="615" t="s">
        <v>122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2071</v>
      </c>
      <c r="S19" s="611"/>
      <c r="T19" s="611"/>
      <c r="U19" s="611"/>
      <c r="V19" s="611"/>
      <c r="W19" s="611"/>
      <c r="X19" s="611"/>
      <c r="Y19" s="612"/>
      <c r="Z19" s="613">
        <v>0.1</v>
      </c>
      <c r="AA19" s="613"/>
      <c r="AB19" s="613"/>
      <c r="AC19" s="613"/>
      <c r="AD19" s="614">
        <v>2071</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1651976</v>
      </c>
      <c r="CS20" s="611"/>
      <c r="CT20" s="611"/>
      <c r="CU20" s="611"/>
      <c r="CV20" s="611"/>
      <c r="CW20" s="611"/>
      <c r="CX20" s="611"/>
      <c r="CY20" s="612"/>
      <c r="CZ20" s="613">
        <v>100</v>
      </c>
      <c r="DA20" s="613"/>
      <c r="DB20" s="613"/>
      <c r="DC20" s="613"/>
      <c r="DD20" s="619">
        <v>368945</v>
      </c>
      <c r="DE20" s="611"/>
      <c r="DF20" s="611"/>
      <c r="DG20" s="611"/>
      <c r="DH20" s="611"/>
      <c r="DI20" s="611"/>
      <c r="DJ20" s="611"/>
      <c r="DK20" s="611"/>
      <c r="DL20" s="611"/>
      <c r="DM20" s="611"/>
      <c r="DN20" s="611"/>
      <c r="DO20" s="611"/>
      <c r="DP20" s="612"/>
      <c r="DQ20" s="619">
        <v>1072596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940415</v>
      </c>
      <c r="S21" s="611"/>
      <c r="T21" s="611"/>
      <c r="U21" s="611"/>
      <c r="V21" s="611"/>
      <c r="W21" s="611"/>
      <c r="X21" s="611"/>
      <c r="Y21" s="612"/>
      <c r="Z21" s="613">
        <v>52.8</v>
      </c>
      <c r="AA21" s="613"/>
      <c r="AB21" s="613"/>
      <c r="AC21" s="613"/>
      <c r="AD21" s="614">
        <v>760244</v>
      </c>
      <c r="AE21" s="614"/>
      <c r="AF21" s="614"/>
      <c r="AG21" s="614"/>
      <c r="AH21" s="614"/>
      <c r="AI21" s="614"/>
      <c r="AJ21" s="614"/>
      <c r="AK21" s="614"/>
      <c r="AL21" s="615">
        <v>85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760244</v>
      </c>
      <c r="S22" s="611"/>
      <c r="T22" s="611"/>
      <c r="U22" s="611"/>
      <c r="V22" s="611"/>
      <c r="W22" s="611"/>
      <c r="X22" s="611"/>
      <c r="Y22" s="612"/>
      <c r="Z22" s="613">
        <v>42.7</v>
      </c>
      <c r="AA22" s="613"/>
      <c r="AB22" s="613"/>
      <c r="AC22" s="613"/>
      <c r="AD22" s="614">
        <v>760244</v>
      </c>
      <c r="AE22" s="614"/>
      <c r="AF22" s="614"/>
      <c r="AG22" s="614"/>
      <c r="AH22" s="614"/>
      <c r="AI22" s="614"/>
      <c r="AJ22" s="614"/>
      <c r="AK22" s="614"/>
      <c r="AL22" s="615">
        <v>85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180171</v>
      </c>
      <c r="S23" s="611"/>
      <c r="T23" s="611"/>
      <c r="U23" s="611"/>
      <c r="V23" s="611"/>
      <c r="W23" s="611"/>
      <c r="X23" s="611"/>
      <c r="Y23" s="612"/>
      <c r="Z23" s="613">
        <v>10.1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575984</v>
      </c>
      <c r="CS24" s="600"/>
      <c r="CT24" s="600"/>
      <c r="CU24" s="600"/>
      <c r="CV24" s="600"/>
      <c r="CW24" s="600"/>
      <c r="CX24" s="600"/>
      <c r="CY24" s="601"/>
      <c r="CZ24" s="604">
        <v>34.9</v>
      </c>
      <c r="DA24" s="605"/>
      <c r="DB24" s="605"/>
      <c r="DC24" s="621"/>
      <c r="DD24" s="642">
        <v>522312</v>
      </c>
      <c r="DE24" s="600"/>
      <c r="DF24" s="600"/>
      <c r="DG24" s="600"/>
      <c r="DH24" s="600"/>
      <c r="DI24" s="600"/>
      <c r="DJ24" s="600"/>
      <c r="DK24" s="601"/>
      <c r="DL24" s="642">
        <v>505127</v>
      </c>
      <c r="DM24" s="600"/>
      <c r="DN24" s="600"/>
      <c r="DO24" s="600"/>
      <c r="DP24" s="600"/>
      <c r="DQ24" s="600"/>
      <c r="DR24" s="600"/>
      <c r="DS24" s="600"/>
      <c r="DT24" s="600"/>
      <c r="DU24" s="600"/>
      <c r="DV24" s="601"/>
      <c r="DW24" s="604">
        <v>56.4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1072360</v>
      </c>
      <c r="S25" s="611"/>
      <c r="T25" s="611"/>
      <c r="U25" s="611"/>
      <c r="V25" s="611"/>
      <c r="W25" s="611"/>
      <c r="X25" s="611"/>
      <c r="Y25" s="612"/>
      <c r="Z25" s="613">
        <v>60.2</v>
      </c>
      <c r="AA25" s="613"/>
      <c r="AB25" s="613"/>
      <c r="AC25" s="613"/>
      <c r="AD25" s="614">
        <v>892189</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379961</v>
      </c>
      <c r="CS25" s="643"/>
      <c r="CT25" s="643"/>
      <c r="CU25" s="643"/>
      <c r="CV25" s="643"/>
      <c r="CW25" s="643"/>
      <c r="CX25" s="643"/>
      <c r="CY25" s="644"/>
      <c r="CZ25" s="615">
        <v>23</v>
      </c>
      <c r="DA25" s="640"/>
      <c r="DB25" s="640"/>
      <c r="DC25" s="645"/>
      <c r="DD25" s="619">
        <v>350540</v>
      </c>
      <c r="DE25" s="643"/>
      <c r="DF25" s="643"/>
      <c r="DG25" s="643"/>
      <c r="DH25" s="643"/>
      <c r="DI25" s="643"/>
      <c r="DJ25" s="643"/>
      <c r="DK25" s="644"/>
      <c r="DL25" s="619">
        <v>342795</v>
      </c>
      <c r="DM25" s="643"/>
      <c r="DN25" s="643"/>
      <c r="DO25" s="643"/>
      <c r="DP25" s="643"/>
      <c r="DQ25" s="643"/>
      <c r="DR25" s="643"/>
      <c r="DS25" s="643"/>
      <c r="DT25" s="643"/>
      <c r="DU25" s="643"/>
      <c r="DV25" s="644"/>
      <c r="DW25" s="615">
        <v>38.200000000000003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220424</v>
      </c>
      <c r="CS26" s="611"/>
      <c r="CT26" s="611"/>
      <c r="CU26" s="611"/>
      <c r="CV26" s="611"/>
      <c r="CW26" s="611"/>
      <c r="CX26" s="611"/>
      <c r="CY26" s="612"/>
      <c r="CZ26" s="615">
        <v>13.3</v>
      </c>
      <c r="DA26" s="640"/>
      <c r="DB26" s="640"/>
      <c r="DC26" s="645"/>
      <c r="DD26" s="619">
        <v>193446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4685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63410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47088</v>
      </c>
      <c r="CS27" s="643"/>
      <c r="CT27" s="643"/>
      <c r="CU27" s="643"/>
      <c r="CV27" s="643"/>
      <c r="CW27" s="643"/>
      <c r="CX27" s="643"/>
      <c r="CY27" s="644"/>
      <c r="CZ27" s="615">
        <v>2.9</v>
      </c>
      <c r="DA27" s="640"/>
      <c r="DB27" s="640"/>
      <c r="DC27" s="645"/>
      <c r="DD27" s="619">
        <v>24979</v>
      </c>
      <c r="DE27" s="643"/>
      <c r="DF27" s="643"/>
      <c r="DG27" s="643"/>
      <c r="DH27" s="643"/>
      <c r="DI27" s="643"/>
      <c r="DJ27" s="643"/>
      <c r="DK27" s="644"/>
      <c r="DL27" s="619">
        <v>15539</v>
      </c>
      <c r="DM27" s="643"/>
      <c r="DN27" s="643"/>
      <c r="DO27" s="643"/>
      <c r="DP27" s="643"/>
      <c r="DQ27" s="643"/>
      <c r="DR27" s="643"/>
      <c r="DS27" s="643"/>
      <c r="DT27" s="643"/>
      <c r="DU27" s="643"/>
      <c r="DV27" s="644"/>
      <c r="DW27" s="615">
        <v>1.7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9002</v>
      </c>
      <c r="S28" s="611"/>
      <c r="T28" s="611"/>
      <c r="U28" s="611"/>
      <c r="V28" s="611"/>
      <c r="W28" s="611"/>
      <c r="X28" s="611"/>
      <c r="Y28" s="612"/>
      <c r="Z28" s="613">
        <v>0.5</v>
      </c>
      <c r="AA28" s="613"/>
      <c r="AB28" s="613"/>
      <c r="AC28" s="613"/>
      <c r="AD28" s="614">
        <v>551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148935</v>
      </c>
      <c r="CS28" s="611"/>
      <c r="CT28" s="611"/>
      <c r="CU28" s="611"/>
      <c r="CV28" s="611"/>
      <c r="CW28" s="611"/>
      <c r="CX28" s="611"/>
      <c r="CY28" s="612"/>
      <c r="CZ28" s="615">
        <v>9</v>
      </c>
      <c r="DA28" s="640"/>
      <c r="DB28" s="640"/>
      <c r="DC28" s="645"/>
      <c r="DD28" s="619">
        <v>146793</v>
      </c>
      <c r="DE28" s="611"/>
      <c r="DF28" s="611"/>
      <c r="DG28" s="611"/>
      <c r="DH28" s="611"/>
      <c r="DI28" s="611"/>
      <c r="DJ28" s="611"/>
      <c r="DK28" s="612"/>
      <c r="DL28" s="619">
        <v>146793</v>
      </c>
      <c r="DM28" s="611"/>
      <c r="DN28" s="611"/>
      <c r="DO28" s="611"/>
      <c r="DP28" s="611"/>
      <c r="DQ28" s="611"/>
      <c r="DR28" s="611"/>
      <c r="DS28" s="611"/>
      <c r="DT28" s="611"/>
      <c r="DU28" s="611"/>
      <c r="DV28" s="612"/>
      <c r="DW28" s="615">
        <v>16.399999999999999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2438</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148935</v>
      </c>
      <c r="CS29" s="643"/>
      <c r="CT29" s="643"/>
      <c r="CU29" s="643"/>
      <c r="CV29" s="643"/>
      <c r="CW29" s="643"/>
      <c r="CX29" s="643"/>
      <c r="CY29" s="644"/>
      <c r="CZ29" s="615">
        <v>9</v>
      </c>
      <c r="DA29" s="640"/>
      <c r="DB29" s="640"/>
      <c r="DC29" s="645"/>
      <c r="DD29" s="619">
        <v>146793</v>
      </c>
      <c r="DE29" s="643"/>
      <c r="DF29" s="643"/>
      <c r="DG29" s="643"/>
      <c r="DH29" s="643"/>
      <c r="DI29" s="643"/>
      <c r="DJ29" s="643"/>
      <c r="DK29" s="644"/>
      <c r="DL29" s="619">
        <v>146793</v>
      </c>
      <c r="DM29" s="643"/>
      <c r="DN29" s="643"/>
      <c r="DO29" s="643"/>
      <c r="DP29" s="643"/>
      <c r="DQ29" s="643"/>
      <c r="DR29" s="643"/>
      <c r="DS29" s="643"/>
      <c r="DT29" s="643"/>
      <c r="DU29" s="643"/>
      <c r="DV29" s="644"/>
      <c r="DW29" s="615">
        <v>16.399999999999999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151496</v>
      </c>
      <c r="S30" s="611"/>
      <c r="T30" s="611"/>
      <c r="U30" s="611"/>
      <c r="V30" s="611"/>
      <c r="W30" s="611"/>
      <c r="X30" s="611"/>
      <c r="Y30" s="612"/>
      <c r="Z30" s="613">
        <v>8.5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145878</v>
      </c>
      <c r="CS30" s="611"/>
      <c r="CT30" s="611"/>
      <c r="CU30" s="611"/>
      <c r="CV30" s="611"/>
      <c r="CW30" s="611"/>
      <c r="CX30" s="611"/>
      <c r="CY30" s="612"/>
      <c r="CZ30" s="615">
        <v>8.8000000000000007</v>
      </c>
      <c r="DA30" s="640"/>
      <c r="DB30" s="640"/>
      <c r="DC30" s="645"/>
      <c r="DD30" s="619">
        <v>143844</v>
      </c>
      <c r="DE30" s="611"/>
      <c r="DF30" s="611"/>
      <c r="DG30" s="611"/>
      <c r="DH30" s="611"/>
      <c r="DI30" s="611"/>
      <c r="DJ30" s="611"/>
      <c r="DK30" s="612"/>
      <c r="DL30" s="619">
        <v>143844</v>
      </c>
      <c r="DM30" s="611"/>
      <c r="DN30" s="611"/>
      <c r="DO30" s="611"/>
      <c r="DP30" s="611"/>
      <c r="DQ30" s="611"/>
      <c r="DR30" s="611"/>
      <c r="DS30" s="611"/>
      <c r="DT30" s="611"/>
      <c r="DU30" s="611"/>
      <c r="DV30" s="612"/>
      <c r="DW30" s="615">
        <v>16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96.6</v>
      </c>
      <c r="BN31" s="654"/>
      <c r="BO31" s="654"/>
      <c r="BP31" s="654"/>
      <c r="BQ31" s="655"/>
      <c r="BR31" s="657">
        <v>98.6</v>
      </c>
      <c r="BS31" s="654"/>
      <c r="BT31" s="654"/>
      <c r="BU31" s="654"/>
      <c r="BV31" s="654"/>
      <c r="BW31" s="654"/>
      <c r="BX31" s="605">
        <v>96.6</v>
      </c>
      <c r="BY31" s="654"/>
      <c r="BZ31" s="654"/>
      <c r="CA31" s="654"/>
      <c r="CB31" s="655"/>
      <c r="CD31" s="650"/>
      <c r="CE31" s="651"/>
      <c r="CF31" s="607" t="s">
        <v>300</v>
      </c>
      <c r="CG31" s="608"/>
      <c r="CH31" s="608"/>
      <c r="CI31" s="608"/>
      <c r="CJ31" s="608"/>
      <c r="CK31" s="608"/>
      <c r="CL31" s="608"/>
      <c r="CM31" s="608"/>
      <c r="CN31" s="608"/>
      <c r="CO31" s="608"/>
      <c r="CP31" s="608"/>
      <c r="CQ31" s="609"/>
      <c r="CR31" s="610">
        <v>3057</v>
      </c>
      <c r="CS31" s="643"/>
      <c r="CT31" s="643"/>
      <c r="CU31" s="643"/>
      <c r="CV31" s="643"/>
      <c r="CW31" s="643"/>
      <c r="CX31" s="643"/>
      <c r="CY31" s="644"/>
      <c r="CZ31" s="615">
        <v>0.2</v>
      </c>
      <c r="DA31" s="640"/>
      <c r="DB31" s="640"/>
      <c r="DC31" s="645"/>
      <c r="DD31" s="619">
        <v>2949</v>
      </c>
      <c r="DE31" s="643"/>
      <c r="DF31" s="643"/>
      <c r="DG31" s="643"/>
      <c r="DH31" s="643"/>
      <c r="DI31" s="643"/>
      <c r="DJ31" s="643"/>
      <c r="DK31" s="644"/>
      <c r="DL31" s="619">
        <v>2949</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69979</v>
      </c>
      <c r="S32" s="611"/>
      <c r="T32" s="611"/>
      <c r="U32" s="611"/>
      <c r="V32" s="611"/>
      <c r="W32" s="611"/>
      <c r="X32" s="611"/>
      <c r="Y32" s="612"/>
      <c r="Z32" s="613">
        <v>3.9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98.3</v>
      </c>
      <c r="BH32" s="643"/>
      <c r="BI32" s="643"/>
      <c r="BJ32" s="643"/>
      <c r="BK32" s="643"/>
      <c r="BL32" s="643"/>
      <c r="BM32" s="616">
        <v>94.7</v>
      </c>
      <c r="BN32" s="643"/>
      <c r="BO32" s="643"/>
      <c r="BP32" s="643"/>
      <c r="BQ32" s="656"/>
      <c r="BR32" s="667">
        <v>98.2</v>
      </c>
      <c r="BS32" s="643"/>
      <c r="BT32" s="643"/>
      <c r="BU32" s="643"/>
      <c r="BV32" s="643"/>
      <c r="BW32" s="643"/>
      <c r="BX32" s="616">
        <v>95.1</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1702</v>
      </c>
      <c r="S33" s="611"/>
      <c r="T33" s="611"/>
      <c r="U33" s="611"/>
      <c r="V33" s="611"/>
      <c r="W33" s="611"/>
      <c r="X33" s="611"/>
      <c r="Y33" s="612"/>
      <c r="Z33" s="613">
        <v>0.1</v>
      </c>
      <c r="AA33" s="613"/>
      <c r="AB33" s="613"/>
      <c r="AC33" s="613"/>
      <c r="AD33" s="614">
        <v>1702</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99.3</v>
      </c>
      <c r="BH33" s="669"/>
      <c r="BI33" s="669"/>
      <c r="BJ33" s="669"/>
      <c r="BK33" s="669"/>
      <c r="BL33" s="669"/>
      <c r="BM33" s="670">
        <v>97.5</v>
      </c>
      <c r="BN33" s="669"/>
      <c r="BO33" s="669"/>
      <c r="BP33" s="669"/>
      <c r="BQ33" s="671"/>
      <c r="BR33" s="668">
        <v>98.8</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707047</v>
      </c>
      <c r="CS33" s="643"/>
      <c r="CT33" s="643"/>
      <c r="CU33" s="643"/>
      <c r="CV33" s="643"/>
      <c r="CW33" s="643"/>
      <c r="CX33" s="643"/>
      <c r="CY33" s="644"/>
      <c r="CZ33" s="615">
        <v>42.8</v>
      </c>
      <c r="DA33" s="640"/>
      <c r="DB33" s="640"/>
      <c r="DC33" s="645"/>
      <c r="DD33" s="619">
        <v>519222</v>
      </c>
      <c r="DE33" s="643"/>
      <c r="DF33" s="643"/>
      <c r="DG33" s="643"/>
      <c r="DH33" s="643"/>
      <c r="DI33" s="643"/>
      <c r="DJ33" s="643"/>
      <c r="DK33" s="644"/>
      <c r="DL33" s="619">
        <v>343246</v>
      </c>
      <c r="DM33" s="643"/>
      <c r="DN33" s="643"/>
      <c r="DO33" s="643"/>
      <c r="DP33" s="643"/>
      <c r="DQ33" s="643"/>
      <c r="DR33" s="643"/>
      <c r="DS33" s="643"/>
      <c r="DT33" s="643"/>
      <c r="DU33" s="643"/>
      <c r="DV33" s="644"/>
      <c r="DW33" s="615">
        <v>38.299999999999997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17278</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283665</v>
      </c>
      <c r="CS34" s="611"/>
      <c r="CT34" s="611"/>
      <c r="CU34" s="611"/>
      <c r="CV34" s="611"/>
      <c r="CW34" s="611"/>
      <c r="CX34" s="611"/>
      <c r="CY34" s="612"/>
      <c r="CZ34" s="615">
        <v>17.2</v>
      </c>
      <c r="DA34" s="640"/>
      <c r="DB34" s="640"/>
      <c r="DC34" s="645"/>
      <c r="DD34" s="619">
        <v>177071</v>
      </c>
      <c r="DE34" s="611"/>
      <c r="DF34" s="611"/>
      <c r="DG34" s="611"/>
      <c r="DH34" s="611"/>
      <c r="DI34" s="611"/>
      <c r="DJ34" s="611"/>
      <c r="DK34" s="612"/>
      <c r="DL34" s="619">
        <v>155782</v>
      </c>
      <c r="DM34" s="611"/>
      <c r="DN34" s="611"/>
      <c r="DO34" s="611"/>
      <c r="DP34" s="611"/>
      <c r="DQ34" s="611"/>
      <c r="DR34" s="611"/>
      <c r="DS34" s="611"/>
      <c r="DT34" s="611"/>
      <c r="DU34" s="611"/>
      <c r="DV34" s="612"/>
      <c r="DW34" s="615">
        <v>17.399999999999999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84258</v>
      </c>
      <c r="S35" s="611"/>
      <c r="T35" s="611"/>
      <c r="U35" s="611"/>
      <c r="V35" s="611"/>
      <c r="W35" s="611"/>
      <c r="X35" s="611"/>
      <c r="Y35" s="612"/>
      <c r="Z35" s="613">
        <v>4.7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21127</v>
      </c>
      <c r="CS35" s="643"/>
      <c r="CT35" s="643"/>
      <c r="CU35" s="643"/>
      <c r="CV35" s="643"/>
      <c r="CW35" s="643"/>
      <c r="CX35" s="643"/>
      <c r="CY35" s="644"/>
      <c r="CZ35" s="615">
        <v>1.3</v>
      </c>
      <c r="DA35" s="640"/>
      <c r="DB35" s="640"/>
      <c r="DC35" s="645"/>
      <c r="DD35" s="619">
        <v>16520</v>
      </c>
      <c r="DE35" s="643"/>
      <c r="DF35" s="643"/>
      <c r="DG35" s="643"/>
      <c r="DH35" s="643"/>
      <c r="DI35" s="643"/>
      <c r="DJ35" s="643"/>
      <c r="DK35" s="644"/>
      <c r="DL35" s="619">
        <v>16520</v>
      </c>
      <c r="DM35" s="643"/>
      <c r="DN35" s="643"/>
      <c r="DO35" s="643"/>
      <c r="DP35" s="643"/>
      <c r="DQ35" s="643"/>
      <c r="DR35" s="643"/>
      <c r="DS35" s="643"/>
      <c r="DT35" s="643"/>
      <c r="DU35" s="643"/>
      <c r="DV35" s="644"/>
      <c r="DW35" s="615">
        <v>1.8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100270</v>
      </c>
      <c r="S36" s="611"/>
      <c r="T36" s="611"/>
      <c r="U36" s="611"/>
      <c r="V36" s="611"/>
      <c r="W36" s="611"/>
      <c r="X36" s="611"/>
      <c r="Y36" s="612"/>
      <c r="Z36" s="613">
        <v>5.6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176327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1450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276618</v>
      </c>
      <c r="CS36" s="611"/>
      <c r="CT36" s="611"/>
      <c r="CU36" s="611"/>
      <c r="CV36" s="611"/>
      <c r="CW36" s="611"/>
      <c r="CX36" s="611"/>
      <c r="CY36" s="612"/>
      <c r="CZ36" s="615">
        <v>16.7</v>
      </c>
      <c r="DA36" s="640"/>
      <c r="DB36" s="640"/>
      <c r="DC36" s="645"/>
      <c r="DD36" s="619">
        <v>231133</v>
      </c>
      <c r="DE36" s="611"/>
      <c r="DF36" s="611"/>
      <c r="DG36" s="611"/>
      <c r="DH36" s="611"/>
      <c r="DI36" s="611"/>
      <c r="DJ36" s="611"/>
      <c r="DK36" s="612"/>
      <c r="DL36" s="619">
        <v>120333</v>
      </c>
      <c r="DM36" s="611"/>
      <c r="DN36" s="611"/>
      <c r="DO36" s="611"/>
      <c r="DP36" s="611"/>
      <c r="DQ36" s="611"/>
      <c r="DR36" s="611"/>
      <c r="DS36" s="611"/>
      <c r="DT36" s="611"/>
      <c r="DU36" s="611"/>
      <c r="DV36" s="612"/>
      <c r="DW36" s="615">
        <v>13.4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23600</v>
      </c>
      <c r="S37" s="611"/>
      <c r="T37" s="611"/>
      <c r="U37" s="611"/>
      <c r="V37" s="611"/>
      <c r="W37" s="611"/>
      <c r="X37" s="611"/>
      <c r="Y37" s="612"/>
      <c r="Z37" s="613">
        <v>1.3</v>
      </c>
      <c r="AA37" s="613"/>
      <c r="AB37" s="613"/>
      <c r="AC37" s="613"/>
      <c r="AD37" s="614">
        <v>429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44700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54671</v>
      </c>
      <c r="CS37" s="643"/>
      <c r="CT37" s="643"/>
      <c r="CU37" s="643"/>
      <c r="CV37" s="643"/>
      <c r="CW37" s="643"/>
      <c r="CX37" s="643"/>
      <c r="CY37" s="644"/>
      <c r="CZ37" s="615">
        <v>3.3</v>
      </c>
      <c r="DA37" s="640"/>
      <c r="DB37" s="640"/>
      <c r="DC37" s="645"/>
      <c r="DD37" s="619">
        <v>45653</v>
      </c>
      <c r="DE37" s="643"/>
      <c r="DF37" s="643"/>
      <c r="DG37" s="643"/>
      <c r="DH37" s="643"/>
      <c r="DI37" s="643"/>
      <c r="DJ37" s="643"/>
      <c r="DK37" s="644"/>
      <c r="DL37" s="619">
        <v>43364</v>
      </c>
      <c r="DM37" s="643"/>
      <c r="DN37" s="643"/>
      <c r="DO37" s="643"/>
      <c r="DP37" s="643"/>
      <c r="DQ37" s="643"/>
      <c r="DR37" s="643"/>
      <c r="DS37" s="643"/>
      <c r="DT37" s="643"/>
      <c r="DU37" s="643"/>
      <c r="DV37" s="644"/>
      <c r="DW37" s="615">
        <v>4.8</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244800</v>
      </c>
      <c r="S38" s="611"/>
      <c r="T38" s="611"/>
      <c r="U38" s="611"/>
      <c r="V38" s="611"/>
      <c r="W38" s="611"/>
      <c r="X38" s="611"/>
      <c r="Y38" s="612"/>
      <c r="Z38" s="613">
        <v>13.7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38000</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107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77849</v>
      </c>
      <c r="CS38" s="611"/>
      <c r="CT38" s="611"/>
      <c r="CU38" s="611"/>
      <c r="CV38" s="611"/>
      <c r="CW38" s="611"/>
      <c r="CX38" s="611"/>
      <c r="CY38" s="612"/>
      <c r="CZ38" s="615">
        <v>4.7</v>
      </c>
      <c r="DA38" s="640"/>
      <c r="DB38" s="640"/>
      <c r="DC38" s="645"/>
      <c r="DD38" s="619">
        <v>69592</v>
      </c>
      <c r="DE38" s="611"/>
      <c r="DF38" s="611"/>
      <c r="DG38" s="611"/>
      <c r="DH38" s="611"/>
      <c r="DI38" s="611"/>
      <c r="DJ38" s="611"/>
      <c r="DK38" s="612"/>
      <c r="DL38" s="619">
        <v>50611</v>
      </c>
      <c r="DM38" s="611"/>
      <c r="DN38" s="611"/>
      <c r="DO38" s="611"/>
      <c r="DP38" s="611"/>
      <c r="DQ38" s="611"/>
      <c r="DR38" s="611"/>
      <c r="DS38" s="611"/>
      <c r="DT38" s="611"/>
      <c r="DU38" s="611"/>
      <c r="DV38" s="612"/>
      <c r="DW38" s="615">
        <v>5.6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15778</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160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47788</v>
      </c>
      <c r="CS39" s="643"/>
      <c r="CT39" s="643"/>
      <c r="CU39" s="643"/>
      <c r="CV39" s="643"/>
      <c r="CW39" s="643"/>
      <c r="CX39" s="643"/>
      <c r="CY39" s="644"/>
      <c r="CZ39" s="615">
        <v>2.9</v>
      </c>
      <c r="DA39" s="640"/>
      <c r="DB39" s="640"/>
      <c r="DC39" s="645"/>
      <c r="DD39" s="619">
        <v>24906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1400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1781868</v>
      </c>
      <c r="S41" s="683"/>
      <c r="T41" s="683"/>
      <c r="U41" s="683"/>
      <c r="V41" s="683"/>
      <c r="W41" s="683"/>
      <c r="X41" s="683"/>
      <c r="Y41" s="687"/>
      <c r="Z41" s="688">
        <v>100</v>
      </c>
      <c r="AA41" s="688"/>
      <c r="AB41" s="688"/>
      <c r="AC41" s="688"/>
      <c r="AD41" s="689">
        <v>894871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30568</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47281</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368945</v>
      </c>
      <c r="CS42" s="643"/>
      <c r="CT42" s="643"/>
      <c r="CU42" s="643"/>
      <c r="CV42" s="643"/>
      <c r="CW42" s="643"/>
      <c r="CX42" s="643"/>
      <c r="CY42" s="644"/>
      <c r="CZ42" s="615">
        <v>22.3</v>
      </c>
      <c r="DA42" s="640"/>
      <c r="DB42" s="640"/>
      <c r="DC42" s="645"/>
      <c r="DD42" s="619">
        <v>31062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0"/>
      <c r="DB43" s="640"/>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368945</v>
      </c>
      <c r="CS44" s="611"/>
      <c r="CT44" s="611"/>
      <c r="CU44" s="611"/>
      <c r="CV44" s="611"/>
      <c r="CW44" s="611"/>
      <c r="CX44" s="611"/>
      <c r="CY44" s="612"/>
      <c r="CZ44" s="615">
        <v>22.3</v>
      </c>
      <c r="DA44" s="616"/>
      <c r="DB44" s="616"/>
      <c r="DC44" s="622"/>
      <c r="DD44" s="619">
        <v>31062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192090</v>
      </c>
      <c r="CS45" s="643"/>
      <c r="CT45" s="643"/>
      <c r="CU45" s="643"/>
      <c r="CV45" s="643"/>
      <c r="CW45" s="643"/>
      <c r="CX45" s="643"/>
      <c r="CY45" s="644"/>
      <c r="CZ45" s="615">
        <v>11.6</v>
      </c>
      <c r="DA45" s="640"/>
      <c r="DB45" s="640"/>
      <c r="DC45" s="645"/>
      <c r="DD45" s="619">
        <v>18153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176694</v>
      </c>
      <c r="CS46" s="611"/>
      <c r="CT46" s="611"/>
      <c r="CU46" s="611"/>
      <c r="CV46" s="611"/>
      <c r="CW46" s="611"/>
      <c r="CX46" s="611"/>
      <c r="CY46" s="612"/>
      <c r="CZ46" s="615">
        <v>10.7</v>
      </c>
      <c r="DA46" s="616"/>
      <c r="DB46" s="616"/>
      <c r="DC46" s="622"/>
      <c r="DD46" s="619">
        <v>12848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1651976</v>
      </c>
      <c r="CS49" s="669"/>
      <c r="CT49" s="669"/>
      <c r="CU49" s="669"/>
      <c r="CV49" s="669"/>
      <c r="CW49" s="669"/>
      <c r="CX49" s="669"/>
      <c r="CY49" s="698"/>
      <c r="CZ49" s="690">
        <v>100</v>
      </c>
      <c r="DA49" s="699"/>
      <c r="DB49" s="699"/>
      <c r="DC49" s="700"/>
      <c r="DD49" s="701">
        <v>1072596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8Ux363yYXWOhBq5D0oMt2WYPWmSR19cJpXvnL/rzFLbZOtRIt5T0I6DQsHca/Qso44Bhhq346Iwd8CINkiKig==" saltValue="1hOPYBOzBmdvOtxe8nPT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1782</v>
      </c>
      <c r="R7" s="740"/>
      <c r="S7" s="740"/>
      <c r="T7" s="740"/>
      <c r="U7" s="740"/>
      <c r="V7" s="740">
        <v>1652</v>
      </c>
      <c r="W7" s="740"/>
      <c r="X7" s="740"/>
      <c r="Y7" s="740"/>
      <c r="Z7" s="740"/>
      <c r="AA7" s="740">
        <v>130</v>
      </c>
      <c r="AB7" s="740"/>
      <c r="AC7" s="740"/>
      <c r="AD7" s="740"/>
      <c r="AE7" s="741"/>
      <c r="AF7" s="742">
        <v>125</v>
      </c>
      <c r="AG7" s="743"/>
      <c r="AH7" s="743"/>
      <c r="AI7" s="743"/>
      <c r="AJ7" s="744"/>
      <c r="AK7" s="745">
        <v>0</v>
      </c>
      <c r="AL7" s="746"/>
      <c r="AM7" s="746"/>
      <c r="AN7" s="746"/>
      <c r="AO7" s="746"/>
      <c r="AP7" s="746">
        <v>1564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549</v>
      </c>
      <c r="BT7" s="734"/>
      <c r="BU7" s="734"/>
      <c r="BV7" s="734"/>
      <c r="BW7" s="734"/>
      <c r="BX7" s="734"/>
      <c r="BY7" s="734"/>
      <c r="BZ7" s="734"/>
      <c r="CA7" s="734"/>
      <c r="CB7" s="734"/>
      <c r="CC7" s="734"/>
      <c r="CD7" s="734"/>
      <c r="CE7" s="734"/>
      <c r="CF7" s="734"/>
      <c r="CG7" s="749"/>
      <c r="CH7" s="730">
        <v>3</v>
      </c>
      <c r="CI7" s="731"/>
      <c r="CJ7" s="731"/>
      <c r="CK7" s="731"/>
      <c r="CL7" s="732"/>
      <c r="CM7" s="730">
        <v>104</v>
      </c>
      <c r="CN7" s="731"/>
      <c r="CO7" s="731"/>
      <c r="CP7" s="731"/>
      <c r="CQ7" s="732"/>
      <c r="CR7" s="730">
        <v>30</v>
      </c>
      <c r="CS7" s="731"/>
      <c r="CT7" s="731"/>
      <c r="CU7" s="731"/>
      <c r="CV7" s="732"/>
      <c r="CW7" s="730">
        <v>6</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125</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97</v>
      </c>
      <c r="R28" s="810"/>
      <c r="S28" s="810"/>
      <c r="T28" s="810"/>
      <c r="U28" s="810"/>
      <c r="V28" s="810">
        <v>96</v>
      </c>
      <c r="W28" s="810"/>
      <c r="X28" s="810"/>
      <c r="Y28" s="810"/>
      <c r="Z28" s="810"/>
      <c r="AA28" s="810">
        <v>1</v>
      </c>
      <c r="AB28" s="810"/>
      <c r="AC28" s="810"/>
      <c r="AD28" s="810"/>
      <c r="AE28" s="811"/>
      <c r="AF28" s="812">
        <v>1</v>
      </c>
      <c r="AG28" s="810"/>
      <c r="AH28" s="810"/>
      <c r="AI28" s="810"/>
      <c r="AJ28" s="813"/>
      <c r="AK28" s="814">
        <v>7</v>
      </c>
      <c r="AL28" s="815"/>
      <c r="AM28" s="815"/>
      <c r="AN28" s="815"/>
      <c r="AO28" s="815"/>
      <c r="AP28" s="815">
        <v>0</v>
      </c>
      <c r="AQ28" s="815"/>
      <c r="AR28" s="815"/>
      <c r="AS28" s="815"/>
      <c r="AT28" s="815"/>
      <c r="AU28" s="815">
        <v>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63</v>
      </c>
      <c r="R29" s="771"/>
      <c r="S29" s="771"/>
      <c r="T29" s="771"/>
      <c r="U29" s="771"/>
      <c r="V29" s="771">
        <v>63</v>
      </c>
      <c r="W29" s="771"/>
      <c r="X29" s="771"/>
      <c r="Y29" s="771"/>
      <c r="Z29" s="771"/>
      <c r="AA29" s="771">
        <v>0</v>
      </c>
      <c r="AB29" s="771"/>
      <c r="AC29" s="771"/>
      <c r="AD29" s="771"/>
      <c r="AE29" s="772"/>
      <c r="AF29" s="773">
        <v>0</v>
      </c>
      <c r="AG29" s="774"/>
      <c r="AH29" s="774"/>
      <c r="AI29" s="774"/>
      <c r="AJ29" s="775"/>
      <c r="AK29" s="821">
        <v>27</v>
      </c>
      <c r="AL29" s="817"/>
      <c r="AM29" s="817"/>
      <c r="AN29" s="817"/>
      <c r="AO29" s="817"/>
      <c r="AP29" s="817">
        <v>24</v>
      </c>
      <c r="AQ29" s="817"/>
      <c r="AR29" s="817"/>
      <c r="AS29" s="817"/>
      <c r="AT29" s="817"/>
      <c r="AU29" s="817">
        <v>24</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166</v>
      </c>
      <c r="R30" s="771"/>
      <c r="S30" s="771"/>
      <c r="T30" s="771"/>
      <c r="U30" s="771"/>
      <c r="V30" s="771">
        <v>137</v>
      </c>
      <c r="W30" s="771"/>
      <c r="X30" s="771"/>
      <c r="Y30" s="771"/>
      <c r="Z30" s="771"/>
      <c r="AA30" s="771">
        <v>29</v>
      </c>
      <c r="AB30" s="771"/>
      <c r="AC30" s="771"/>
      <c r="AD30" s="771"/>
      <c r="AE30" s="772"/>
      <c r="AF30" s="773">
        <v>29</v>
      </c>
      <c r="AG30" s="774"/>
      <c r="AH30" s="774"/>
      <c r="AI30" s="774"/>
      <c r="AJ30" s="775"/>
      <c r="AK30" s="821">
        <v>19</v>
      </c>
      <c r="AL30" s="817"/>
      <c r="AM30" s="817"/>
      <c r="AN30" s="817"/>
      <c r="AO30" s="817"/>
      <c r="AP30" s="817">
        <v>0</v>
      </c>
      <c r="AQ30" s="817"/>
      <c r="AR30" s="817"/>
      <c r="AS30" s="817"/>
      <c r="AT30" s="817"/>
      <c r="AU30" s="817">
        <v>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19</v>
      </c>
      <c r="R31" s="771"/>
      <c r="S31" s="771"/>
      <c r="T31" s="771"/>
      <c r="U31" s="771"/>
      <c r="V31" s="771">
        <v>19</v>
      </c>
      <c r="W31" s="771"/>
      <c r="X31" s="771"/>
      <c r="Y31" s="771"/>
      <c r="Z31" s="771"/>
      <c r="AA31" s="771">
        <v>0</v>
      </c>
      <c r="AB31" s="771"/>
      <c r="AC31" s="771"/>
      <c r="AD31" s="771"/>
      <c r="AE31" s="772"/>
      <c r="AF31" s="773">
        <v>0</v>
      </c>
      <c r="AG31" s="774"/>
      <c r="AH31" s="774"/>
      <c r="AI31" s="774"/>
      <c r="AJ31" s="775"/>
      <c r="AK31" s="821">
        <v>7</v>
      </c>
      <c r="AL31" s="817"/>
      <c r="AM31" s="817"/>
      <c r="AN31" s="817"/>
      <c r="AO31" s="817"/>
      <c r="AP31" s="817">
        <v>0</v>
      </c>
      <c r="AQ31" s="817"/>
      <c r="AR31" s="817"/>
      <c r="AS31" s="817"/>
      <c r="AT31" s="817"/>
      <c r="AU31" s="817">
        <v>0</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253</v>
      </c>
      <c r="R32" s="771"/>
      <c r="S32" s="771"/>
      <c r="T32" s="771"/>
      <c r="U32" s="771"/>
      <c r="V32" s="771">
        <v>251</v>
      </c>
      <c r="W32" s="771"/>
      <c r="X32" s="771"/>
      <c r="Y32" s="771"/>
      <c r="Z32" s="771"/>
      <c r="AA32" s="771">
        <v>2</v>
      </c>
      <c r="AB32" s="771"/>
      <c r="AC32" s="771"/>
      <c r="AD32" s="771"/>
      <c r="AE32" s="772"/>
      <c r="AF32" s="773">
        <v>29</v>
      </c>
      <c r="AG32" s="774"/>
      <c r="AH32" s="774"/>
      <c r="AI32" s="774"/>
      <c r="AJ32" s="775"/>
      <c r="AK32" s="821">
        <v>45</v>
      </c>
      <c r="AL32" s="817"/>
      <c r="AM32" s="817"/>
      <c r="AN32" s="817"/>
      <c r="AO32" s="817"/>
      <c r="AP32" s="817">
        <v>535</v>
      </c>
      <c r="AQ32" s="817"/>
      <c r="AR32" s="817"/>
      <c r="AS32" s="817"/>
      <c r="AT32" s="817"/>
      <c r="AU32" s="817">
        <v>535</v>
      </c>
      <c r="AV32" s="817"/>
      <c r="AW32" s="817"/>
      <c r="AX32" s="817"/>
      <c r="AY32" s="817"/>
      <c r="AZ32" s="818" t="s">
        <v>550</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65</v>
      </c>
      <c r="R33" s="771"/>
      <c r="S33" s="771"/>
      <c r="T33" s="771"/>
      <c r="U33" s="771"/>
      <c r="V33" s="771">
        <v>72</v>
      </c>
      <c r="W33" s="771"/>
      <c r="X33" s="771"/>
      <c r="Y33" s="771"/>
      <c r="Z33" s="771"/>
      <c r="AA33" s="771">
        <v>-7</v>
      </c>
      <c r="AB33" s="771"/>
      <c r="AC33" s="771"/>
      <c r="AD33" s="771"/>
      <c r="AE33" s="772"/>
      <c r="AF33" s="773">
        <v>7</v>
      </c>
      <c r="AG33" s="774"/>
      <c r="AH33" s="774"/>
      <c r="AI33" s="774"/>
      <c r="AJ33" s="775"/>
      <c r="AK33" s="821">
        <v>38</v>
      </c>
      <c r="AL33" s="817"/>
      <c r="AM33" s="817"/>
      <c r="AN33" s="817"/>
      <c r="AO33" s="817"/>
      <c r="AP33" s="817">
        <v>73</v>
      </c>
      <c r="AQ33" s="817"/>
      <c r="AR33" s="817"/>
      <c r="AS33" s="817"/>
      <c r="AT33" s="817"/>
      <c r="AU33" s="817">
        <v>73</v>
      </c>
      <c r="AV33" s="817"/>
      <c r="AW33" s="817"/>
      <c r="AX33" s="817"/>
      <c r="AY33" s="817"/>
      <c r="AZ33" s="818" t="s">
        <v>550</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4475</v>
      </c>
      <c r="R68" s="853"/>
      <c r="S68" s="853"/>
      <c r="T68" s="853"/>
      <c r="U68" s="853"/>
      <c r="V68" s="853">
        <v>4456</v>
      </c>
      <c r="W68" s="853"/>
      <c r="X68" s="853"/>
      <c r="Y68" s="853"/>
      <c r="Z68" s="853"/>
      <c r="AA68" s="853">
        <v>19</v>
      </c>
      <c r="AB68" s="853"/>
      <c r="AC68" s="853"/>
      <c r="AD68" s="853"/>
      <c r="AE68" s="853"/>
      <c r="AF68" s="853">
        <v>19</v>
      </c>
      <c r="AG68" s="853"/>
      <c r="AH68" s="853"/>
      <c r="AI68" s="853"/>
      <c r="AJ68" s="853"/>
      <c r="AK68" s="853">
        <v>50</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183</v>
      </c>
      <c r="R69" s="817"/>
      <c r="S69" s="817"/>
      <c r="T69" s="817"/>
      <c r="U69" s="817"/>
      <c r="V69" s="817">
        <v>178</v>
      </c>
      <c r="W69" s="817"/>
      <c r="X69" s="817"/>
      <c r="Y69" s="817"/>
      <c r="Z69" s="817"/>
      <c r="AA69" s="817">
        <v>5</v>
      </c>
      <c r="AB69" s="817"/>
      <c r="AC69" s="817"/>
      <c r="AD69" s="817"/>
      <c r="AE69" s="817"/>
      <c r="AF69" s="817">
        <v>5</v>
      </c>
      <c r="AG69" s="817"/>
      <c r="AH69" s="817"/>
      <c r="AI69" s="817"/>
      <c r="AJ69" s="817"/>
      <c r="AK69" s="817">
        <v>49</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553</v>
      </c>
      <c r="C70" s="861"/>
      <c r="D70" s="861"/>
      <c r="E70" s="861"/>
      <c r="F70" s="861"/>
      <c r="G70" s="861"/>
      <c r="H70" s="861"/>
      <c r="I70" s="861"/>
      <c r="J70" s="861"/>
      <c r="K70" s="861"/>
      <c r="L70" s="861"/>
      <c r="M70" s="861"/>
      <c r="N70" s="861"/>
      <c r="O70" s="861"/>
      <c r="P70" s="862"/>
      <c r="Q70" s="863">
        <v>276</v>
      </c>
      <c r="R70" s="817"/>
      <c r="S70" s="817"/>
      <c r="T70" s="817"/>
      <c r="U70" s="817"/>
      <c r="V70" s="817">
        <v>223</v>
      </c>
      <c r="W70" s="817"/>
      <c r="X70" s="817"/>
      <c r="Y70" s="817"/>
      <c r="Z70" s="817"/>
      <c r="AA70" s="817">
        <v>53</v>
      </c>
      <c r="AB70" s="817"/>
      <c r="AC70" s="817"/>
      <c r="AD70" s="817"/>
      <c r="AE70" s="817"/>
      <c r="AF70" s="817">
        <v>53</v>
      </c>
      <c r="AG70" s="817"/>
      <c r="AH70" s="817"/>
      <c r="AI70" s="817"/>
      <c r="AJ70" s="817"/>
      <c r="AK70" s="817">
        <v>127</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554</v>
      </c>
      <c r="C71" s="861"/>
      <c r="D71" s="861"/>
      <c r="E71" s="861"/>
      <c r="F71" s="861"/>
      <c r="G71" s="861"/>
      <c r="H71" s="861"/>
      <c r="I71" s="861"/>
      <c r="J71" s="861"/>
      <c r="K71" s="861"/>
      <c r="L71" s="861"/>
      <c r="M71" s="861"/>
      <c r="N71" s="861"/>
      <c r="O71" s="861"/>
      <c r="P71" s="862"/>
      <c r="Q71" s="863">
        <v>187</v>
      </c>
      <c r="R71" s="817"/>
      <c r="S71" s="817"/>
      <c r="T71" s="817"/>
      <c r="U71" s="817"/>
      <c r="V71" s="817">
        <v>176</v>
      </c>
      <c r="W71" s="817"/>
      <c r="X71" s="817"/>
      <c r="Y71" s="817"/>
      <c r="Z71" s="817"/>
      <c r="AA71" s="817">
        <v>11</v>
      </c>
      <c r="AB71" s="817"/>
      <c r="AC71" s="817"/>
      <c r="AD71" s="817"/>
      <c r="AE71" s="817"/>
      <c r="AF71" s="817">
        <v>11</v>
      </c>
      <c r="AG71" s="817"/>
      <c r="AH71" s="817"/>
      <c r="AI71" s="817"/>
      <c r="AJ71" s="817"/>
      <c r="AK71" s="817">
        <v>87</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555</v>
      </c>
      <c r="C72" s="861"/>
      <c r="D72" s="861"/>
      <c r="E72" s="861"/>
      <c r="F72" s="861"/>
      <c r="G72" s="861"/>
      <c r="H72" s="861"/>
      <c r="I72" s="861"/>
      <c r="J72" s="861"/>
      <c r="K72" s="861"/>
      <c r="L72" s="861"/>
      <c r="M72" s="861"/>
      <c r="N72" s="861"/>
      <c r="O72" s="861"/>
      <c r="P72" s="862"/>
      <c r="Q72" s="863">
        <v>15212</v>
      </c>
      <c r="R72" s="817"/>
      <c r="S72" s="817"/>
      <c r="T72" s="817"/>
      <c r="U72" s="817"/>
      <c r="V72" s="817">
        <v>15014</v>
      </c>
      <c r="W72" s="817"/>
      <c r="X72" s="817"/>
      <c r="Y72" s="817"/>
      <c r="Z72" s="817"/>
      <c r="AA72" s="817">
        <v>198</v>
      </c>
      <c r="AB72" s="817"/>
      <c r="AC72" s="817"/>
      <c r="AD72" s="817"/>
      <c r="AE72" s="817"/>
      <c r="AF72" s="817">
        <v>198</v>
      </c>
      <c r="AG72" s="817"/>
      <c r="AH72" s="817"/>
      <c r="AI72" s="817"/>
      <c r="AJ72" s="817"/>
      <c r="AK72" s="817">
        <v>470</v>
      </c>
      <c r="AL72" s="817"/>
      <c r="AM72" s="817"/>
      <c r="AN72" s="817"/>
      <c r="AO72" s="817"/>
      <c r="AP72" s="817">
        <v>4568</v>
      </c>
      <c r="AQ72" s="817"/>
      <c r="AR72" s="817"/>
      <c r="AS72" s="817"/>
      <c r="AT72" s="817"/>
      <c r="AU72" s="817">
        <v>12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556</v>
      </c>
      <c r="C73" s="861"/>
      <c r="D73" s="861"/>
      <c r="E73" s="861"/>
      <c r="F73" s="861"/>
      <c r="G73" s="861"/>
      <c r="H73" s="861"/>
      <c r="I73" s="861"/>
      <c r="J73" s="861"/>
      <c r="K73" s="861"/>
      <c r="L73" s="861"/>
      <c r="M73" s="861"/>
      <c r="N73" s="861"/>
      <c r="O73" s="861"/>
      <c r="P73" s="862"/>
      <c r="Q73" s="863">
        <v>478</v>
      </c>
      <c r="R73" s="817"/>
      <c r="S73" s="817"/>
      <c r="T73" s="817"/>
      <c r="U73" s="817"/>
      <c r="V73" s="817">
        <v>401</v>
      </c>
      <c r="W73" s="817"/>
      <c r="X73" s="817"/>
      <c r="Y73" s="817"/>
      <c r="Z73" s="817"/>
      <c r="AA73" s="817">
        <v>77</v>
      </c>
      <c r="AB73" s="817"/>
      <c r="AC73" s="817"/>
      <c r="AD73" s="817"/>
      <c r="AE73" s="817"/>
      <c r="AF73" s="817">
        <v>77</v>
      </c>
      <c r="AG73" s="817"/>
      <c r="AH73" s="817"/>
      <c r="AI73" s="817"/>
      <c r="AJ73" s="817"/>
      <c r="AK73" s="817">
        <v>0</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557</v>
      </c>
      <c r="C74" s="861"/>
      <c r="D74" s="861"/>
      <c r="E74" s="861"/>
      <c r="F74" s="861"/>
      <c r="G74" s="861"/>
      <c r="H74" s="861"/>
      <c r="I74" s="861"/>
      <c r="J74" s="861"/>
      <c r="K74" s="861"/>
      <c r="L74" s="861"/>
      <c r="M74" s="861"/>
      <c r="N74" s="861"/>
      <c r="O74" s="861"/>
      <c r="P74" s="862"/>
      <c r="Q74" s="863">
        <v>11123</v>
      </c>
      <c r="R74" s="817"/>
      <c r="S74" s="817"/>
      <c r="T74" s="817"/>
      <c r="U74" s="817"/>
      <c r="V74" s="817">
        <v>11108</v>
      </c>
      <c r="W74" s="817"/>
      <c r="X74" s="817"/>
      <c r="Y74" s="817"/>
      <c r="Z74" s="817"/>
      <c r="AA74" s="817">
        <v>15</v>
      </c>
      <c r="AB74" s="817"/>
      <c r="AC74" s="817"/>
      <c r="AD74" s="817"/>
      <c r="AE74" s="817"/>
      <c r="AF74" s="817">
        <v>2736</v>
      </c>
      <c r="AG74" s="817"/>
      <c r="AH74" s="817"/>
      <c r="AI74" s="817"/>
      <c r="AJ74" s="817"/>
      <c r="AK74" s="817">
        <v>816</v>
      </c>
      <c r="AL74" s="817"/>
      <c r="AM74" s="817"/>
      <c r="AN74" s="817"/>
      <c r="AO74" s="817"/>
      <c r="AP74" s="817">
        <v>4295</v>
      </c>
      <c r="AQ74" s="817"/>
      <c r="AR74" s="817"/>
      <c r="AS74" s="817"/>
      <c r="AT74" s="817"/>
      <c r="AU74" s="817">
        <v>127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128041</v>
      </c>
      <c r="AB110" s="887"/>
      <c r="AC110" s="887"/>
      <c r="AD110" s="887"/>
      <c r="AE110" s="888"/>
      <c r="AF110" s="889">
        <v>132749</v>
      </c>
      <c r="AG110" s="887"/>
      <c r="AH110" s="887"/>
      <c r="AI110" s="887"/>
      <c r="AJ110" s="888"/>
      <c r="AK110" s="889">
        <v>148935</v>
      </c>
      <c r="AL110" s="887"/>
      <c r="AM110" s="887"/>
      <c r="AN110" s="887"/>
      <c r="AO110" s="888"/>
      <c r="AP110" s="890">
        <v>19.5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1447540</v>
      </c>
      <c r="BR110" s="918"/>
      <c r="BS110" s="918"/>
      <c r="BT110" s="918"/>
      <c r="BU110" s="918"/>
      <c r="BV110" s="918">
        <v>1465212</v>
      </c>
      <c r="BW110" s="918"/>
      <c r="BX110" s="918"/>
      <c r="BY110" s="918"/>
      <c r="BZ110" s="918"/>
      <c r="CA110" s="918">
        <v>1564134</v>
      </c>
      <c r="CB110" s="918"/>
      <c r="CC110" s="918"/>
      <c r="CD110" s="918"/>
      <c r="CE110" s="918"/>
      <c r="CF110" s="931">
        <v>205.2</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386710</v>
      </c>
      <c r="BR112" s="913"/>
      <c r="BS112" s="913"/>
      <c r="BT112" s="913"/>
      <c r="BU112" s="913"/>
      <c r="BV112" s="913">
        <v>434890</v>
      </c>
      <c r="BW112" s="913"/>
      <c r="BX112" s="913"/>
      <c r="BY112" s="913"/>
      <c r="BZ112" s="913"/>
      <c r="CA112" s="913">
        <v>516223</v>
      </c>
      <c r="CB112" s="913"/>
      <c r="CC112" s="913"/>
      <c r="CD112" s="913"/>
      <c r="CE112" s="913"/>
      <c r="CF112" s="907">
        <v>67.7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22285</v>
      </c>
      <c r="AB113" s="925"/>
      <c r="AC113" s="925"/>
      <c r="AD113" s="925"/>
      <c r="AE113" s="926"/>
      <c r="AF113" s="927">
        <v>21720</v>
      </c>
      <c r="AG113" s="925"/>
      <c r="AH113" s="925"/>
      <c r="AI113" s="925"/>
      <c r="AJ113" s="926"/>
      <c r="AK113" s="927">
        <v>29713</v>
      </c>
      <c r="AL113" s="925"/>
      <c r="AM113" s="925"/>
      <c r="AN113" s="925"/>
      <c r="AO113" s="926"/>
      <c r="AP113" s="928">
        <v>3.9</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139245</v>
      </c>
      <c r="BR113" s="913"/>
      <c r="BS113" s="913"/>
      <c r="BT113" s="913"/>
      <c r="BU113" s="913"/>
      <c r="BV113" s="913">
        <v>134403</v>
      </c>
      <c r="BW113" s="913"/>
      <c r="BX113" s="913"/>
      <c r="BY113" s="913"/>
      <c r="BZ113" s="913"/>
      <c r="CA113" s="913">
        <v>139600</v>
      </c>
      <c r="CB113" s="913"/>
      <c r="CC113" s="913"/>
      <c r="CD113" s="913"/>
      <c r="CE113" s="913"/>
      <c r="CF113" s="907">
        <v>18.3</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9700</v>
      </c>
      <c r="AB114" s="946"/>
      <c r="AC114" s="946"/>
      <c r="AD114" s="946"/>
      <c r="AE114" s="947"/>
      <c r="AF114" s="948">
        <v>10740</v>
      </c>
      <c r="AG114" s="946"/>
      <c r="AH114" s="946"/>
      <c r="AI114" s="946"/>
      <c r="AJ114" s="947"/>
      <c r="AK114" s="948">
        <v>13830</v>
      </c>
      <c r="AL114" s="946"/>
      <c r="AM114" s="946"/>
      <c r="AN114" s="946"/>
      <c r="AO114" s="947"/>
      <c r="AP114" s="949">
        <v>1.8</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274824</v>
      </c>
      <c r="BR114" s="913"/>
      <c r="BS114" s="913"/>
      <c r="BT114" s="913"/>
      <c r="BU114" s="913"/>
      <c r="BV114" s="913">
        <v>271984</v>
      </c>
      <c r="BW114" s="913"/>
      <c r="BX114" s="913"/>
      <c r="BY114" s="913"/>
      <c r="BZ114" s="913"/>
      <c r="CA114" s="913">
        <v>275254</v>
      </c>
      <c r="CB114" s="913"/>
      <c r="CC114" s="913"/>
      <c r="CD114" s="913"/>
      <c r="CE114" s="913"/>
      <c r="CF114" s="907">
        <v>36.1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17</v>
      </c>
      <c r="AB116" s="946"/>
      <c r="AC116" s="946"/>
      <c r="AD116" s="946"/>
      <c r="AE116" s="947"/>
      <c r="AF116" s="948">
        <v>183</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160043</v>
      </c>
      <c r="AB117" s="966"/>
      <c r="AC117" s="966"/>
      <c r="AD117" s="966"/>
      <c r="AE117" s="967"/>
      <c r="AF117" s="968">
        <v>165392</v>
      </c>
      <c r="AG117" s="966"/>
      <c r="AH117" s="966"/>
      <c r="AI117" s="966"/>
      <c r="AJ117" s="967"/>
      <c r="AK117" s="968">
        <v>192478</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2248319</v>
      </c>
      <c r="BR119" s="987"/>
      <c r="BS119" s="987"/>
      <c r="BT119" s="987"/>
      <c r="BU119" s="987"/>
      <c r="BV119" s="987">
        <v>2306489</v>
      </c>
      <c r="BW119" s="987"/>
      <c r="BX119" s="987"/>
      <c r="BY119" s="987"/>
      <c r="BZ119" s="987"/>
      <c r="CA119" s="987">
        <v>2495211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1142024</v>
      </c>
      <c r="BR120" s="918"/>
      <c r="BS120" s="918"/>
      <c r="BT120" s="918"/>
      <c r="BU120" s="918"/>
      <c r="BV120" s="918">
        <v>1291467</v>
      </c>
      <c r="BW120" s="918"/>
      <c r="BX120" s="918"/>
      <c r="BY120" s="918"/>
      <c r="BZ120" s="918"/>
      <c r="CA120" s="918">
        <v>1254997</v>
      </c>
      <c r="CB120" s="918"/>
      <c r="CC120" s="918"/>
      <c r="CD120" s="918"/>
      <c r="CE120" s="918"/>
      <c r="CF120" s="931">
        <v>164.7</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419799</v>
      </c>
      <c r="DR120" s="918"/>
      <c r="DS120" s="918"/>
      <c r="DT120" s="918"/>
      <c r="DU120" s="918"/>
      <c r="DV120" s="919">
        <v>55.1</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73503</v>
      </c>
      <c r="BR121" s="913"/>
      <c r="BS121" s="913"/>
      <c r="BT121" s="913"/>
      <c r="BU121" s="913"/>
      <c r="BV121" s="913">
        <v>113484</v>
      </c>
      <c r="BW121" s="913"/>
      <c r="BX121" s="913"/>
      <c r="BY121" s="913"/>
      <c r="BZ121" s="913"/>
      <c r="CA121" s="913">
        <v>108900</v>
      </c>
      <c r="CB121" s="913"/>
      <c r="CC121" s="913"/>
      <c r="CD121" s="913"/>
      <c r="CE121" s="913"/>
      <c r="CF121" s="907">
        <v>14.3</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72439</v>
      </c>
      <c r="DR121" s="913"/>
      <c r="DS121" s="913"/>
      <c r="DT121" s="913"/>
      <c r="DU121" s="913"/>
      <c r="DV121" s="914">
        <v>9.5</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1400011</v>
      </c>
      <c r="BR122" s="987"/>
      <c r="BS122" s="987"/>
      <c r="BT122" s="987"/>
      <c r="BU122" s="987"/>
      <c r="BV122" s="987">
        <v>1535293</v>
      </c>
      <c r="BW122" s="987"/>
      <c r="BX122" s="987"/>
      <c r="BY122" s="987"/>
      <c r="BZ122" s="987"/>
      <c r="CA122" s="987">
        <v>1512701</v>
      </c>
      <c r="CB122" s="987"/>
      <c r="CC122" s="987"/>
      <c r="CD122" s="987"/>
      <c r="CE122" s="987"/>
      <c r="CF122" s="1004">
        <v>198.5</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27687</v>
      </c>
      <c r="DM122" s="913"/>
      <c r="DN122" s="913"/>
      <c r="DO122" s="913"/>
      <c r="DP122" s="913"/>
      <c r="DQ122" s="913">
        <v>23985</v>
      </c>
      <c r="DR122" s="913"/>
      <c r="DS122" s="913"/>
      <c r="DT122" s="913"/>
      <c r="DU122" s="913"/>
      <c r="DV122" s="914">
        <v>3.1</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2615538</v>
      </c>
      <c r="BR123" s="1051"/>
      <c r="BS123" s="1051"/>
      <c r="BT123" s="1051"/>
      <c r="BU123" s="1051"/>
      <c r="BV123" s="1051">
        <v>2940244</v>
      </c>
      <c r="BW123" s="1051"/>
      <c r="BX123" s="1051"/>
      <c r="BY123" s="1051"/>
      <c r="BZ123" s="1051"/>
      <c r="CA123" s="1051">
        <v>2876598</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357423</v>
      </c>
      <c r="DH124" s="973"/>
      <c r="DI124" s="973"/>
      <c r="DJ124" s="973"/>
      <c r="DK124" s="974"/>
      <c r="DL124" s="972">
        <v>407203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2385</v>
      </c>
      <c r="AB128" s="1033"/>
      <c r="AC128" s="1033"/>
      <c r="AD128" s="1033"/>
      <c r="AE128" s="1034"/>
      <c r="AF128" s="1035">
        <v>2025</v>
      </c>
      <c r="AG128" s="1033"/>
      <c r="AH128" s="1033"/>
      <c r="AI128" s="1033"/>
      <c r="AJ128" s="1034"/>
      <c r="AK128" s="1035">
        <v>3654</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882544</v>
      </c>
      <c r="AB129" s="946"/>
      <c r="AC129" s="946"/>
      <c r="AD129" s="946"/>
      <c r="AE129" s="947"/>
      <c r="AF129" s="948">
        <v>881833</v>
      </c>
      <c r="AG129" s="946"/>
      <c r="AH129" s="946"/>
      <c r="AI129" s="946"/>
      <c r="AJ129" s="947"/>
      <c r="AK129" s="948">
        <v>893022</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120224</v>
      </c>
      <c r="AB130" s="946"/>
      <c r="AC130" s="946"/>
      <c r="AD130" s="946"/>
      <c r="AE130" s="947"/>
      <c r="AF130" s="948">
        <v>121805</v>
      </c>
      <c r="AG130" s="946"/>
      <c r="AH130" s="946"/>
      <c r="AI130" s="946"/>
      <c r="AJ130" s="947"/>
      <c r="AK130" s="948">
        <v>130926</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5.9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762320</v>
      </c>
      <c r="AB131" s="973"/>
      <c r="AC131" s="973"/>
      <c r="AD131" s="973"/>
      <c r="AE131" s="974"/>
      <c r="AF131" s="972">
        <v>760028</v>
      </c>
      <c r="AG131" s="973"/>
      <c r="AH131" s="973"/>
      <c r="AI131" s="973"/>
      <c r="AJ131" s="974"/>
      <c r="AK131" s="972">
        <v>762096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4.9105362579999996</v>
      </c>
      <c r="AB132" s="1084"/>
      <c r="AC132" s="1084"/>
      <c r="AD132" s="1084"/>
      <c r="AE132" s="1085"/>
      <c r="AF132" s="1086">
        <v>5.4684827399999998</v>
      </c>
      <c r="AG132" s="1084"/>
      <c r="AH132" s="1084"/>
      <c r="AI132" s="1084"/>
      <c r="AJ132" s="1085"/>
      <c r="AK132" s="1086">
        <v>7.5972056009999998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5.6</v>
      </c>
      <c r="AB133" s="1067"/>
      <c r="AC133" s="1067"/>
      <c r="AD133" s="1067"/>
      <c r="AE133" s="1068"/>
      <c r="AF133" s="1066">
        <v>5.0999999999999996</v>
      </c>
      <c r="AG133" s="1067"/>
      <c r="AH133" s="1067"/>
      <c r="AI133" s="1067"/>
      <c r="AJ133" s="1068"/>
      <c r="AK133" s="1066">
        <v>5.9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ZstGk+pZVFrwkxezvA013GL36cRRhQtqBa015qiDuofiL+1c6OdPL+cRTyRAg67bDfU9RnOvumt41OWmMGcFQ==" saltValue="UNTi7oi4rO0FcTFu+k+n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TEcZ1Dbs7GhjAjKTmTB7Wuj9xwq5eIo6LW3bDEfu2lb8Ki9NzJ0fGyPaKCkr1Ieza4iijmZ1Xeek6AB2Ons9g==" saltValue="iZAPXfZlCFzsQEXASiF3Q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Ijh+OQfzxhOmNqFfCuRnn8FQ0+wR4Gr/c6uPke7ptlGhvuw/Br7aPBy3HE8nocazj9hCq555ANkiOGB1UtodA==" saltValue="U60FuztRyHLDZ/2Jpc//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379961</v>
      </c>
      <c r="AP9" s="262">
        <v>645095</v>
      </c>
      <c r="AQ9" s="263">
        <v>289558</v>
      </c>
      <c r="AR9" s="264">
        <v>122.8</v>
      </c>
    </row>
    <row r="10" spans="1:46" ht="13.5" customHeight="1" x14ac:dyDescent="0.2">
      <c r="A10" s="247"/>
      <c r="AK10" s="1103" t="s">
        <v>484</v>
      </c>
      <c r="AL10" s="1104"/>
      <c r="AM10" s="1104"/>
      <c r="AN10" s="1105"/>
      <c r="AO10" s="265">
        <v>33542</v>
      </c>
      <c r="AP10" s="265">
        <v>56947</v>
      </c>
      <c r="AQ10" s="266">
        <v>31838</v>
      </c>
      <c r="AR10" s="267">
        <v>78.900000000000006</v>
      </c>
    </row>
    <row r="11" spans="1:46" ht="13.5" customHeight="1" x14ac:dyDescent="0.2">
      <c r="A11" s="247"/>
      <c r="AK11" s="1103" t="s">
        <v>485</v>
      </c>
      <c r="AL11" s="1104"/>
      <c r="AM11" s="1104"/>
      <c r="AN11" s="1105"/>
      <c r="AO11" s="265" t="s">
        <v>486</v>
      </c>
      <c r="AP11" s="265" t="s">
        <v>486</v>
      </c>
      <c r="AQ11" s="266">
        <v>5309</v>
      </c>
      <c r="AR11" s="267" t="s">
        <v>486</v>
      </c>
    </row>
    <row r="12" spans="1:46" ht="13.5" customHeight="1" x14ac:dyDescent="0.2">
      <c r="A12" s="247"/>
      <c r="AK12" s="1103" t="s">
        <v>487</v>
      </c>
      <c r="AL12" s="1104"/>
      <c r="AM12" s="1104"/>
      <c r="AN12" s="1105"/>
      <c r="AO12" s="265" t="s">
        <v>486</v>
      </c>
      <c r="AP12" s="265" t="s">
        <v>486</v>
      </c>
      <c r="AQ12" s="266" t="s">
        <v>486</v>
      </c>
      <c r="AR12" s="267" t="s">
        <v>486</v>
      </c>
    </row>
    <row r="13" spans="1:46" ht="13.5" customHeight="1" x14ac:dyDescent="0.2">
      <c r="A13" s="247"/>
      <c r="AK13" s="1103" t="s">
        <v>488</v>
      </c>
      <c r="AL13" s="1104"/>
      <c r="AM13" s="1104"/>
      <c r="AN13" s="1105"/>
      <c r="AO13" s="265">
        <v>13210</v>
      </c>
      <c r="AP13" s="265">
        <v>22428</v>
      </c>
      <c r="AQ13" s="266">
        <v>8195</v>
      </c>
      <c r="AR13" s="267">
        <v>173.7</v>
      </c>
    </row>
    <row r="14" spans="1:46" ht="13.5" customHeight="1" x14ac:dyDescent="0.2">
      <c r="A14" s="247"/>
      <c r="AK14" s="1103" t="s">
        <v>489</v>
      </c>
      <c r="AL14" s="1104"/>
      <c r="AM14" s="1104"/>
      <c r="AN14" s="1105"/>
      <c r="AO14" s="265" t="s">
        <v>486</v>
      </c>
      <c r="AP14" s="265" t="s">
        <v>486</v>
      </c>
      <c r="AQ14" s="266">
        <v>5752</v>
      </c>
      <c r="AR14" s="267" t="s">
        <v>486</v>
      </c>
    </row>
    <row r="15" spans="1:46" ht="13.5" customHeight="1" x14ac:dyDescent="0.2">
      <c r="A15" s="247"/>
      <c r="AK15" s="1106" t="s">
        <v>490</v>
      </c>
      <c r="AL15" s="1107"/>
      <c r="AM15" s="1107"/>
      <c r="AN15" s="1108"/>
      <c r="AO15" s="265">
        <v>-37243</v>
      </c>
      <c r="AP15" s="265">
        <v>-63231</v>
      </c>
      <c r="AQ15" s="266">
        <v>-17150</v>
      </c>
      <c r="AR15" s="267">
        <v>268.7</v>
      </c>
    </row>
    <row r="16" spans="1:46" ht="13.2" x14ac:dyDescent="0.2">
      <c r="A16" s="247"/>
      <c r="AK16" s="1106" t="s">
        <v>177</v>
      </c>
      <c r="AL16" s="1107"/>
      <c r="AM16" s="1107"/>
      <c r="AN16" s="1108"/>
      <c r="AO16" s="265">
        <v>389470</v>
      </c>
      <c r="AP16" s="265">
        <v>661239</v>
      </c>
      <c r="AQ16" s="266">
        <v>323504</v>
      </c>
      <c r="AR16" s="267">
        <v>104.4</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61.12</v>
      </c>
      <c r="AP21" s="278">
        <v>26.26</v>
      </c>
      <c r="AQ21" s="279">
        <v>34.86</v>
      </c>
      <c r="AS21" s="280"/>
      <c r="AT21" s="276"/>
    </row>
    <row r="22" spans="1:46" s="248" customFormat="1" ht="13.2" x14ac:dyDescent="0.2">
      <c r="A22" s="276"/>
      <c r="AK22" s="1109" t="s">
        <v>496</v>
      </c>
      <c r="AL22" s="1110"/>
      <c r="AM22" s="1110"/>
      <c r="AN22" s="1111"/>
      <c r="AO22" s="281">
        <v>93.1</v>
      </c>
      <c r="AP22" s="282">
        <v>94.5</v>
      </c>
      <c r="AQ22" s="283">
        <v>-1.4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148935</v>
      </c>
      <c r="AP32" s="291">
        <v>252861</v>
      </c>
      <c r="AQ32" s="292">
        <v>167749</v>
      </c>
      <c r="AR32" s="293">
        <v>50.7</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29713</v>
      </c>
      <c r="AP35" s="291">
        <v>50447</v>
      </c>
      <c r="AQ35" s="292">
        <v>32778</v>
      </c>
      <c r="AR35" s="293">
        <v>53.9</v>
      </c>
    </row>
    <row r="36" spans="1:46" ht="27" customHeight="1" x14ac:dyDescent="0.2">
      <c r="A36" s="247"/>
      <c r="AK36" s="1117" t="s">
        <v>504</v>
      </c>
      <c r="AL36" s="1118"/>
      <c r="AM36" s="1118"/>
      <c r="AN36" s="1119"/>
      <c r="AO36" s="291">
        <v>13830</v>
      </c>
      <c r="AP36" s="291">
        <v>23480</v>
      </c>
      <c r="AQ36" s="292">
        <v>4535</v>
      </c>
      <c r="AR36" s="293">
        <v>417.8</v>
      </c>
    </row>
    <row r="37" spans="1:46" ht="13.5" customHeight="1" x14ac:dyDescent="0.2">
      <c r="A37" s="247"/>
      <c r="AK37" s="1117" t="s">
        <v>505</v>
      </c>
      <c r="AL37" s="1118"/>
      <c r="AM37" s="1118"/>
      <c r="AN37" s="1119"/>
      <c r="AO37" s="291" t="s">
        <v>486</v>
      </c>
      <c r="AP37" s="291" t="s">
        <v>486</v>
      </c>
      <c r="AQ37" s="292">
        <v>1146</v>
      </c>
      <c r="AR37" s="293" t="s">
        <v>486</v>
      </c>
    </row>
    <row r="38" spans="1:46" ht="27" customHeight="1" x14ac:dyDescent="0.2">
      <c r="A38" s="247"/>
      <c r="AK38" s="1120" t="s">
        <v>506</v>
      </c>
      <c r="AL38" s="1121"/>
      <c r="AM38" s="1121"/>
      <c r="AN38" s="1122"/>
      <c r="AO38" s="294" t="s">
        <v>486</v>
      </c>
      <c r="AP38" s="294" t="s">
        <v>486</v>
      </c>
      <c r="AQ38" s="295">
        <v>37</v>
      </c>
      <c r="AR38" s="283" t="s">
        <v>486</v>
      </c>
      <c r="AS38" s="290"/>
    </row>
    <row r="39" spans="1:46" ht="13.2" x14ac:dyDescent="0.2">
      <c r="A39" s="247"/>
      <c r="AK39" s="1120" t="s">
        <v>507</v>
      </c>
      <c r="AL39" s="1121"/>
      <c r="AM39" s="1121"/>
      <c r="AN39" s="1122"/>
      <c r="AO39" s="291">
        <v>-3654</v>
      </c>
      <c r="AP39" s="291">
        <v>-6204</v>
      </c>
      <c r="AQ39" s="292">
        <v>-7395</v>
      </c>
      <c r="AR39" s="293">
        <v>-16.100000000000001</v>
      </c>
      <c r="AS39" s="290"/>
    </row>
    <row r="40" spans="1:46" ht="27" customHeight="1" x14ac:dyDescent="0.2">
      <c r="A40" s="247"/>
      <c r="AK40" s="1117" t="s">
        <v>508</v>
      </c>
      <c r="AL40" s="1118"/>
      <c r="AM40" s="1118"/>
      <c r="AN40" s="1119"/>
      <c r="AO40" s="291">
        <v>-130926</v>
      </c>
      <c r="AP40" s="291">
        <v>-222285</v>
      </c>
      <c r="AQ40" s="292">
        <v>-144519</v>
      </c>
      <c r="AR40" s="293">
        <v>53.8</v>
      </c>
      <c r="AS40" s="290"/>
    </row>
    <row r="41" spans="1:46" ht="13.2" x14ac:dyDescent="0.2">
      <c r="A41" s="247"/>
      <c r="AK41" s="1123" t="s">
        <v>287</v>
      </c>
      <c r="AL41" s="1124"/>
      <c r="AM41" s="1124"/>
      <c r="AN41" s="1125"/>
      <c r="AO41" s="291">
        <v>57898</v>
      </c>
      <c r="AP41" s="291">
        <v>98299</v>
      </c>
      <c r="AQ41" s="292">
        <v>54333</v>
      </c>
      <c r="AR41" s="293">
        <v>80.900000000000006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369769</v>
      </c>
      <c r="AN51" s="313">
        <v>553546</v>
      </c>
      <c r="AO51" s="314">
        <v>114</v>
      </c>
      <c r="AP51" s="315">
        <v>332350</v>
      </c>
      <c r="AQ51" s="316">
        <v>4.9000000000000004</v>
      </c>
      <c r="AR51" s="317">
        <v>109.1</v>
      </c>
    </row>
    <row r="52" spans="1:44" ht="13.2" x14ac:dyDescent="0.2">
      <c r="A52" s="247"/>
      <c r="AK52" s="318"/>
      <c r="AL52" s="319" t="s">
        <v>518</v>
      </c>
      <c r="AM52" s="320">
        <v>282216</v>
      </c>
      <c r="AN52" s="321">
        <v>422479</v>
      </c>
      <c r="AO52" s="322">
        <v>152.6</v>
      </c>
      <c r="AP52" s="323">
        <v>200453</v>
      </c>
      <c r="AQ52" s="324">
        <v>0.7</v>
      </c>
      <c r="AR52" s="325">
        <v>151.9</v>
      </c>
    </row>
    <row r="53" spans="1:44" ht="13.2" x14ac:dyDescent="0.2">
      <c r="A53" s="247"/>
      <c r="AK53" s="303" t="s">
        <v>519</v>
      </c>
      <c r="AL53" s="304"/>
      <c r="AM53" s="312">
        <v>197317</v>
      </c>
      <c r="AN53" s="313">
        <v>300330</v>
      </c>
      <c r="AO53" s="314">
        <v>-45.7</v>
      </c>
      <c r="AP53" s="315">
        <v>362690</v>
      </c>
      <c r="AQ53" s="316">
        <v>9.1</v>
      </c>
      <c r="AR53" s="317">
        <v>-54.8</v>
      </c>
    </row>
    <row r="54" spans="1:44" ht="13.2" x14ac:dyDescent="0.2">
      <c r="A54" s="247"/>
      <c r="AK54" s="318"/>
      <c r="AL54" s="319" t="s">
        <v>518</v>
      </c>
      <c r="AM54" s="320">
        <v>110236</v>
      </c>
      <c r="AN54" s="321">
        <v>167787</v>
      </c>
      <c r="AO54" s="322">
        <v>-60.3</v>
      </c>
      <c r="AP54" s="323">
        <v>172580</v>
      </c>
      <c r="AQ54" s="324">
        <v>-13.9</v>
      </c>
      <c r="AR54" s="325">
        <v>-46.4</v>
      </c>
    </row>
    <row r="55" spans="1:44" ht="13.2" x14ac:dyDescent="0.2">
      <c r="A55" s="247"/>
      <c r="AK55" s="303" t="s">
        <v>520</v>
      </c>
      <c r="AL55" s="304"/>
      <c r="AM55" s="312">
        <v>236290</v>
      </c>
      <c r="AN55" s="313">
        <v>376858</v>
      </c>
      <c r="AO55" s="314">
        <v>25.5</v>
      </c>
      <c r="AP55" s="315">
        <v>296093</v>
      </c>
      <c r="AQ55" s="316">
        <v>-18.399999999999999</v>
      </c>
      <c r="AR55" s="317">
        <v>43.9</v>
      </c>
    </row>
    <row r="56" spans="1:44" ht="13.2" x14ac:dyDescent="0.2">
      <c r="A56" s="247"/>
      <c r="AK56" s="318"/>
      <c r="AL56" s="319" t="s">
        <v>518</v>
      </c>
      <c r="AM56" s="320">
        <v>48151</v>
      </c>
      <c r="AN56" s="321">
        <v>76796</v>
      </c>
      <c r="AO56" s="322">
        <v>-54.2</v>
      </c>
      <c r="AP56" s="323">
        <v>140545</v>
      </c>
      <c r="AQ56" s="324">
        <v>-18.600000000000001</v>
      </c>
      <c r="AR56" s="325">
        <v>-35.6</v>
      </c>
    </row>
    <row r="57" spans="1:44" ht="13.2" x14ac:dyDescent="0.2">
      <c r="A57" s="247"/>
      <c r="AK57" s="303" t="s">
        <v>521</v>
      </c>
      <c r="AL57" s="304"/>
      <c r="AM57" s="312">
        <v>144790</v>
      </c>
      <c r="AN57" s="313">
        <v>236585</v>
      </c>
      <c r="AO57" s="314">
        <v>-37.200000000000003</v>
      </c>
      <c r="AP57" s="315">
        <v>308655</v>
      </c>
      <c r="AQ57" s="316">
        <v>4.2</v>
      </c>
      <c r="AR57" s="317">
        <v>-41.4</v>
      </c>
    </row>
    <row r="58" spans="1:44" ht="13.2" x14ac:dyDescent="0.2">
      <c r="A58" s="247"/>
      <c r="AK58" s="318"/>
      <c r="AL58" s="319" t="s">
        <v>518</v>
      </c>
      <c r="AM58" s="320">
        <v>27026</v>
      </c>
      <c r="AN58" s="321">
        <v>44160</v>
      </c>
      <c r="AO58" s="322">
        <v>-42.5</v>
      </c>
      <c r="AP58" s="323">
        <v>169887</v>
      </c>
      <c r="AQ58" s="324">
        <v>20.9</v>
      </c>
      <c r="AR58" s="325">
        <v>-63.4</v>
      </c>
    </row>
    <row r="59" spans="1:44" ht="13.2" x14ac:dyDescent="0.2">
      <c r="A59" s="247"/>
      <c r="AK59" s="303" t="s">
        <v>522</v>
      </c>
      <c r="AL59" s="304"/>
      <c r="AM59" s="312">
        <v>368945</v>
      </c>
      <c r="AN59" s="313">
        <v>626392</v>
      </c>
      <c r="AO59" s="314">
        <v>164.8</v>
      </c>
      <c r="AP59" s="315">
        <v>325476</v>
      </c>
      <c r="AQ59" s="316">
        <v>5.4</v>
      </c>
      <c r="AR59" s="317">
        <v>159.4</v>
      </c>
    </row>
    <row r="60" spans="1:44" ht="13.2" x14ac:dyDescent="0.2">
      <c r="A60" s="247"/>
      <c r="AK60" s="318"/>
      <c r="AL60" s="319" t="s">
        <v>518</v>
      </c>
      <c r="AM60" s="320">
        <v>176694</v>
      </c>
      <c r="AN60" s="321">
        <v>299990</v>
      </c>
      <c r="AO60" s="322">
        <v>579.29999999999995</v>
      </c>
      <c r="AP60" s="323">
        <v>190204</v>
      </c>
      <c r="AQ60" s="324">
        <v>12</v>
      </c>
      <c r="AR60" s="325">
        <v>567.29999999999995</v>
      </c>
    </row>
    <row r="61" spans="1:44" ht="13.2" x14ac:dyDescent="0.2">
      <c r="A61" s="247"/>
      <c r="AK61" s="303" t="s">
        <v>523</v>
      </c>
      <c r="AL61" s="326"/>
      <c r="AM61" s="312">
        <v>263422</v>
      </c>
      <c r="AN61" s="313">
        <v>418742</v>
      </c>
      <c r="AO61" s="314">
        <v>44.3</v>
      </c>
      <c r="AP61" s="315">
        <v>325053</v>
      </c>
      <c r="AQ61" s="327">
        <v>1</v>
      </c>
      <c r="AR61" s="317">
        <v>43.3</v>
      </c>
    </row>
    <row r="62" spans="1:44" ht="13.2" x14ac:dyDescent="0.2">
      <c r="A62" s="247"/>
      <c r="AK62" s="318"/>
      <c r="AL62" s="319" t="s">
        <v>518</v>
      </c>
      <c r="AM62" s="320">
        <v>128865</v>
      </c>
      <c r="AN62" s="321">
        <v>202242</v>
      </c>
      <c r="AO62" s="322">
        <v>115</v>
      </c>
      <c r="AP62" s="323">
        <v>174734</v>
      </c>
      <c r="AQ62" s="324">
        <v>0.2</v>
      </c>
      <c r="AR62" s="325">
        <v>114.8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XCwj6Gbohoc+rT1aAwQfnv30lbNtSYDd66njezZ4S4JzJaBsaT10eJ2pusXgvx6sb/wv3XCt8mlkJ8Jj6hsjQw==" saltValue="LkxBPmk+HzMbKkILDW3Q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eRHCmz+/TortPsljsvsfzjSNKhEZYMAhfnzbW76ZYaH0MvY5YtdY495ZztVtD/uVOJeabeb65XjAj4CsDviHdQ==" saltValue="7TyvM48nSR+TJBiUAQwE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UFe51fhG9f4agzSzwMmzmPAhHs43yQmtteJhZDZ0St0RLMVqUnE0HI0K4nxt7UgxW2bheOdToX0m3XlbXkdccg==" saltValue="pRfOSjfXEpGDYo6hdmQO7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65.3</v>
      </c>
      <c r="G47" s="12">
        <v>70.010000000000005</v>
      </c>
      <c r="H47" s="12">
        <v>69.87</v>
      </c>
      <c r="I47" s="12">
        <v>75.81</v>
      </c>
      <c r="J47" s="13">
        <v>77.14</v>
      </c>
    </row>
    <row r="48" spans="2:10" ht="57.75" customHeight="1" x14ac:dyDescent="0.2">
      <c r="B48" s="14"/>
      <c r="C48" s="1128" t="s">
        <v>4</v>
      </c>
      <c r="D48" s="1128"/>
      <c r="E48" s="1129"/>
      <c r="F48" s="15">
        <v>4.5599999999999996</v>
      </c>
      <c r="G48" s="16">
        <v>10.1</v>
      </c>
      <c r="H48" s="16">
        <v>11.68</v>
      </c>
      <c r="I48" s="16">
        <v>11.14</v>
      </c>
      <c r="J48" s="17">
        <v>13.98</v>
      </c>
    </row>
    <row r="49" spans="2:10" ht="57.75" customHeight="1" thickBot="1" x14ac:dyDescent="0.25">
      <c r="B49" s="18"/>
      <c r="C49" s="1130" t="s">
        <v>5</v>
      </c>
      <c r="D49" s="1130"/>
      <c r="E49" s="1131"/>
      <c r="F49" s="19">
        <v>2.34</v>
      </c>
      <c r="G49" s="20">
        <v>19.2</v>
      </c>
      <c r="H49" s="20">
        <v>0.79</v>
      </c>
      <c r="I49" s="20">
        <v>5.34</v>
      </c>
      <c r="J49" s="21">
        <v>5.25</v>
      </c>
    </row>
    <row r="50" spans="2:10" ht="13.2" x14ac:dyDescent="0.2"/>
  </sheetData>
  <sheetProtection algorithmName="SHA-512" hashValue="bpeiq/VDoGJv8hBzG94tQ2RhMpynP+Tf5JrVBVytT8Bzhn71IUR5DdUyZ/WSRDBlSForRBGtNOTIQxezxj6CWw==" saltValue="p8C3MWPxQEgiUYAOPNe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2026-03-17T01:18:04Z</cp:lastPrinted>
  <dcterms:created xsi:type="dcterms:W3CDTF">2026-02-26T10:01:27Z</dcterms:created>
  <dcterms:modified xsi:type="dcterms:W3CDTF">2026-03-18T06:39:32Z</dcterms:modified>
  <cp:category/>
</cp:coreProperties>
</file>