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4DFB597D-1922-48D9-88BE-FE8E055606D1}"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Q102" i="12" l="1"/>
  <c r="DL102" i="12"/>
  <c r="DG102" i="12"/>
  <c r="DB102" i="12"/>
  <c r="CW102" i="12"/>
  <c r="CR102" i="12"/>
  <c r="AU63" i="12" l="1"/>
  <c r="AP63" i="12"/>
  <c r="AU88" i="12"/>
  <c r="AP88" i="12"/>
  <c r="AF88" i="12"/>
  <c r="AP23" i="12" l="1"/>
  <c r="AA23" i="12"/>
  <c r="V23" i="12"/>
  <c r="Q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BE35" i="10"/>
  <c r="C35" i="10"/>
  <c r="C36" i="10" s="1"/>
  <c r="BE34" i="10"/>
  <c r="C34" i="10"/>
  <c r="U34" i="10" l="1"/>
  <c r="U35" i="10" s="1"/>
  <c r="U36" i="10" s="1"/>
  <c r="C37" i="10"/>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c r="BW35" i="10" s="1"/>
  <c r="BW36" i="10" s="1"/>
  <c r="BW37" i="10" s="1"/>
  <c r="BW38" i="10" s="1"/>
  <c r="BW39" i="10" s="1"/>
  <c r="BW40" i="10" s="1"/>
  <c r="CO34" i="10"/>
  <c r="CO35" i="10" s="1"/>
</calcChain>
</file>

<file path=xl/sharedStrings.xml><?xml version="1.0" encoding="utf-8"?>
<sst xmlns="http://schemas.openxmlformats.org/spreadsheetml/2006/main" count="1080" uniqueCount="562">
  <si>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</si>
  <si>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</si>
  <si>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</si>
  <si>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</si>
  <si>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</si>
  <si>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</si>
  <si>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</si>
  <si>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</si>
  <si>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</si>
  <si>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</si>
  <si>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</si>
  <si>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</si>
  <si>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</si>
  <si>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</si>
  <si>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</si>
  <si>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</si>
  <si>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</si>
  <si>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</si>
  <si>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</si>
  <si>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</si>
  <si>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</si>
  <si>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</si>
  <si>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</si>
  <si>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</si>
  <si>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</si>
  <si>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</si>
  <si>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</si>
  <si>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</si>
  <si>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</si>
  <si>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</si>
  <si>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</si>
  <si>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</si>
  <si>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</si>
  <si>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</si>
  <si>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</si>
  <si>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</si>
  <si>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</si>
  <si>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</si>
  <si>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</si>
  <si>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</si>
  <si>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</si>
  <si>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</si>
  <si>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</si>
  <si>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</si>
  <si>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</si>
  <si>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</si>
  <si>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</si>
  <si>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</si>
  <si>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</si>
  <si>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</si>
  <si>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</si>
  <si>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</si>
  <si>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</si>
  <si>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</si>
  <si>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</si>
  <si>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</si>
  <si>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</si>
  <si>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</si>
  <si>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</si>
  <si>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</si>
  <si>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</si>
  <si>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</si>
  <si>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</si>
  <si>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</si>
  <si>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</si>
  <si>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</si>
  <si>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</si>
  <si>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</si>
  <si>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</si>
  <si>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</si>
  <si>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</si>
  <si>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</si>
  <si>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</si>
  <si>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</si>
  <si>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</si>
  <si>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</si>
  <si>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</si>
  <si>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</si>
  <si>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</si>
  <si>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</si>
  <si>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</si>
  <si>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</si>
  <si>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</si>
  <si>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</si>
  <si>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</si>
  <si>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</si>
  <si>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</si>
  <si>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</si>
  <si>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</si>
  <si>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</si>
  <si>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</si>
  <si>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</si>
  <si>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</si>
  <si>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</si>
  <si>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大淀町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</si>
  <si>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</si>
  <si>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</si>
  <si>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</si>
  <si>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</si>
  <si>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</si>
  <si>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</si>
  <si>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</si>
  <si>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</si>
  <si>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</si>
  <si>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</si>
  <si>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</si>
  <si>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</si>
  <si>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</si>
  <si>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</si>
  <si>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</si>
  <si>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</si>
  <si>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</si>
  <si>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</si>
  <si>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</si>
  <si>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</si>
  <si>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</si>
  <si>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</si>
  <si>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</si>
  <si>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</si>
  <si>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</si>
  <si>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</si>
  <si>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</si>
  <si>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</si>
  <si>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</si>
  <si>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</si>
  <si>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</si>
  <si>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</si>
  <si>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</si>
  <si>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</si>
  <si>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</si>
  <si>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</si>
  <si>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</si>
  <si>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</si>
  <si>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</si>
  <si>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</si>
  <si>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</si>
  <si>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</si>
  <si>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</si>
  <si>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</si>
  <si>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</si>
  <si>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</si>
  <si>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</si>
  <si>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</si>
  <si>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</si>
  <si>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</si>
  <si>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</si>
  <si>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</si>
  <si>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</si>
  <si>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</si>
  <si>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</si>
  <si>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</si>
  <si>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</si>
  <si>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</si>
  <si>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</si>
  <si>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</si>
  <si>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</si>
  <si>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</si>
  <si>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</si>
  <si>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</si>
  <si>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</si>
  <si>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</si>
  <si>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</si>
  <si>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</si>
  <si>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</si>
  <si>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</si>
  <si>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</si>
  <si>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</si>
  <si>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</si>
  <si>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</si>
  <si>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</si>
  <si>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</si>
  <si>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</si>
  <si>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</si>
  <si>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</si>
  <si>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</si>
  <si>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</si>
  <si>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</si>
  <si>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</si>
  <si>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</si>
  <si>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</si>
  <si>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</si>
  <si>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</si>
  <si>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</si>
  <si>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</si>
  <si>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</si>
  <si>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</si>
  <si>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</si>
  <si>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</si>
  <si>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</si>
  <si>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</si>
  <si>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</si>
  <si>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</si>
  <si>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</si>
  <si>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</si>
  <si>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</si>
  <si>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</si>
  <si>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</si>
  <si>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</si>
  <si>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</si>
  <si>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</si>
  <si>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</si>
  <si>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</si>
  <si>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</si>
  <si>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奈良県大淀町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</si>
  <si>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</si>
  <si>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</si>
  <si>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</si>
  <si>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</si>
  <si>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</si>
  <si>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</si>
  <si>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</si>
  <si>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</si>
  <si>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</si>
  <si>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</si>
  <si>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</si>
  <si>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</si>
  <si>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</si>
  <si>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</si>
  <si>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</si>
  <si>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</si>
  <si>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</si>
  <si>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</si>
  <si>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</si>
  <si>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</si>
  <si>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</si>
  <si>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</si>
  <si>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</si>
  <si>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</si>
  <si>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</si>
  <si>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</si>
  <si>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</si>
  <si>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</si>
  <si>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</si>
  <si>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</si>
  <si>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</si>
  <si>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</si>
  <si>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</si>
  <si>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</si>
  <si>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</si>
  <si>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</si>
  <si>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</si>
  <si>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</si>
  <si>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</si>
  <si>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</si>
  <si>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</si>
  <si>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</si>
  <si>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</si>
  <si>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</si>
  <si>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</si>
  <si>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</si>
  <si>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</si>
  <si>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</si>
  <si>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</si>
  <si>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</si>
  <si>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</si>
  <si>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</si>
  <si>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</si>
  <si>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</si>
  <si>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</si>
  <si>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</si>
  <si>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</si>
  <si>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</si>
  <si>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</si>
  <si>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</si>
  <si>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</si>
  <si>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</si>
  <si>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</si>
  <si>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</si>
  <si>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</si>
  <si>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</si>
  <si>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</si>
  <si>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</si>
  <si>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</si>
  <si>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</si>
  <si>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</si>
  <si>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</si>
  <si>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</si>
  <si>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</si>
  <si>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</si>
  <si>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</si>
  <si>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</si>
  <si>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</si>
  <si>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</si>
  <si>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</si>
  <si>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</si>
  <si>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</si>
  <si>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</si>
  <si>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</si>
  <si>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</si>
  <si>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</si>
  <si>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</si>
  <si>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</si>
  <si>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</si>
  <si>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</si>
  <si>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</si>
  <si>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</si>
  <si>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</si>
  <si>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</si>
  <si>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</si>
  <si>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</si>
  <si>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</si>
  <si>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</si>
  <si>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</si>
  <si>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</si>
  <si>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</si>
  <si>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</si>
  <si>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</si>
  <si>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</si>
  <si>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</si>
  <si>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</si>
  <si>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</si>
  <si>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</si>
  <si>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</si>
  <si>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</si>
  <si>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</si>
  <si>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</si>
  <si>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</si>
  <si>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</si>
  <si>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</si>
  <si>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</si>
  <si>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</si>
  <si>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</si>
  <si>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</si>
  <si>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</si>
  <si>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</si>
  <si>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</si>
  <si>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</si>
  <si>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</si>
  <si>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</si>
  <si>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</si>
  <si>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</si>
  <si>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</si>
  <si>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</si>
  <si>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</si>
  <si>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</si>
  <si>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</si>
  <si>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</si>
  <si>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</si>
  <si>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</si>
  <si>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</si>
  <si>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</si>
  <si>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</si>
  <si>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</si>
  <si>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</si>
  <si>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</si>
  <si>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</si>
  <si>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</si>
  <si>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</si>
  <si>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</si>
  <si>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</si>
  <si>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</si>
  <si>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</si>
  <si>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</si>
  <si>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</si>
  <si>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奈良県大淀町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</si>
  <si>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</si>
  <si>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</si>
  <si>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</si>
  <si>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</si>
  <si>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</si>
  <si>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</si>
  <si>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</si>
  <si>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</si>
  <si>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</si>
  <si>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</si>
  <si>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</si>
  <si>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</si>
  <si>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</si>
  <si>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</si>
  <si>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</si>
  <si>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</si>
  <si>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</si>
  <si>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</si>
  <si>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</si>
  <si>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</si>
  <si>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住宅改修資金等貸付金特別会計</t>
    <phoneticPr fontId="5"/>
  </si>
  <si>
    <t>公園墓地維持管理特別会計</t>
    <phoneticPr fontId="5"/>
  </si>
  <si>
    <t>病院事業清算特別会計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</si>
  <si>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</si>
  <si>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</si>
  <si>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</si>
  <si>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</si>
  <si>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</si>
  <si>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</si>
  <si>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</si>
  <si>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</si>
  <si>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</si>
  <si>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</si>
  <si>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</si>
  <si>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</si>
  <si>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</si>
  <si>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</si>
  <si>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</si>
  <si>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</si>
  <si>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</si>
  <si>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</si>
  <si>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</si>
  <si>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</si>
  <si>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</si>
  <si>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</si>
  <si>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</si>
  <si>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</si>
  <si>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</si>
  <si>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</si>
  <si>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</si>
  <si>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</si>
  <si>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</si>
  <si>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</si>
  <si>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</si>
  <si>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</si>
  <si>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</si>
  <si>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</si>
  <si>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</si>
  <si>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</si>
  <si>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</si>
  <si>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</si>
  <si>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</si>
  <si>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</si>
  <si>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</si>
  <si>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</si>
  <si>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</si>
  <si>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</si>
  <si>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</si>
  <si>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</si>
  <si>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</si>
  <si>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</si>
  <si>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</si>
  <si>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</si>
  <si>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</si>
  <si>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</si>
  <si>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</si>
  <si>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</si>
  <si>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</si>
  <si>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</si>
  <si>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</si>
  <si>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</si>
  <si>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</si>
  <si>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</si>
  <si>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</si>
  <si>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</si>
  <si>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</si>
  <si>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</si>
  <si>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</si>
  <si>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</si>
  <si>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</si>
  <si>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</si>
  <si>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</si>
  <si>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</si>
  <si>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</si>
  <si>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</si>
  <si>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</si>
  <si>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</si>
  <si>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</si>
  <si>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</si>
  <si>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</si>
  <si>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</si>
  <si>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</si>
  <si>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</si>
  <si>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</si>
  <si>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</si>
  <si>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</si>
  <si>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</si>
  <si>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</si>
  <si>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</si>
  <si>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</si>
  <si>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</si>
  <si>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</si>
  <si>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</si>
  <si>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</si>
  <si>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</si>
  <si>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</si>
  <si>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</si>
  <si>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</si>
  <si>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</si>
  <si>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</si>
  <si>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</si>
  <si>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</si>
  <si>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</si>
  <si>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</si>
  <si>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</si>
  <si>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</si>
  <si>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</si>
  <si>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</si>
  <si>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</si>
  <si>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</si>
  <si>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</si>
  <si>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</si>
  <si>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</si>
  <si>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</si>
  <si>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</si>
  <si>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</si>
  <si>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</si>
  <si>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</si>
  <si>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</si>
  <si>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</si>
  <si>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</si>
  <si>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</si>
  <si>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</si>
  <si>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</si>
  <si>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</si>
  <si>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</si>
  <si>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</si>
  <si>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</si>
  <si>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</si>
  <si>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</si>
  <si>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</si>
  <si>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</si>
  <si>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</si>
  <si>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</si>
  <si>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</si>
  <si>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</si>
  <si>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</si>
  <si>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</si>
  <si>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</si>
  <si>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</si>
  <si>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</si>
  <si>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</si>
  <si>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</si>
  <si>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</si>
  <si>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</si>
  <si>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</si>
  <si>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</si>
  <si>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</si>
  <si>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</si>
  <si>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</si>
  <si>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</si>
  <si>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</si>
  <si>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</si>
  <si>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</si>
  <si>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</si>
  <si>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</si>
  <si>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</si>
  <si>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2.52</t>
  </si>
  <si>
    <t>水道事業会計</t>
  </si>
  <si>
    <t>下水道事業会計</t>
  </si>
  <si>
    <t>一般会計</t>
  </si>
  <si>
    <t>介護保険事業特別会計</t>
  </si>
  <si>
    <t>国民健康保険事業特別会計</t>
  </si>
  <si>
    <t>住宅改修資金等貸付金特別会計</t>
  </si>
  <si>
    <t>後期高齢者医療特別会計</t>
  </si>
  <si>
    <t>病院事業清算特別会計</t>
  </si>
  <si>
    <t>その他会計（赤字）</t>
  </si>
  <si>
    <t>その他会計（黒字）</t>
  </si>
  <si>
    <t>R02</t>
    <phoneticPr fontId="5"/>
  </si>
  <si>
    <t>R03</t>
    <phoneticPr fontId="5"/>
  </si>
  <si>
    <t>R04</t>
    <phoneticPr fontId="5"/>
  </si>
  <si>
    <t>R05</t>
    <phoneticPr fontId="5"/>
  </si>
  <si>
    <t>R06</t>
    <phoneticPr fontId="5"/>
  </si>
  <si>
    <t>地域振興基金</t>
    <rPh sb="0" eb="2">
      <t>チイキ</t>
    </rPh>
    <rPh sb="2" eb="4">
      <t>シンコウ</t>
    </rPh>
    <rPh sb="4" eb="6">
      <t>キキン</t>
    </rPh>
    <phoneticPr fontId="5"/>
  </si>
  <si>
    <t>特定事業資金積立基金</t>
    <rPh sb="0" eb="2">
      <t>トクテイ</t>
    </rPh>
    <rPh sb="2" eb="4">
      <t>ジギョウ</t>
    </rPh>
    <rPh sb="4" eb="6">
      <t>シキン</t>
    </rPh>
    <rPh sb="6" eb="8">
      <t>ツミタテ</t>
    </rPh>
    <rPh sb="8" eb="10">
      <t>キキン</t>
    </rPh>
    <phoneticPr fontId="2"/>
  </si>
  <si>
    <t>ふるさと創生整備基金</t>
    <rPh sb="4" eb="6">
      <t>ソウセイ</t>
    </rPh>
    <rPh sb="6" eb="8">
      <t>セイビ</t>
    </rPh>
    <rPh sb="8" eb="10">
      <t>キキン</t>
    </rPh>
    <phoneticPr fontId="2"/>
  </si>
  <si>
    <t>公園墓地維持管理積立基金</t>
    <rPh sb="0" eb="2">
      <t>コウエン</t>
    </rPh>
    <rPh sb="2" eb="4">
      <t>ボチ</t>
    </rPh>
    <rPh sb="4" eb="6">
      <t>イジ</t>
    </rPh>
    <rPh sb="6" eb="8">
      <t>カンリ</t>
    </rPh>
    <rPh sb="8" eb="9">
      <t>ツ</t>
    </rPh>
    <rPh sb="9" eb="10">
      <t>タ</t>
    </rPh>
    <rPh sb="10" eb="12">
      <t>キキン</t>
    </rPh>
    <phoneticPr fontId="2"/>
  </si>
  <si>
    <t>大淀町土地開発公社</t>
    <rPh sb="0" eb="3">
      <t>オオヨドチョウ</t>
    </rPh>
    <rPh sb="3" eb="5">
      <t>トチ</t>
    </rPh>
    <rPh sb="5" eb="7">
      <t>カイハツ</t>
    </rPh>
    <rPh sb="7" eb="9">
      <t>コウシャ</t>
    </rPh>
    <phoneticPr fontId="35"/>
  </si>
  <si>
    <t>吉野路大淀振興センター</t>
    <rPh sb="0" eb="2">
      <t>ヨシノ</t>
    </rPh>
    <rPh sb="2" eb="3">
      <t>ジ</t>
    </rPh>
    <rPh sb="3" eb="5">
      <t>オオヨド</t>
    </rPh>
    <rPh sb="5" eb="7">
      <t>シンコウ</t>
    </rPh>
    <phoneticPr fontId="35"/>
  </si>
  <si>
    <t>奈良県広域消防組合</t>
    <rPh sb="0" eb="3">
      <t>ナラケン</t>
    </rPh>
    <rPh sb="3" eb="5">
      <t>コウイキ</t>
    </rPh>
    <rPh sb="5" eb="7">
      <t>ショウボウ</t>
    </rPh>
    <rPh sb="7" eb="9">
      <t>クミアイ</t>
    </rPh>
    <phoneticPr fontId="35"/>
  </si>
  <si>
    <t>南和広域衛生組合</t>
    <rPh sb="0" eb="2">
      <t>ナンワ</t>
    </rPh>
    <rPh sb="2" eb="4">
      <t>コウイキ</t>
    </rPh>
    <rPh sb="4" eb="6">
      <t>エイセイ</t>
    </rPh>
    <rPh sb="6" eb="8">
      <t>クミアイ</t>
    </rPh>
    <phoneticPr fontId="35"/>
  </si>
  <si>
    <t>奈良県市町村総合事務組合</t>
    <rPh sb="0" eb="3">
      <t>ナラケン</t>
    </rPh>
    <rPh sb="3" eb="6">
      <t>シチョウソン</t>
    </rPh>
    <rPh sb="6" eb="8">
      <t>ソウゴウ</t>
    </rPh>
    <rPh sb="8" eb="10">
      <t>ジム</t>
    </rPh>
    <rPh sb="10" eb="12">
      <t>クミアイ</t>
    </rPh>
    <phoneticPr fontId="35"/>
  </si>
  <si>
    <t>奈良県後期高齢者医療広域連合</t>
    <rPh sb="0" eb="3">
      <t>ナラケン</t>
    </rPh>
    <rPh sb="3" eb="5">
      <t>コウキ</t>
    </rPh>
    <rPh sb="5" eb="8">
      <t>コウレイシャ</t>
    </rPh>
    <rPh sb="8" eb="10">
      <t>イリョウ</t>
    </rPh>
    <rPh sb="10" eb="12">
      <t>コウイキ</t>
    </rPh>
    <rPh sb="12" eb="14">
      <t>レンゴウ</t>
    </rPh>
    <phoneticPr fontId="35"/>
  </si>
  <si>
    <t>奈良県広域水質検査センター組合</t>
    <rPh sb="0" eb="3">
      <t>ナラケン</t>
    </rPh>
    <rPh sb="3" eb="5">
      <t>コウイキ</t>
    </rPh>
    <rPh sb="5" eb="7">
      <t>スイシツ</t>
    </rPh>
    <rPh sb="7" eb="9">
      <t>ケンサ</t>
    </rPh>
    <rPh sb="13" eb="15">
      <t>クミアイ</t>
    </rPh>
    <phoneticPr fontId="35"/>
  </si>
  <si>
    <t>南和広域医療企業団</t>
    <rPh sb="0" eb="2">
      <t>ナンワ</t>
    </rPh>
    <rPh sb="2" eb="4">
      <t>コウイキ</t>
    </rPh>
    <rPh sb="4" eb="6">
      <t>イリョウ</t>
    </rPh>
    <rPh sb="6" eb="8">
      <t>キギョウ</t>
    </rPh>
    <rPh sb="8" eb="9">
      <t>ダン</t>
    </rPh>
    <phoneticPr fontId="35"/>
  </si>
  <si>
    <t>さくら広域環境衛生組合</t>
    <rPh sb="3" eb="5">
      <t>コウイキ</t>
    </rPh>
    <rPh sb="5" eb="7">
      <t>カンキョウ</t>
    </rPh>
    <rPh sb="7" eb="9">
      <t>エイセイ</t>
    </rPh>
    <rPh sb="9" eb="11">
      <t>クミアイ</t>
    </rPh>
    <phoneticPr fontId="2"/>
  </si>
  <si>
    <t>ごみ処理施設周辺地区環境整備基金</t>
    <rPh sb="2" eb="4">
      <t>ショリ</t>
    </rPh>
    <rPh sb="4" eb="6">
      <t>シセツ</t>
    </rPh>
    <rPh sb="6" eb="8">
      <t>シュウヘン</t>
    </rPh>
    <rPh sb="8" eb="10">
      <t>チク</t>
    </rPh>
    <rPh sb="10" eb="12">
      <t>カンキョウ</t>
    </rPh>
    <rPh sb="12" eb="14">
      <t>セイビ</t>
    </rPh>
    <rPh sb="14" eb="1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</si>
</sst>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2274-41B0-A104-272F247F95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28104</c:v>
                </c:pt>
                <c:pt idx="1">
                  <c:v>41146</c:v>
                </c:pt>
                <c:pt idx="2">
                  <c:v>59104</c:v>
                </c:pt>
                <c:pt idx="3">
                  <c:v>46054</c:v>
                </c:pt>
                <c:pt idx="4">
                  <c:v>63044</c:v>
                </c:pt>
              </c:numCache>
            </c:numRef>
          </c:val>
          <c:smooth val="0"/>
          <c:extLst>
            <c:ext xmlns:c16="http://schemas.microsoft.com/office/drawing/2014/chart" uri="{C3380CC4-5D6E-409C-BE32-E72D297353CC}">
              <c16:uniqueId val="{00000001-2274-41B0-A104-272F247F95D9}"/>
            </c:ext>
          </c:extLst>
        </c:ser>
        <c:dLbls>
          <c:showLegendKey val="0"/>
          <c:showVal val="0"/>
          <c:showCatName val="0"/>
          <c:showSerName val="0"/>
          <c:showPercent val="0"/>
          <c:showBubbleSize val="0"/>
        </c:dLbls>
        <c:marker val="1"/>
        <c:smooth val="0"/>
        <c:axId val="393159704"/>
        <c:axId val="393160088"/>
      </c:lineChart>
      <c:catAx>
        <c:axId val="3931597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3160088"/>
        <c:crosses val="autoZero"/>
        <c:auto val="1"/>
        <c:lblAlgn val="ctr"/>
        <c:lblOffset val="100"/>
        <c:tickLblSkip val="1"/>
        <c:tickMarkSkip val="1"/>
        <c:noMultiLvlLbl val="0"/>
      </c:catAx>
      <c:valAx>
        <c:axId val="39316008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3159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1.25</c:v>
                </c:pt>
                <c:pt idx="1">
                  <c:v>1.21</c:v>
                </c:pt>
                <c:pt idx="2">
                  <c:v>4.0599999999999996</c:v>
                </c:pt>
                <c:pt idx="3">
                  <c:v>1.2</c:v>
                </c:pt>
                <c:pt idx="4">
                  <c:v>2.4900000000000002</c:v>
                </c:pt>
              </c:numCache>
            </c:numRef>
          </c:val>
          <c:extLst>
            <c:ext xmlns:c16="http://schemas.microsoft.com/office/drawing/2014/chart" uri="{C3380CC4-5D6E-409C-BE32-E72D297353CC}">
              <c16:uniqueId val="{00000000-CD55-44A5-800D-F1072CB383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28.66</c:v>
                </c:pt>
                <c:pt idx="1">
                  <c:v>27.99</c:v>
                </c:pt>
                <c:pt idx="2">
                  <c:v>29.81</c:v>
                </c:pt>
                <c:pt idx="3">
                  <c:v>34.07</c:v>
                </c:pt>
                <c:pt idx="4">
                  <c:v>34.950000000000003</c:v>
                </c:pt>
              </c:numCache>
            </c:numRef>
          </c:val>
          <c:extLst>
            <c:ext xmlns:c16="http://schemas.microsoft.com/office/drawing/2014/chart" uri="{C3380CC4-5D6E-409C-BE32-E72D297353CC}">
              <c16:uniqueId val="{00000001-CD55-44A5-800D-F1072CB3833D}"/>
            </c:ext>
          </c:extLst>
        </c:ser>
        <c:dLbls>
          <c:showLegendKey val="0"/>
          <c:showVal val="0"/>
          <c:showCatName val="0"/>
          <c:showSerName val="0"/>
          <c:showPercent val="0"/>
          <c:showBubbleSize val="0"/>
        </c:dLbls>
        <c:gapWidth val="250"/>
        <c:overlap val="100"/>
        <c:axId val="402678064"/>
        <c:axId val="391430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5.74</c:v>
                </c:pt>
                <c:pt idx="1">
                  <c:v>0.34</c:v>
                </c:pt>
                <c:pt idx="2">
                  <c:v>3.15</c:v>
                </c:pt>
                <c:pt idx="3">
                  <c:v>-2.52</c:v>
                </c:pt>
                <c:pt idx="4">
                  <c:v>1.7</c:v>
                </c:pt>
              </c:numCache>
            </c:numRef>
          </c:val>
          <c:smooth val="0"/>
          <c:extLst>
            <c:ext xmlns:c16="http://schemas.microsoft.com/office/drawing/2014/chart" uri="{C3380CC4-5D6E-409C-BE32-E72D297353CC}">
              <c16:uniqueId val="{00000002-CD55-44A5-800D-F1072CB3833D}"/>
            </c:ext>
          </c:extLst>
        </c:ser>
        <c:dLbls>
          <c:showLegendKey val="0"/>
          <c:showVal val="0"/>
          <c:showCatName val="0"/>
          <c:showSerName val="0"/>
          <c:showPercent val="0"/>
          <c:showBubbleSize val="0"/>
        </c:dLbls>
        <c:marker val="1"/>
        <c:smooth val="0"/>
        <c:axId val="402678064"/>
        <c:axId val="391430128"/>
      </c:lineChart>
      <c:catAx>
        <c:axId val="402678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1430128"/>
        <c:crosses val="autoZero"/>
        <c:auto val="1"/>
        <c:lblAlgn val="ctr"/>
        <c:lblOffset val="100"/>
        <c:tickLblSkip val="1"/>
        <c:tickMarkSkip val="1"/>
        <c:noMultiLvlLbl val="0"/>
      </c:catAx>
      <c:valAx>
        <c:axId val="391430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2678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0.02</c:v>
                </c:pt>
                <c:pt idx="4">
                  <c:v>#N/A</c:v>
                </c:pt>
                <c:pt idx="5">
                  <c:v>0.05</c:v>
                </c:pt>
                <c:pt idx="6">
                  <c:v>#N/A</c:v>
                </c:pt>
                <c:pt idx="7">
                  <c:v>0</c:v>
                </c:pt>
                <c:pt idx="8">
                  <c:v>#N/A</c:v>
                </c:pt>
                <c:pt idx="9">
                  <c:v>0</c:v>
                </c:pt>
              </c:numCache>
            </c:numRef>
          </c:val>
          <c:extLst>
            <c:ext xmlns:c16="http://schemas.microsoft.com/office/drawing/2014/chart" uri="{C3380CC4-5D6E-409C-BE32-E72D297353CC}">
              <c16:uniqueId val="{00000000-67AC-489B-97C4-D4FB315AB4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AC-489B-97C4-D4FB315AB493}"/>
            </c:ext>
          </c:extLst>
        </c:ser>
        <c:ser>
          <c:idx val="2"/>
          <c:order val="2"/>
          <c:tx>
            <c:strRef>
              <c:f>データシート!$A$29</c:f>
              <c:strCache>
                <c:ptCount val="1"/>
                <c:pt idx="0">
                  <c:v>病院事業清算特別会計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7AC-489B-97C4-D4FB315AB49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0.02</c:v>
                </c:pt>
              </c:numCache>
            </c:numRef>
          </c:val>
          <c:extLst>
            <c:ext xmlns:c16="http://schemas.microsoft.com/office/drawing/2014/chart" uri="{C3380CC4-5D6E-409C-BE32-E72D297353CC}">
              <c16:uniqueId val="{00000003-67AC-489B-97C4-D4FB315AB493}"/>
            </c:ext>
          </c:extLst>
        </c:ser>
        <c:ser>
          <c:idx val="4"/>
          <c:order val="4"/>
          <c:tx>
            <c:strRef>
              <c:f>データシート!$A$31</c:f>
              <c:strCache>
                <c:ptCount val="1"/>
                <c:pt idx="0">
                  <c:v>住宅改修資金等貸付金特別会計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0.31</c:v>
                </c:pt>
                <c:pt idx="2">
                  <c:v>#N/A</c:v>
                </c:pt>
                <c:pt idx="3">
                  <c:v>0.28999999999999998</c:v>
                </c:pt>
                <c:pt idx="4">
                  <c:v>#N/A</c:v>
                </c:pt>
                <c:pt idx="5">
                  <c:v>0</c:v>
                </c:pt>
                <c:pt idx="6">
                  <c:v>#N/A</c:v>
                </c:pt>
                <c:pt idx="7">
                  <c:v>0.01</c:v>
                </c:pt>
                <c:pt idx="8">
                  <c:v>#N/A</c:v>
                </c:pt>
                <c:pt idx="9">
                  <c:v>0.09</c:v>
                </c:pt>
              </c:numCache>
            </c:numRef>
          </c:val>
          <c:extLst>
            <c:ext xmlns:c16="http://schemas.microsoft.com/office/drawing/2014/chart" uri="{C3380CC4-5D6E-409C-BE32-E72D297353CC}">
              <c16:uniqueId val="{00000004-67AC-489B-97C4-D4FB315AB49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0.91</c:v>
                </c:pt>
                <c:pt idx="2">
                  <c:v>#N/A</c:v>
                </c:pt>
                <c:pt idx="3">
                  <c:v>0.61</c:v>
                </c:pt>
                <c:pt idx="4">
                  <c:v>#N/A</c:v>
                </c:pt>
                <c:pt idx="5">
                  <c:v>0.35</c:v>
                </c:pt>
                <c:pt idx="6">
                  <c:v>#N/A</c:v>
                </c:pt>
                <c:pt idx="7">
                  <c:v>0.43</c:v>
                </c:pt>
                <c:pt idx="8">
                  <c:v>#N/A</c:v>
                </c:pt>
                <c:pt idx="9">
                  <c:v>0.23</c:v>
                </c:pt>
              </c:numCache>
            </c:numRef>
          </c:val>
          <c:extLst>
            <c:ext xmlns:c16="http://schemas.microsoft.com/office/drawing/2014/chart" uri="{C3380CC4-5D6E-409C-BE32-E72D297353CC}">
              <c16:uniqueId val="{00000005-67AC-489B-97C4-D4FB315AB49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0.87</c:v>
                </c:pt>
                <c:pt idx="2">
                  <c:v>#N/A</c:v>
                </c:pt>
                <c:pt idx="3">
                  <c:v>0.65</c:v>
                </c:pt>
                <c:pt idx="4">
                  <c:v>#N/A</c:v>
                </c:pt>
                <c:pt idx="5">
                  <c:v>0.69</c:v>
                </c:pt>
                <c:pt idx="6">
                  <c:v>#N/A</c:v>
                </c:pt>
                <c:pt idx="7">
                  <c:v>0.43</c:v>
                </c:pt>
                <c:pt idx="8">
                  <c:v>#N/A</c:v>
                </c:pt>
                <c:pt idx="9">
                  <c:v>1.1100000000000001</c:v>
                </c:pt>
              </c:numCache>
            </c:numRef>
          </c:val>
          <c:extLst>
            <c:ext xmlns:c16="http://schemas.microsoft.com/office/drawing/2014/chart" uri="{C3380CC4-5D6E-409C-BE32-E72D297353CC}">
              <c16:uniqueId val="{00000006-67AC-489B-97C4-D4FB315AB49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0.92</c:v>
                </c:pt>
                <c:pt idx="2">
                  <c:v>#N/A</c:v>
                </c:pt>
                <c:pt idx="3">
                  <c:v>0.88</c:v>
                </c:pt>
                <c:pt idx="4">
                  <c:v>#N/A</c:v>
                </c:pt>
                <c:pt idx="5">
                  <c:v>4</c:v>
                </c:pt>
                <c:pt idx="6">
                  <c:v>#N/A</c:v>
                </c:pt>
                <c:pt idx="7">
                  <c:v>1.17</c:v>
                </c:pt>
                <c:pt idx="8">
                  <c:v>#N/A</c:v>
                </c:pt>
                <c:pt idx="9">
                  <c:v>2.39</c:v>
                </c:pt>
              </c:numCache>
            </c:numRef>
          </c:val>
          <c:extLst>
            <c:ext xmlns:c16="http://schemas.microsoft.com/office/drawing/2014/chart" uri="{C3380CC4-5D6E-409C-BE32-E72D297353CC}">
              <c16:uniqueId val="{00000007-67AC-489B-97C4-D4FB315AB49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2.84</c:v>
                </c:pt>
                <c:pt idx="2">
                  <c:v>#N/A</c:v>
                </c:pt>
                <c:pt idx="3">
                  <c:v>2.52</c:v>
                </c:pt>
                <c:pt idx="4">
                  <c:v>#N/A</c:v>
                </c:pt>
                <c:pt idx="5">
                  <c:v>2.2000000000000002</c:v>
                </c:pt>
                <c:pt idx="6">
                  <c:v>#N/A</c:v>
                </c:pt>
                <c:pt idx="7">
                  <c:v>1.83</c:v>
                </c:pt>
                <c:pt idx="8">
                  <c:v>#N/A</c:v>
                </c:pt>
                <c:pt idx="9">
                  <c:v>2.88</c:v>
                </c:pt>
              </c:numCache>
            </c:numRef>
          </c:val>
          <c:extLst>
            <c:ext xmlns:c16="http://schemas.microsoft.com/office/drawing/2014/chart" uri="{C3380CC4-5D6E-409C-BE32-E72D297353CC}">
              <c16:uniqueId val="{00000008-67AC-489B-97C4-D4FB315AB49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24.81</c:v>
                </c:pt>
                <c:pt idx="2">
                  <c:v>#N/A</c:v>
                </c:pt>
                <c:pt idx="3">
                  <c:v>23.67</c:v>
                </c:pt>
                <c:pt idx="4">
                  <c:v>#N/A</c:v>
                </c:pt>
                <c:pt idx="5">
                  <c:v>24.48</c:v>
                </c:pt>
                <c:pt idx="6">
                  <c:v>#N/A</c:v>
                </c:pt>
                <c:pt idx="7">
                  <c:v>24.91</c:v>
                </c:pt>
                <c:pt idx="8">
                  <c:v>#N/A</c:v>
                </c:pt>
                <c:pt idx="9">
                  <c:v>23.6</c:v>
                </c:pt>
              </c:numCache>
            </c:numRef>
          </c:val>
          <c:extLst>
            <c:ext xmlns:c16="http://schemas.microsoft.com/office/drawing/2014/chart" uri="{C3380CC4-5D6E-409C-BE32-E72D297353CC}">
              <c16:uniqueId val="{00000009-67AC-489B-97C4-D4FB315AB493}"/>
            </c:ext>
          </c:extLst>
        </c:ser>
        <c:dLbls>
          <c:showLegendKey val="0"/>
          <c:showVal val="0"/>
          <c:showCatName val="0"/>
          <c:showSerName val="0"/>
          <c:showPercent val="0"/>
          <c:showBubbleSize val="0"/>
        </c:dLbls>
        <c:gapWidth val="150"/>
        <c:overlap val="100"/>
        <c:axId val="411292992"/>
        <c:axId val="408598072"/>
      </c:barChart>
      <c:catAx>
        <c:axId val="411292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8598072"/>
        <c:crosses val="autoZero"/>
        <c:auto val="1"/>
        <c:lblAlgn val="ctr"/>
        <c:lblOffset val="100"/>
        <c:tickLblSkip val="1"/>
        <c:tickMarkSkip val="1"/>
        <c:noMultiLvlLbl val="0"/>
      </c:catAx>
      <c:valAx>
        <c:axId val="408598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292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760</c:v>
                </c:pt>
                <c:pt idx="5">
                  <c:v>729</c:v>
                </c:pt>
                <c:pt idx="8">
                  <c:v>665</c:v>
                </c:pt>
                <c:pt idx="11">
                  <c:v>591</c:v>
                </c:pt>
                <c:pt idx="14">
                  <c:v>607</c:v>
                </c:pt>
              </c:numCache>
            </c:numRef>
          </c:val>
          <c:extLst>
            <c:ext xmlns:c16="http://schemas.microsoft.com/office/drawing/2014/chart" uri="{C3380CC4-5D6E-409C-BE32-E72D297353CC}">
              <c16:uniqueId val="{00000000-36FA-4B87-B8DA-13624D3318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FA-4B87-B8DA-13624D3318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6FA-4B87-B8DA-13624D3318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250</c:v>
                </c:pt>
                <c:pt idx="3">
                  <c:v>172</c:v>
                </c:pt>
                <c:pt idx="6">
                  <c:v>103</c:v>
                </c:pt>
                <c:pt idx="9">
                  <c:v>114</c:v>
                </c:pt>
                <c:pt idx="12">
                  <c:v>144</c:v>
                </c:pt>
              </c:numCache>
            </c:numRef>
          </c:val>
          <c:extLst>
            <c:ext xmlns:c16="http://schemas.microsoft.com/office/drawing/2014/chart" uri="{C3380CC4-5D6E-409C-BE32-E72D297353CC}">
              <c16:uniqueId val="{00000003-36FA-4B87-B8DA-13624D3318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216</c:v>
                </c:pt>
                <c:pt idx="3">
                  <c:v>217</c:v>
                </c:pt>
                <c:pt idx="6">
                  <c:v>217</c:v>
                </c:pt>
                <c:pt idx="9">
                  <c:v>213</c:v>
                </c:pt>
                <c:pt idx="12">
                  <c:v>204</c:v>
                </c:pt>
              </c:numCache>
            </c:numRef>
          </c:val>
          <c:extLst>
            <c:ext xmlns:c16="http://schemas.microsoft.com/office/drawing/2014/chart" uri="{C3380CC4-5D6E-409C-BE32-E72D297353CC}">
              <c16:uniqueId val="{00000004-36FA-4B87-B8DA-13624D3318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FA-4B87-B8DA-13624D3318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FA-4B87-B8DA-13624D3318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641</c:v>
                </c:pt>
                <c:pt idx="3">
                  <c:v>667</c:v>
                </c:pt>
                <c:pt idx="6">
                  <c:v>679</c:v>
                </c:pt>
                <c:pt idx="9">
                  <c:v>642</c:v>
                </c:pt>
                <c:pt idx="12">
                  <c:v>707</c:v>
                </c:pt>
              </c:numCache>
            </c:numRef>
          </c:val>
          <c:extLst>
            <c:ext xmlns:c16="http://schemas.microsoft.com/office/drawing/2014/chart" uri="{C3380CC4-5D6E-409C-BE32-E72D297353CC}">
              <c16:uniqueId val="{00000007-36FA-4B87-B8DA-13624D331804}"/>
            </c:ext>
          </c:extLst>
        </c:ser>
        <c:dLbls>
          <c:showLegendKey val="0"/>
          <c:showVal val="0"/>
          <c:showCatName val="0"/>
          <c:showSerName val="0"/>
          <c:showPercent val="0"/>
          <c:showBubbleSize val="0"/>
        </c:dLbls>
        <c:gapWidth val="100"/>
        <c:overlap val="100"/>
        <c:axId val="409025328"/>
        <c:axId val="390390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347</c:v>
                </c:pt>
                <c:pt idx="2">
                  <c:v>#N/A</c:v>
                </c:pt>
                <c:pt idx="3">
                  <c:v>#N/A</c:v>
                </c:pt>
                <c:pt idx="4">
                  <c:v>327</c:v>
                </c:pt>
                <c:pt idx="5">
                  <c:v>#N/A</c:v>
                </c:pt>
                <c:pt idx="6">
                  <c:v>#N/A</c:v>
                </c:pt>
                <c:pt idx="7">
                  <c:v>334</c:v>
                </c:pt>
                <c:pt idx="8">
                  <c:v>#N/A</c:v>
                </c:pt>
                <c:pt idx="9">
                  <c:v>#N/A</c:v>
                </c:pt>
                <c:pt idx="10">
                  <c:v>378</c:v>
                </c:pt>
                <c:pt idx="11">
                  <c:v>#N/A</c:v>
                </c:pt>
                <c:pt idx="12">
                  <c:v>#N/A</c:v>
                </c:pt>
                <c:pt idx="13">
                  <c:v>448</c:v>
                </c:pt>
                <c:pt idx="14">
                  <c:v>#N/A</c:v>
                </c:pt>
              </c:numCache>
            </c:numRef>
          </c:val>
          <c:smooth val="0"/>
          <c:extLst>
            <c:ext xmlns:c16="http://schemas.microsoft.com/office/drawing/2014/chart" uri="{C3380CC4-5D6E-409C-BE32-E72D297353CC}">
              <c16:uniqueId val="{00000008-36FA-4B87-B8DA-13624D331804}"/>
            </c:ext>
          </c:extLst>
        </c:ser>
        <c:dLbls>
          <c:showLegendKey val="0"/>
          <c:showVal val="0"/>
          <c:showCatName val="0"/>
          <c:showSerName val="0"/>
          <c:showPercent val="0"/>
          <c:showBubbleSize val="0"/>
        </c:dLbls>
        <c:marker val="1"/>
        <c:smooth val="0"/>
        <c:axId val="409025328"/>
        <c:axId val="390390280"/>
      </c:lineChart>
      <c:catAx>
        <c:axId val="409025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0390280"/>
        <c:crosses val="autoZero"/>
        <c:auto val="1"/>
        <c:lblAlgn val="ctr"/>
        <c:lblOffset val="100"/>
        <c:tickLblSkip val="1"/>
        <c:tickMarkSkip val="1"/>
        <c:noMultiLvlLbl val="0"/>
      </c:catAx>
      <c:valAx>
        <c:axId val="390390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025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7950</c:v>
                </c:pt>
                <c:pt idx="5">
                  <c:v>7772</c:v>
                </c:pt>
                <c:pt idx="8">
                  <c:v>7904</c:v>
                </c:pt>
                <c:pt idx="11">
                  <c:v>7919</c:v>
                </c:pt>
                <c:pt idx="14">
                  <c:v>7872</c:v>
                </c:pt>
              </c:numCache>
            </c:numRef>
          </c:val>
          <c:extLst>
            <c:ext xmlns:c16="http://schemas.microsoft.com/office/drawing/2014/chart" uri="{C3380CC4-5D6E-409C-BE32-E72D297353CC}">
              <c16:uniqueId val="{00000000-6286-411C-AF4E-66207F8197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1102</c:v>
                </c:pt>
                <c:pt idx="5">
                  <c:v>1029</c:v>
                </c:pt>
                <c:pt idx="8">
                  <c:v>981</c:v>
                </c:pt>
                <c:pt idx="11">
                  <c:v>938</c:v>
                </c:pt>
                <c:pt idx="14">
                  <c:v>926</c:v>
                </c:pt>
              </c:numCache>
            </c:numRef>
          </c:val>
          <c:extLst>
            <c:ext xmlns:c16="http://schemas.microsoft.com/office/drawing/2014/chart" uri="{C3380CC4-5D6E-409C-BE32-E72D297353CC}">
              <c16:uniqueId val="{00000001-6286-411C-AF4E-66207F8197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3366</c:v>
                </c:pt>
                <c:pt idx="5">
                  <c:v>3625</c:v>
                </c:pt>
                <c:pt idx="8">
                  <c:v>3767</c:v>
                </c:pt>
                <c:pt idx="11">
                  <c:v>3984</c:v>
                </c:pt>
                <c:pt idx="14">
                  <c:v>4192</c:v>
                </c:pt>
              </c:numCache>
            </c:numRef>
          </c:val>
          <c:extLst>
            <c:ext xmlns:c16="http://schemas.microsoft.com/office/drawing/2014/chart" uri="{C3380CC4-5D6E-409C-BE32-E72D297353CC}">
              <c16:uniqueId val="{00000002-6286-411C-AF4E-66207F8197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86-411C-AF4E-66207F8197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86-411C-AF4E-66207F8197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23</c:v>
                </c:pt>
                <c:pt idx="3">
                  <c:v>20</c:v>
                </c:pt>
                <c:pt idx="6">
                  <c:v>17</c:v>
                </c:pt>
                <c:pt idx="9">
                  <c:v>14</c:v>
                </c:pt>
                <c:pt idx="12">
                  <c:v>41</c:v>
                </c:pt>
              </c:numCache>
            </c:numRef>
          </c:val>
          <c:extLst>
            <c:ext xmlns:c16="http://schemas.microsoft.com/office/drawing/2014/chart" uri="{C3380CC4-5D6E-409C-BE32-E72D297353CC}">
              <c16:uniqueId val="{00000005-6286-411C-AF4E-66207F8197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1193</c:v>
                </c:pt>
                <c:pt idx="3">
                  <c:v>1618</c:v>
                </c:pt>
                <c:pt idx="6">
                  <c:v>1556</c:v>
                </c:pt>
                <c:pt idx="9">
                  <c:v>1765</c:v>
                </c:pt>
                <c:pt idx="12">
                  <c:v>1764</c:v>
                </c:pt>
              </c:numCache>
            </c:numRef>
          </c:val>
          <c:extLst>
            <c:ext xmlns:c16="http://schemas.microsoft.com/office/drawing/2014/chart" uri="{C3380CC4-5D6E-409C-BE32-E72D297353CC}">
              <c16:uniqueId val="{00000006-6286-411C-AF4E-66207F8197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1656</c:v>
                </c:pt>
                <c:pt idx="3">
                  <c:v>1527</c:v>
                </c:pt>
                <c:pt idx="6">
                  <c:v>1457</c:v>
                </c:pt>
                <c:pt idx="9">
                  <c:v>1399</c:v>
                </c:pt>
                <c:pt idx="12">
                  <c:v>1456</c:v>
                </c:pt>
              </c:numCache>
            </c:numRef>
          </c:val>
          <c:extLst>
            <c:ext xmlns:c16="http://schemas.microsoft.com/office/drawing/2014/chart" uri="{C3380CC4-5D6E-409C-BE32-E72D297353CC}">
              <c16:uniqueId val="{00000007-6286-411C-AF4E-66207F8197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3563</c:v>
                </c:pt>
                <c:pt idx="3">
                  <c:v>3411</c:v>
                </c:pt>
                <c:pt idx="6">
                  <c:v>3210</c:v>
                </c:pt>
                <c:pt idx="9">
                  <c:v>3057</c:v>
                </c:pt>
                <c:pt idx="12">
                  <c:v>3169</c:v>
                </c:pt>
              </c:numCache>
            </c:numRef>
          </c:val>
          <c:extLst>
            <c:ext xmlns:c16="http://schemas.microsoft.com/office/drawing/2014/chart" uri="{C3380CC4-5D6E-409C-BE32-E72D297353CC}">
              <c16:uniqueId val="{00000008-6286-411C-AF4E-66207F8197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286-411C-AF4E-66207F8197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6284</c:v>
                </c:pt>
                <c:pt idx="3">
                  <c:v>6131</c:v>
                </c:pt>
                <c:pt idx="6">
                  <c:v>6828</c:v>
                </c:pt>
                <c:pt idx="9">
                  <c:v>7213</c:v>
                </c:pt>
                <c:pt idx="12">
                  <c:v>7353</c:v>
                </c:pt>
              </c:numCache>
            </c:numRef>
          </c:val>
          <c:extLst>
            <c:ext xmlns:c16="http://schemas.microsoft.com/office/drawing/2014/chart" uri="{C3380CC4-5D6E-409C-BE32-E72D297353CC}">
              <c16:uniqueId val="{0000000A-6286-411C-AF4E-66207F81978F}"/>
            </c:ext>
          </c:extLst>
        </c:ser>
        <c:dLbls>
          <c:showLegendKey val="0"/>
          <c:showVal val="0"/>
          <c:showCatName val="0"/>
          <c:showSerName val="0"/>
          <c:showPercent val="0"/>
          <c:showBubbleSize val="0"/>
        </c:dLbls>
        <c:gapWidth val="100"/>
        <c:overlap val="100"/>
        <c:axId val="408975432"/>
        <c:axId val="402645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301</c:v>
                </c:pt>
                <c:pt idx="2">
                  <c:v>#N/A</c:v>
                </c:pt>
                <c:pt idx="3">
                  <c:v>#N/A</c:v>
                </c:pt>
                <c:pt idx="4">
                  <c:v>281</c:v>
                </c:pt>
                <c:pt idx="5">
                  <c:v>#N/A</c:v>
                </c:pt>
                <c:pt idx="6">
                  <c:v>#N/A</c:v>
                </c:pt>
                <c:pt idx="7">
                  <c:v>416</c:v>
                </c:pt>
                <c:pt idx="8">
                  <c:v>#N/A</c:v>
                </c:pt>
                <c:pt idx="9">
                  <c:v>#N/A</c:v>
                </c:pt>
                <c:pt idx="10">
                  <c:v>606</c:v>
                </c:pt>
                <c:pt idx="11">
                  <c:v>#N/A</c:v>
                </c:pt>
                <c:pt idx="12">
                  <c:v>#N/A</c:v>
                </c:pt>
                <c:pt idx="13">
                  <c:v>794</c:v>
                </c:pt>
                <c:pt idx="14">
                  <c:v>#N/A</c:v>
                </c:pt>
              </c:numCache>
            </c:numRef>
          </c:val>
          <c:smooth val="0"/>
          <c:extLst>
            <c:ext xmlns:c16="http://schemas.microsoft.com/office/drawing/2014/chart" uri="{C3380CC4-5D6E-409C-BE32-E72D297353CC}">
              <c16:uniqueId val="{0000000B-6286-411C-AF4E-66207F81978F}"/>
            </c:ext>
          </c:extLst>
        </c:ser>
        <c:dLbls>
          <c:showLegendKey val="0"/>
          <c:showVal val="0"/>
          <c:showCatName val="0"/>
          <c:showSerName val="0"/>
          <c:showPercent val="0"/>
          <c:showBubbleSize val="0"/>
        </c:dLbls>
        <c:marker val="1"/>
        <c:smooth val="0"/>
        <c:axId val="408975432"/>
        <c:axId val="402645136"/>
      </c:lineChart>
      <c:catAx>
        <c:axId val="408975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2645136"/>
        <c:crosses val="autoZero"/>
        <c:auto val="1"/>
        <c:lblAlgn val="ctr"/>
        <c:lblOffset val="100"/>
        <c:tickLblSkip val="1"/>
        <c:tickMarkSkip val="1"/>
        <c:noMultiLvlLbl val="0"/>
      </c:catAx>
      <c:valAx>
        <c:axId val="402645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8975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1502</c:v>
                </c:pt>
                <c:pt idx="1">
                  <c:v>1702</c:v>
                </c:pt>
                <c:pt idx="2">
                  <c:v>1760</c:v>
                </c:pt>
              </c:numCache>
            </c:numRef>
          </c:val>
          <c:extLst>
            <c:ext xmlns:c16="http://schemas.microsoft.com/office/drawing/2014/chart" uri="{C3380CC4-5D6E-409C-BE32-E72D297353CC}">
              <c16:uniqueId val="{00000000-D409-4BDE-97D4-ECAE3D0E83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810</c:v>
                </c:pt>
                <c:pt idx="1">
                  <c:v>971</c:v>
                </c:pt>
                <c:pt idx="2">
                  <c:v>1001</c:v>
                </c:pt>
              </c:numCache>
            </c:numRef>
          </c:val>
          <c:extLst>
            <c:ext xmlns:c16="http://schemas.microsoft.com/office/drawing/2014/chart" uri="{C3380CC4-5D6E-409C-BE32-E72D297353CC}">
              <c16:uniqueId val="{00000001-D409-4BDE-97D4-ECAE3D0E83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1216</c:v>
                </c:pt>
                <c:pt idx="1">
                  <c:v>1071</c:v>
                </c:pt>
                <c:pt idx="2">
                  <c:v>1190</c:v>
                </c:pt>
              </c:numCache>
            </c:numRef>
          </c:val>
          <c:extLst>
            <c:ext xmlns:c16="http://schemas.microsoft.com/office/drawing/2014/chart" uri="{C3380CC4-5D6E-409C-BE32-E72D297353CC}">
              <c16:uniqueId val="{00000002-D409-4BDE-97D4-ECAE3D0E83C6}"/>
            </c:ext>
          </c:extLst>
        </c:ser>
        <c:dLbls>
          <c:showLegendKey val="0"/>
          <c:showVal val="0"/>
          <c:showCatName val="0"/>
          <c:showSerName val="0"/>
          <c:showPercent val="0"/>
          <c:showBubbleSize val="0"/>
        </c:dLbls>
        <c:gapWidth val="120"/>
        <c:overlap val="100"/>
        <c:axId val="409091128"/>
        <c:axId val="409091512"/>
      </c:barChart>
      <c:catAx>
        <c:axId val="409091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9091512"/>
        <c:crosses val="autoZero"/>
        <c:auto val="1"/>
        <c:lblAlgn val="ctr"/>
        <c:lblOffset val="100"/>
        <c:tickLblSkip val="1"/>
        <c:tickMarkSkip val="1"/>
        <c:noMultiLvlLbl val="0"/>
      </c:catAx>
      <c:valAx>
        <c:axId val="4090915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9091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元利償還金は前年度と比較して大きく増加している。これは令和４年度に借り入れたさくら広域環境衛生組合の施設建設事業に係る地方債の償還が開始したことによるものである。</a:t>
          </a:r>
        </a:p>
        <a:p>
          <a:r>
            <a:rPr kumimoji="1" lang="ja-JP" altLang="en-US" sz="1200">
              <a:latin typeface="ＭＳ ゴシック" pitchFamily="49" charset="-128"/>
              <a:ea typeface="ＭＳ ゴシック" pitchFamily="49" charset="-128"/>
            </a:rPr>
            <a:t>　実質公債費比率の分子は、令和６年度については前年度より増加している。これは、算入公債費のうち南和広域医療企業団に関係する起債に係る基準財政需要額が減少したためである。</a:t>
          </a:r>
        </a:p>
        <a:p>
          <a:r>
            <a:rPr kumimoji="1" lang="ja-JP" altLang="en-US" sz="1200">
              <a:latin typeface="ＭＳ ゴシック" pitchFamily="49" charset="-128"/>
              <a:ea typeface="ＭＳ ゴシック" pitchFamily="49" charset="-128"/>
            </a:rPr>
            <a:t>　実質公債費比率が基準値を超えると起債の発行が制限されることもあり、新規発行においては、後年度負担となるような事業は十分精査し実施していく必要がある。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６年度においては、前年度に引き続き一般会計等に係る地方債の残高が増加したことで、将来負担額は増加している。これは、大淀町立保育所型認定こども園新営事業に対する地方債を発行したことに因るものである。</a:t>
          </a:r>
        </a:p>
        <a:p>
          <a:r>
            <a:rPr kumimoji="1" lang="ja-JP" altLang="en-US" sz="1200">
              <a:latin typeface="ＭＳ ゴシック" pitchFamily="49" charset="-128"/>
              <a:ea typeface="ＭＳ ゴシック" pitchFamily="49" charset="-128"/>
            </a:rPr>
            <a:t>　近年では基金残高は増えているが、将来予定されている既存施設の老朽化に対応する大規模改修事業による地方債発行や基金取り崩しが予定されているため、今後は将来負担比率が増加する見込みである。</a:t>
          </a:r>
        </a:p>
        <a:p>
          <a:r>
            <a:rPr kumimoji="1" lang="ja-JP" altLang="en-US" sz="1200">
              <a:latin typeface="ＭＳ ゴシック" pitchFamily="49" charset="-128"/>
              <a:ea typeface="ＭＳ ゴシック" pitchFamily="49" charset="-128"/>
            </a:rPr>
            <a:t>　今後も引き続き、基金の取り崩しが最小限とできるような財政運営をするとともに、地方債の新規発行においては、後年度負担となるような事業は十分精査し実施していくことで極端な悪化をしないように配慮することが必要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１０百万円、「ふるさと創生整備基金」を３２百万円取り崩した一方、歳入超過分や普通地方交付税追加交付分など約４０百万円を「減債基金」に、ふるさと応援寄付金など約５３百万円を「ふるさと創生整備基金」へ積み立てたこと等により、基金全体としては２０８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積立及びふるさと応援寄附金による増分はあるものの、財政状況を鑑みると、全体として減少傾向になる見込みである。今後も引き続き、自主財源の確保や歳出の削減に努め、基金の取り崩しが最小限とできるような財政運営に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ふるさと創生整備基金：住みよい町づくり、心のふれあいを求める人づくりを目指し、快適環境行政施策に要する経費の財源に充てるため</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特定事業資金積立基金：開発負担金をもって公共施設整備に要する経費の財源に充てるため</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ごみ処理施設周辺地区環境整備基金：ごみ処理施設の整備等に要する経費の財源に充てるため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ふるさと創生整備基金：ふるさと応援寄附金等により約５１百万円積立した一方、子育て支援事業や図書館事業等に約３２百万円充当したため、７６百万円の増額となった。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特定事業資金積立基金：道路整備事業に１百万円充当したものの、基金運用利子分を積立したことにより、２百万円の増額となった。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ごみ処理施設周辺地区環境整備基金：ごみ処理施設周辺地区環境整備負担金を１１６百万円積立した一方、周辺地区環境整備に７百万円充当したため、１０９百万円の増額となった。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ふるさと創生整備基金：ふるさと応援寄附金によって積立を行う方針であるが、寄附者の意向も踏まえ早期に取り崩し事業実施する予定である。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特定事業資金積立基金：今後においても公共投資等の整備拡充で必要なときに取り崩して使用する予定である。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公共施設整備基金：今後においてもごみ処理施設及び周辺地区環境整備の更新等で必要なときに取り崩して使用する予定である。</a:t>
          </a:r>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令和６年度は基金の取り崩しはなく、基金利子分を積み立てたことにより増加している。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一般財源所要額の増加により取り崩しが必要な状況であるが、取り崩しを極力抑えていく方針である。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臨時財政対策償還基金費として１０百万円取り崩した一方、普通交付税追加交付分（臨時財政対策債償還基金費）及び基金利子分により４０百万円の積み立てをしている。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では減債基金の取崩しが少額のため、残高は増加傾向にあるが、積み立てた基金の中には臨時財政対策債償還基金費として交付された普通交付税が含まれていることや、さくら広域環境衛生組合のごみ処理施設建設に係る負担金や認定こども園新設に対する多額の町債を発行していることから、将来は継続的な基金取り崩しが見込まれる。今後、起債の新規発行においては、後年度負担となるような事業は十分精査し実施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15,797
15,417
38.10
9,419,975
9,253,687
125,539
5,036,267
7,352,983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の低い本町においては、計画的な財政運営を行い、さらなる早期収納の推進や滞納整理の強化を進め、徴収率の改善を目指し自主財源の確保に努めるとともに、歳出削減を行い健全な財政運営を行えるよう努めることが必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105304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46760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105304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6760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85196</xdr:rowOff>
    </xdr:from>
    <xdr:to>
      <xdr:col>15</xdr:col>
      <xdr:colOff>82550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5754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85196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4749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54504</xdr:rowOff>
    </xdr:from>
    <xdr:to>
      <xdr:col>19</xdr:col>
      <xdr:colOff>184150</xdr:colOff>
      <xdr:row>43</xdr:row>
      <xdr:rowOff>156104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140881</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13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34396</xdr:rowOff>
    </xdr:from>
    <xdr:to>
      <xdr:col>11</xdr:col>
      <xdr:colOff>82550</xdr:colOff>
      <xdr:row>43</xdr:row>
      <xdr:rowOff>135996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120773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経常的な収入（地方税や地方交付税や地方譲与税など）に対する経常的な支出（人件費や扶助費、公債費のように毎年支出される性質の支出）の割合のことを経常収支比率という。</a:t>
          </a:r>
        </a:p>
        <a:p>
          <a:r>
            <a:rPr kumimoji="1" lang="ja-JP" altLang="en-US" sz="1050">
              <a:latin typeface="ＭＳ Ｐゴシック" panose="020B0600070205080204" pitchFamily="50" charset="-128"/>
              <a:ea typeface="ＭＳ Ｐゴシック" panose="020B0600070205080204" pitchFamily="50" charset="-128"/>
            </a:rPr>
            <a:t>　令和６年度は、経常的な収入において普通地方交付税や株式等譲渡所得割交付金が増加したものの、経常的な支出において給与改定や会計年度任用職員に対する勤勉手当の支給開始により人件費が増加したことやさくら広域環境衛生組合の操業に伴う補助費等が増加したことにより前年度より１．５ポイント悪化し、類似団体平均値から遠のく結果となった。</a:t>
          </a:r>
        </a:p>
        <a:p>
          <a:r>
            <a:rPr kumimoji="1" lang="ja-JP" altLang="en-US" sz="1050">
              <a:latin typeface="ＭＳ Ｐゴシック" panose="020B0600070205080204" pitchFamily="50" charset="-128"/>
              <a:ea typeface="ＭＳ Ｐゴシック" panose="020B0600070205080204" pitchFamily="50" charset="-128"/>
            </a:rPr>
            <a:t>　当指標は依存財源の増減により比率が上下する可能性が高く、安定的な財政運営のためには、今後も経常経費のさらなる削減に努めるとともに、町税等の自主財源の確保や新たな歳入の創出などによる財源の確保が必要となる。</a:t>
          </a:r>
          <a:endParaRPr kumimoji="1" lang="ja-JP" altLang="en-US"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65</xdr:row>
      <xdr:rowOff>121285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20521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60960</xdr:rowOff>
    </xdr:from>
    <xdr:to>
      <xdr:col>19</xdr:col>
      <xdr:colOff>133350</xdr:colOff>
      <xdr:row>65</xdr:row>
      <xdr:rowOff>81069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20521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35348</xdr:rowOff>
    </xdr:from>
    <xdr:to>
      <xdr:col>15</xdr:col>
      <xdr:colOff>82550</xdr:colOff>
      <xdr:row>65</xdr:row>
      <xdr:rowOff>81069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008148"/>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35348</xdr:rowOff>
    </xdr:from>
    <xdr:to>
      <xdr:col>11</xdr:col>
      <xdr:colOff>31750</xdr:colOff>
      <xdr:row>65</xdr:row>
      <xdr:rowOff>153458</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0814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70485</xdr:rowOff>
    </xdr:from>
    <xdr:to>
      <xdr:col>23</xdr:col>
      <xdr:colOff>184150</xdr:colOff>
      <xdr:row>66</xdr:row>
      <xdr:rowOff>635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42562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8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30269</xdr:rowOff>
    </xdr:from>
    <xdr:to>
      <xdr:col>15</xdr:col>
      <xdr:colOff>133350</xdr:colOff>
      <xdr:row>65</xdr:row>
      <xdr:rowOff>131869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116646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155998</xdr:rowOff>
    </xdr:from>
    <xdr:to>
      <xdr:col>11</xdr:col>
      <xdr:colOff>82550</xdr:colOff>
      <xdr:row>64</xdr:row>
      <xdr:rowOff>86148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70925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102658</xdr:rowOff>
    </xdr:from>
    <xdr:to>
      <xdr:col>7</xdr:col>
      <xdr:colOff>31750</xdr:colOff>
      <xdr:row>66</xdr:row>
      <xdr:rowOff>32808</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17585</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3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[172,349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類似団体平均を下回っており、令和６年度においては前年度より増加することとなった。</a:t>
          </a:r>
        </a:p>
        <a:p>
          <a:r>
            <a:rPr kumimoji="1" lang="ja-JP" altLang="en-US" sz="1100">
              <a:latin typeface="ＭＳ Ｐゴシック" panose="020B0600070205080204" pitchFamily="50" charset="-128"/>
              <a:ea typeface="ＭＳ Ｐゴシック" panose="020B0600070205080204" pitchFamily="50" charset="-128"/>
            </a:rPr>
            <a:t>　令和６年度においては給与改定や会計年度任用職員に対する勤勉手当の支給開始による増加が要因となっている。</a:t>
          </a:r>
        </a:p>
        <a:p>
          <a:r>
            <a:rPr kumimoji="1" lang="ja-JP" altLang="en-US" sz="1100">
              <a:latin typeface="ＭＳ Ｐゴシック" panose="020B0600070205080204" pitchFamily="50" charset="-128"/>
              <a:ea typeface="ＭＳ Ｐゴシック" panose="020B0600070205080204" pitchFamily="50" charset="-128"/>
            </a:rPr>
            <a:t>　近年の情勢を踏まえると、人件費に関しては増加傾向となることが予測されるが、業務の効率化、節減に取り組むとともに、民間委託等の方法も考慮にいれながら、過度な増加傾向が続くことのないよう、これらの経費が削減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37213</xdr:rowOff>
    </xdr:from>
    <xdr:to>
      <xdr:col>23</xdr:col>
      <xdr:colOff>133350</xdr:colOff>
      <xdr:row>81</xdr:row>
      <xdr:rowOff>53801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24663"/>
          <a:ext cx="838200" cy="1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38579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6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37213</xdr:rowOff>
    </xdr:from>
    <xdr:to>
      <xdr:col>19</xdr:col>
      <xdr:colOff>133350</xdr:colOff>
      <xdr:row>81</xdr:row>
      <xdr:rowOff>45994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24663"/>
          <a:ext cx="889000" cy="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41232</xdr:rowOff>
    </xdr:from>
    <xdr:to>
      <xdr:col>15</xdr:col>
      <xdr:colOff>82550</xdr:colOff>
      <xdr:row>81</xdr:row>
      <xdr:rowOff>45994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28682"/>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26713</xdr:rowOff>
    </xdr:from>
    <xdr:to>
      <xdr:col>11</xdr:col>
      <xdr:colOff>31750</xdr:colOff>
      <xdr:row>81</xdr:row>
      <xdr:rowOff>41232</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14163"/>
          <a:ext cx="889000" cy="1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3001</xdr:rowOff>
    </xdr:from>
    <xdr:to>
      <xdr:col>23</xdr:col>
      <xdr:colOff>184150</xdr:colOff>
      <xdr:row>81</xdr:row>
      <xdr:rowOff>104601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95728</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1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157863</xdr:rowOff>
    </xdr:from>
    <xdr:to>
      <xdr:col>19</xdr:col>
      <xdr:colOff>184150</xdr:colOff>
      <xdr:row>81</xdr:row>
      <xdr:rowOff>88013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7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98190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4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166644</xdr:rowOff>
    </xdr:from>
    <xdr:to>
      <xdr:col>15</xdr:col>
      <xdr:colOff>133350</xdr:colOff>
      <xdr:row>81</xdr:row>
      <xdr:rowOff>96794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106971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161882</xdr:rowOff>
    </xdr:from>
    <xdr:to>
      <xdr:col>11</xdr:col>
      <xdr:colOff>82550</xdr:colOff>
      <xdr:row>81</xdr:row>
      <xdr:rowOff>92032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102209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46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147363</xdr:rowOff>
    </xdr:from>
    <xdr:to>
      <xdr:col>7</xdr:col>
      <xdr:colOff>31750</xdr:colOff>
      <xdr:row>81</xdr:row>
      <xdr:rowOff>77513</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6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87690</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3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本町は令和６年度においても横ばいであり、類似団体平均を少し下回っている。</a:t>
          </a:r>
        </a:p>
        <a:p>
          <a:r>
            <a:rPr kumimoji="1" lang="ja-JP" altLang="en-US" sz="1200">
              <a:latin typeface="ＭＳ Ｐゴシック" panose="020B0600070205080204" pitchFamily="50" charset="-128"/>
              <a:ea typeface="ＭＳ Ｐゴシック" panose="020B0600070205080204" pitchFamily="50" charset="-128"/>
            </a:rPr>
            <a:t>　今後は民間委託等も考慮に入れながらスリム化を目指す一方で、年齢構成にアンバランスを生じることのないように、勧奨退職の推進とともに平準化した新規採用による適正な職員管理を実施しながら、適正な給与水準を維持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65314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4326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42334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43264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42334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43264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145748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432643"/>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31041</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94948</xdr:rowOff>
    </xdr:from>
    <xdr:to>
      <xdr:col>64</xdr:col>
      <xdr:colOff>152400</xdr:colOff>
      <xdr:row>85</xdr:row>
      <xdr:rowOff>25098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9875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は類似団体平均を少し上回る数値で横ばいの状況が続いていたが、令和６年度は一転して増加する結果となった。これは南和広域衛生組合の操業終了に伴う事業整理にあたり職員数が増加したことによるものである。</a:t>
          </a:r>
        </a:p>
        <a:p>
          <a:r>
            <a:rPr kumimoji="1" lang="ja-JP" altLang="en-US" sz="1200">
              <a:latin typeface="ＭＳ Ｐゴシック" panose="020B0600070205080204" pitchFamily="50" charset="-128"/>
              <a:ea typeface="ＭＳ Ｐゴシック" panose="020B0600070205080204" pitchFamily="50" charset="-128"/>
            </a:rPr>
            <a:t>　保育士や給食調理員、文化会館・図書館における職員数を確保し、待機児童ゼロ、給食自校調理方式などの施策を実現しながらも、職員数の削減を図ったことで一定の水準となった現状を踏まえながら、これらの施策の今後のあり方も併せて検討し、適正な水準を維持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170180</xdr:rowOff>
    </xdr:from>
    <xdr:to>
      <xdr:col>81</xdr:col>
      <xdr:colOff>44450</xdr:colOff>
      <xdr:row>62</xdr:row>
      <xdr:rowOff>16298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457180"/>
          <a:ext cx="8382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170180</xdr:rowOff>
    </xdr:from>
    <xdr:to>
      <xdr:col>77</xdr:col>
      <xdr:colOff>44450</xdr:colOff>
      <xdr:row>61</xdr:row>
      <xdr:rowOff>71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457180"/>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170180</xdr:rowOff>
    </xdr:from>
    <xdr:to>
      <xdr:col>72</xdr:col>
      <xdr:colOff>203200</xdr:colOff>
      <xdr:row>61</xdr:row>
      <xdr:rowOff>71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457180"/>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144710</xdr:rowOff>
    </xdr:from>
    <xdr:to>
      <xdr:col>68</xdr:col>
      <xdr:colOff>152400</xdr:colOff>
      <xdr:row>60</xdr:row>
      <xdr:rowOff>170180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31710"/>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136948</xdr:rowOff>
    </xdr:from>
    <xdr:to>
      <xdr:col>81</xdr:col>
      <xdr:colOff>95250</xdr:colOff>
      <xdr:row>62</xdr:row>
      <xdr:rowOff>67098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109025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6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119380</xdr:rowOff>
    </xdr:from>
    <xdr:to>
      <xdr:col>77</xdr:col>
      <xdr:colOff>95250</xdr:colOff>
      <xdr:row>61</xdr:row>
      <xdr:rowOff>49530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120721</xdr:rowOff>
    </xdr:from>
    <xdr:to>
      <xdr:col>73</xdr:col>
      <xdr:colOff>44450</xdr:colOff>
      <xdr:row>61</xdr:row>
      <xdr:rowOff>50871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35648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119380</xdr:rowOff>
    </xdr:from>
    <xdr:to>
      <xdr:col>68</xdr:col>
      <xdr:colOff>203200</xdr:colOff>
      <xdr:row>61</xdr:row>
      <xdr:rowOff>49530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34307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93910</xdr:rowOff>
    </xdr:from>
    <xdr:to>
      <xdr:col>64</xdr:col>
      <xdr:colOff>152400</xdr:colOff>
      <xdr:row>61</xdr:row>
      <xdr:rowOff>24060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8837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令和６年度においては、令和４年度に借り入れたさくら広域環境衛生組合の施設建設事業に係る地方債の元金償還が開始したことにより、元利償還金が増加し１．１ポイント悪化した。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依然として類似団体平均を上回っており、近年借り入れたさくら組合の施設建設や子育て支援拠点施設整備に係る地方債の元金償還開始が次年度以降も控えていることや、企業団が起こした地方債の償還期間が長期間であることにより、今後も高水準の比率となることが予想される。　</a:t>
          </a:r>
        </a:p>
        <a:p>
          <a:r>
            <a:rPr kumimoji="1" lang="ja-JP" altLang="en-US" sz="1050">
              <a:latin typeface="ＭＳ Ｐゴシック" panose="020B0600070205080204" pitchFamily="50" charset="-128"/>
              <a:ea typeface="ＭＳ Ｐゴシック" panose="020B0600070205080204" pitchFamily="50" charset="-128"/>
            </a:rPr>
            <a:t>　実質公債費比率が基準値を超えると起債の発行が制限されることもあり、今後も新規発行においては、後年度負担となるような事業は十分精査し実施していく必要がある。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81704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20217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1270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1941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41487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1941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41487</xdr:rowOff>
    </xdr:from>
    <xdr:to>
      <xdr:col>68</xdr:col>
      <xdr:colOff>152400</xdr:colOff>
      <xdr:row>42</xdr:row>
      <xdr:rowOff>121920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24238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162137</xdr:rowOff>
    </xdr:from>
    <xdr:to>
      <xdr:col>68</xdr:col>
      <xdr:colOff>203200</xdr:colOff>
      <xdr:row>42</xdr:row>
      <xdr:rowOff>92287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将来にわたり負担していくと考えられる額が、標準的な収入に対してどれくらいかを指標化したものを将来負担比率という。</a:t>
          </a:r>
        </a:p>
        <a:p>
          <a:r>
            <a:rPr kumimoji="1" lang="ja-JP" altLang="en-US" sz="1200">
              <a:latin typeface="ＭＳ Ｐゴシック" panose="020B0600070205080204" pitchFamily="50" charset="-128"/>
              <a:ea typeface="ＭＳ Ｐゴシック" panose="020B0600070205080204" pitchFamily="50" charset="-128"/>
            </a:rPr>
            <a:t>　令和６年度は、子育て支援拠点施設整備事業に係る町債を発行したことによる地方債の現在高が大幅に増加したことで、前年度よりも４．１ポイント悪化する結果となった。</a:t>
          </a:r>
        </a:p>
        <a:p>
          <a:r>
            <a:rPr kumimoji="1" lang="ja-JP" altLang="en-US" sz="1200">
              <a:latin typeface="ＭＳ Ｐゴシック" panose="020B0600070205080204" pitchFamily="50" charset="-128"/>
              <a:ea typeface="ＭＳ Ｐゴシック" panose="020B0600070205080204" pitchFamily="50" charset="-128"/>
            </a:rPr>
            <a:t>　今後も引き続き基金の取り崩しが最小限とできるような財政運営をするとともに、地方債の新規発行においては、後年度負担となるような事業は十分精査し実施していくことで極端な悪化をしないように配慮す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69185</xdr:rowOff>
    </xdr:from>
    <xdr:to>
      <xdr:col>81</xdr:col>
      <xdr:colOff>44450</xdr:colOff>
      <xdr:row>14</xdr:row>
      <xdr:rowOff>116296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469485"/>
          <a:ext cx="8382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20925</xdr:rowOff>
    </xdr:from>
    <xdr:to>
      <xdr:col>77</xdr:col>
      <xdr:colOff>44450</xdr:colOff>
      <xdr:row>14</xdr:row>
      <xdr:rowOff>69185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42122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154456</xdr:rowOff>
    </xdr:from>
    <xdr:to>
      <xdr:col>72</xdr:col>
      <xdr:colOff>203200</xdr:colOff>
      <xdr:row>14</xdr:row>
      <xdr:rowOff>20925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2383306"/>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154456</xdr:rowOff>
    </xdr:from>
    <xdr:to>
      <xdr:col>68</xdr:col>
      <xdr:colOff>152400</xdr:colOff>
      <xdr:row>13</xdr:row>
      <xdr:rowOff>164798</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383306"/>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95569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4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65496</xdr:rowOff>
    </xdr:from>
    <xdr:to>
      <xdr:col>81</xdr:col>
      <xdr:colOff>95250</xdr:colOff>
      <xdr:row>14</xdr:row>
      <xdr:rowOff>167096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37573</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43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18385</xdr:rowOff>
    </xdr:from>
    <xdr:to>
      <xdr:col>77</xdr:col>
      <xdr:colOff>95250</xdr:colOff>
      <xdr:row>14</xdr:row>
      <xdr:rowOff>119985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41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104762</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505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141575</xdr:rowOff>
    </xdr:from>
    <xdr:to>
      <xdr:col>73</xdr:col>
      <xdr:colOff>44450</xdr:colOff>
      <xdr:row>14</xdr:row>
      <xdr:rowOff>71725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56502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45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103656</xdr:rowOff>
    </xdr:from>
    <xdr:to>
      <xdr:col>68</xdr:col>
      <xdr:colOff>203200</xdr:colOff>
      <xdr:row>14</xdr:row>
      <xdr:rowOff>33806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3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18583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4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113998</xdr:rowOff>
    </xdr:from>
    <xdr:to>
      <xdr:col>64</xdr:col>
      <xdr:colOff>152400</xdr:colOff>
      <xdr:row>14</xdr:row>
      <xdr:rowOff>44148</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34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54325</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11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15,797
15,417
38.10
9,419,975
9,253,687
125,539
5,036,267
7,352,983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平成３０年度から減少傾向であったが、令和３年度以降は横ばいの状況が続いている。近年の情勢を踏まえると今後は増加傾向となることが見込まれる。</a:t>
          </a:r>
        </a:p>
        <a:p>
          <a:r>
            <a:rPr kumimoji="1" lang="ja-JP" altLang="en-US" sz="1100">
              <a:latin typeface="ＭＳ Ｐゴシック" panose="020B0600070205080204" pitchFamily="50" charset="-128"/>
              <a:ea typeface="ＭＳ Ｐゴシック" panose="020B0600070205080204" pitchFamily="50" charset="-128"/>
            </a:rPr>
            <a:t>　今後も、適正な職員数管理を実施しながらも業務の効率化、節減に取り組むとともに、民間委託等の方法も考慮にいれながら、これらの経費が削減できるよう努める。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129722</xdr:rowOff>
    </xdr:from>
    <xdr:to>
      <xdr:col>24</xdr:col>
      <xdr:colOff>25400</xdr:colOff>
      <xdr:row>35</xdr:row>
      <xdr:rowOff>140607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304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97064</xdr:rowOff>
    </xdr:from>
    <xdr:to>
      <xdr:col>19</xdr:col>
      <xdr:colOff>187325</xdr:colOff>
      <xdr:row>35</xdr:row>
      <xdr:rowOff>140607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978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97064</xdr:rowOff>
    </xdr:from>
    <xdr:to>
      <xdr:col>15</xdr:col>
      <xdr:colOff>98425</xdr:colOff>
      <xdr:row>35</xdr:row>
      <xdr:rowOff>118836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978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118836</xdr:rowOff>
    </xdr:from>
    <xdr:to>
      <xdr:col>11</xdr:col>
      <xdr:colOff>9525</xdr:colOff>
      <xdr:row>37</xdr:row>
      <xdr:rowOff>135164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19586"/>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78922</xdr:rowOff>
    </xdr:from>
    <xdr:to>
      <xdr:col>24</xdr:col>
      <xdr:colOff>76200</xdr:colOff>
      <xdr:row>36</xdr:row>
      <xdr:rowOff>9072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95449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89807</xdr:rowOff>
    </xdr:from>
    <xdr:to>
      <xdr:col>20</xdr:col>
      <xdr:colOff>38100</xdr:colOff>
      <xdr:row>36</xdr:row>
      <xdr:rowOff>19957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30134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5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46264</xdr:rowOff>
    </xdr:from>
    <xdr:to>
      <xdr:col>15</xdr:col>
      <xdr:colOff>149225</xdr:colOff>
      <xdr:row>35</xdr:row>
      <xdr:rowOff>147864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158041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68036</xdr:rowOff>
    </xdr:from>
    <xdr:to>
      <xdr:col>11</xdr:col>
      <xdr:colOff>60325</xdr:colOff>
      <xdr:row>35</xdr:row>
      <xdr:rowOff>169636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8363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年度間で多少のばらつきはあるものの、ほぼ横ばい状態であり、類似団体平均を下回っている。令和６年度は子育て支援拠点施設開設準備事業などの増加により、比率は増加している。</a:t>
          </a:r>
        </a:p>
        <a:p>
          <a:r>
            <a:rPr kumimoji="1" lang="ja-JP" altLang="en-US" sz="1200">
              <a:latin typeface="ＭＳ Ｐゴシック" panose="020B0600070205080204" pitchFamily="50" charset="-128"/>
              <a:ea typeface="ＭＳ Ｐゴシック" panose="020B0600070205080204" pitchFamily="50" charset="-128"/>
            </a:rPr>
            <a:t>本町において、委託で実施している事業が少ないことが、類似団体を下回っている要因であると考える。</a:t>
          </a:r>
        </a:p>
        <a:p>
          <a:r>
            <a:rPr kumimoji="1" lang="ja-JP" altLang="en-US" sz="1200">
              <a:latin typeface="ＭＳ Ｐゴシック" panose="020B0600070205080204" pitchFamily="50" charset="-128"/>
              <a:ea typeface="ＭＳ Ｐゴシック" panose="020B0600070205080204" pitchFamily="50" charset="-128"/>
            </a:rPr>
            <a:t>今後も業務の効率化、節減に取り組みながら、この水準を維持できるよう努める。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96520</xdr:rowOff>
    </xdr:from>
    <xdr:to>
      <xdr:col>82</xdr:col>
      <xdr:colOff>107950</xdr:colOff>
      <xdr:row>21</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968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64787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6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92710</xdr:rowOff>
    </xdr:from>
    <xdr:to>
      <xdr:col>82</xdr:col>
      <xdr:colOff>196850</xdr:colOff>
      <xdr:row>21</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11447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24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96520</xdr:rowOff>
    </xdr:from>
    <xdr:to>
      <xdr:col>82</xdr:col>
      <xdr:colOff>196850</xdr:colOff>
      <xdr:row>14</xdr:row>
      <xdr:rowOff>96520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9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96520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89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149860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89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27940</xdr:rowOff>
    </xdr:from>
    <xdr:to>
      <xdr:col>73</xdr:col>
      <xdr:colOff>180975</xdr:colOff>
      <xdr:row>14</xdr:row>
      <xdr:rowOff>149860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282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27940</xdr:rowOff>
    </xdr:from>
    <xdr:to>
      <xdr:col>69</xdr:col>
      <xdr:colOff>92075</xdr:colOff>
      <xdr:row>14</xdr:row>
      <xdr:rowOff>142240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28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68580</xdr:rowOff>
    </xdr:from>
    <xdr:to>
      <xdr:col>69</xdr:col>
      <xdr:colOff>142875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45720</xdr:rowOff>
    </xdr:from>
    <xdr:to>
      <xdr:col>82</xdr:col>
      <xdr:colOff>158750</xdr:colOff>
      <xdr:row>14</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125747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99060</xdr:rowOff>
    </xdr:from>
    <xdr:to>
      <xdr:col>74</xdr:col>
      <xdr:colOff>31750</xdr:colOff>
      <xdr:row>15</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39387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148590</xdr:rowOff>
    </xdr:from>
    <xdr:to>
      <xdr:col>69</xdr:col>
      <xdr:colOff>142875</xdr:colOff>
      <xdr:row>14</xdr:row>
      <xdr:rowOff>78740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88917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91440</xdr:rowOff>
    </xdr:from>
    <xdr:to>
      <xdr:col>65</xdr:col>
      <xdr:colOff>53975</xdr:colOff>
      <xdr:row>15</xdr:row>
      <xdr:rowOff>21590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31767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近年は類似団体平均とほぼ同水準で推移しており、令和６年度においても、類似団体平均と同様に増加したため、例年と同程度の水準となった。</a:t>
          </a:r>
        </a:p>
        <a:p>
          <a:r>
            <a:rPr kumimoji="1" lang="ja-JP" altLang="en-US" sz="1100">
              <a:latin typeface="ＭＳ Ｐゴシック" panose="020B0600070205080204" pitchFamily="50" charset="-128"/>
              <a:ea typeface="ＭＳ Ｐゴシック" panose="020B0600070205080204" pitchFamily="50" charset="-128"/>
            </a:rPr>
            <a:t>　義務的経費の一つであり、今後は増加することも考えられるため、財政運営に支障が出ないように他の経費を更に圧縮することもさることながら、抜本的な制度の見直しが求められる。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137885</xdr:rowOff>
    </xdr:from>
    <xdr:to>
      <xdr:col>24</xdr:col>
      <xdr:colOff>25400</xdr:colOff>
      <xdr:row>55</xdr:row>
      <xdr:rowOff>9978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961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137885</xdr:rowOff>
    </xdr:from>
    <xdr:to>
      <xdr:col>19</xdr:col>
      <xdr:colOff>187325</xdr:colOff>
      <xdr:row>54</xdr:row>
      <xdr:rowOff>148772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396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116115</xdr:rowOff>
    </xdr:from>
    <xdr:to>
      <xdr:col>15</xdr:col>
      <xdr:colOff>98425</xdr:colOff>
      <xdr:row>54</xdr:row>
      <xdr:rowOff>148772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74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116115</xdr:rowOff>
    </xdr:from>
    <xdr:to>
      <xdr:col>11</xdr:col>
      <xdr:colOff>9525</xdr:colOff>
      <xdr:row>54</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74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130628</xdr:rowOff>
    </xdr:from>
    <xdr:to>
      <xdr:col>24</xdr:col>
      <xdr:colOff>76200</xdr:colOff>
      <xdr:row>55</xdr:row>
      <xdr:rowOff>60778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147155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87085</xdr:rowOff>
    </xdr:from>
    <xdr:to>
      <xdr:col>20</xdr:col>
      <xdr:colOff>38100</xdr:colOff>
      <xdr:row>55</xdr:row>
      <xdr:rowOff>17235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27412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97972</xdr:rowOff>
    </xdr:from>
    <xdr:to>
      <xdr:col>15</xdr:col>
      <xdr:colOff>149225</xdr:colOff>
      <xdr:row>55</xdr:row>
      <xdr:rowOff>28122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65315</xdr:rowOff>
    </xdr:from>
    <xdr:to>
      <xdr:col>11</xdr:col>
      <xdr:colOff>60325</xdr:colOff>
      <xdr:row>54</xdr:row>
      <xdr:rowOff>166915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151692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40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維持補修費、貸付金、繰出金が該当し、令和６年度については介護保険事業特別会計繰出金の減少により、前年度より減少する結果となった。</a:t>
          </a:r>
        </a:p>
        <a:p>
          <a:r>
            <a:rPr kumimoji="1" lang="ja-JP" altLang="en-US" sz="1100">
              <a:latin typeface="ＭＳ Ｐゴシック" panose="020B0600070205080204" pitchFamily="50" charset="-128"/>
              <a:ea typeface="ＭＳ Ｐゴシック" panose="020B0600070205080204" pitchFamily="50" charset="-128"/>
            </a:rPr>
            <a:t>　国民健康保険や介護保険、後期高齢者医療への繰出金が主となるこの項目については、今後大幅な減額が見込める社会情勢ではないが、制度の抜本的な見直しを要請しながら、自立した特別会計の運営を実現することで、基準外の繰出による増額とならない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44450</xdr:rowOff>
    </xdr:from>
    <xdr:to>
      <xdr:col>82</xdr:col>
      <xdr:colOff>107950</xdr:colOff>
      <xdr:row>57</xdr:row>
      <xdr:rowOff>95250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17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44450</xdr:rowOff>
    </xdr:from>
    <xdr:to>
      <xdr:col>78</xdr:col>
      <xdr:colOff>69850</xdr:colOff>
      <xdr:row>57</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17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57</xdr:row>
      <xdr:rowOff>44450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52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165100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52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44450</xdr:rowOff>
    </xdr:from>
    <xdr:to>
      <xdr:col>78</xdr:col>
      <xdr:colOff>120650</xdr:colOff>
      <xdr:row>57</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令和６年度は前年度より増加する結果となり、依然として類似団体平均を大きく上回っており、本町の財政状況に最も大きな影響を与えている。</a:t>
          </a:r>
        </a:p>
        <a:p>
          <a:r>
            <a:rPr kumimoji="1" lang="ja-JP" altLang="en-US" sz="1100">
              <a:latin typeface="ＭＳ Ｐゴシック" panose="020B0600070205080204" pitchFamily="50" charset="-128"/>
              <a:ea typeface="ＭＳ Ｐゴシック" panose="020B0600070205080204" pitchFamily="50" charset="-128"/>
            </a:rPr>
            <a:t>　南和広域衛生組合や奈良県広域消防組合、南和広域医療企業団、さくら広域環境衛生組合への負担金、下水道事業会計に係る繰出金（補助金）が多くの割合を占めている。</a:t>
          </a:r>
        </a:p>
        <a:p>
          <a:r>
            <a:rPr kumimoji="1" lang="ja-JP" altLang="en-US" sz="1100">
              <a:latin typeface="ＭＳ Ｐゴシック" panose="020B0600070205080204" pitchFamily="50" charset="-128"/>
              <a:ea typeface="ＭＳ Ｐゴシック" panose="020B0600070205080204" pitchFamily="50" charset="-128"/>
            </a:rPr>
            <a:t>　今後は、補助金の効果が低いものなどを精査し縮小することや一部事務組合負担金の負担割合の見直しを検討していくこと等により削減を行っていく。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161290</xdr:rowOff>
    </xdr:from>
    <xdr:to>
      <xdr:col>82</xdr:col>
      <xdr:colOff>107950</xdr:colOff>
      <xdr:row>40</xdr:row>
      <xdr:rowOff>18415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8478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144145</xdr:rowOff>
    </xdr:from>
    <xdr:to>
      <xdr:col>78</xdr:col>
      <xdr:colOff>69850</xdr:colOff>
      <xdr:row>39</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8306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64135</xdr:rowOff>
    </xdr:from>
    <xdr:to>
      <xdr:col>73</xdr:col>
      <xdr:colOff>180975</xdr:colOff>
      <xdr:row>39</xdr:row>
      <xdr:rowOff>144145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75068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64135</xdr:rowOff>
    </xdr:from>
    <xdr:to>
      <xdr:col>69</xdr:col>
      <xdr:colOff>92075</xdr:colOff>
      <xdr:row>39</xdr:row>
      <xdr:rowOff>115570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7506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139065</xdr:rowOff>
    </xdr:from>
    <xdr:to>
      <xdr:col>82</xdr:col>
      <xdr:colOff>158750</xdr:colOff>
      <xdr:row>40</xdr:row>
      <xdr:rowOff>69215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47642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734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110490</xdr:rowOff>
    </xdr:from>
    <xdr:to>
      <xdr:col>78</xdr:col>
      <xdr:colOff>120650</xdr:colOff>
      <xdr:row>40</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25417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88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93345</xdr:rowOff>
    </xdr:from>
    <xdr:to>
      <xdr:col>74</xdr:col>
      <xdr:colOff>31750</xdr:colOff>
      <xdr:row>40</xdr:row>
      <xdr:rowOff>23495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8272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86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13335</xdr:rowOff>
    </xdr:from>
    <xdr:to>
      <xdr:col>69</xdr:col>
      <xdr:colOff>142875</xdr:colOff>
      <xdr:row>39</xdr:row>
      <xdr:rowOff>114935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6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99712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78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64770</xdr:rowOff>
    </xdr:from>
    <xdr:to>
      <xdr:col>65</xdr:col>
      <xdr:colOff>53975</xdr:colOff>
      <xdr:row>39</xdr:row>
      <xdr:rowOff>166370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151147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は前年度より増加する結果となり、類似団体平均と同規模となった。これは令和４年度に借り入れたさくら広域環境衛生組合の施設建設事業に係る地方債の元金償還が開始したことによるものである。</a:t>
          </a:r>
        </a:p>
        <a:p>
          <a:r>
            <a:rPr kumimoji="1" lang="ja-JP" altLang="en-US" sz="1100">
              <a:latin typeface="ＭＳ Ｐゴシック" panose="020B0600070205080204" pitchFamily="50" charset="-128"/>
              <a:ea typeface="ＭＳ Ｐゴシック" panose="020B0600070205080204" pitchFamily="50" charset="-128"/>
            </a:rPr>
            <a:t>　近年借り入れたさくら組合の施設建設や子育て支援拠点施設整備に係る地方債の元金償還開始が次年度以降も控えており、これらの地方債は高額であるため、今後も増加傾向となることが考えられる。</a:t>
          </a:r>
        </a:p>
        <a:p>
          <a:r>
            <a:rPr kumimoji="1" lang="ja-JP" altLang="en-US" sz="1100">
              <a:latin typeface="ＭＳ Ｐゴシック" panose="020B0600070205080204" pitchFamily="50" charset="-128"/>
              <a:ea typeface="ＭＳ Ｐゴシック" panose="020B0600070205080204" pitchFamily="50" charset="-128"/>
            </a:rPr>
            <a:t>　この水準を維持していくために、新規発行においてはこれまで以上に十分精査しながら事業を実施していく必要がある。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77</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157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159004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57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159004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434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136144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434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138447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85344</xdr:rowOff>
    </xdr:from>
    <xdr:to>
      <xdr:col>6</xdr:col>
      <xdr:colOff>171450</xdr:colOff>
      <xdr:row>77</xdr:row>
      <xdr:rowOff>15494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25671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３０年度以降良化に転じていたが、直近においては悪化する傾向となり、依然として類似団体平均を上回っている。これは、経常経費のうちで多くの割合を占める一部事務組合負担金によるところが大きな要因となっている。</a:t>
          </a:r>
        </a:p>
        <a:p>
          <a:r>
            <a:rPr kumimoji="1" lang="ja-JP" altLang="en-US" sz="1100">
              <a:latin typeface="ＭＳ Ｐゴシック" panose="020B0600070205080204" pitchFamily="50" charset="-128"/>
              <a:ea typeface="ＭＳ Ｐゴシック" panose="020B0600070205080204" pitchFamily="50" charset="-128"/>
            </a:rPr>
            <a:t>　今後は、既存事業の規模・業務量の再検討や業務の効率化、節減に取り組むとともに、これらの経費が削減できるよう努める。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21844</xdr:rowOff>
    </xdr:from>
    <xdr:to>
      <xdr:col>82</xdr:col>
      <xdr:colOff>107950</xdr:colOff>
      <xdr:row>78</xdr:row>
      <xdr:rowOff>44704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949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21844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85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154432</xdr:rowOff>
    </xdr:from>
    <xdr:to>
      <xdr:col>73</xdr:col>
      <xdr:colOff>180975</xdr:colOff>
      <xdr:row>78</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8463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154432</xdr:rowOff>
    </xdr:from>
    <xdr:to>
      <xdr:col>69</xdr:col>
      <xdr:colOff>92075</xdr:colOff>
      <xdr:row>78</xdr:row>
      <xdr:rowOff>117856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84632"/>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137431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142494</xdr:rowOff>
    </xdr:from>
    <xdr:to>
      <xdr:col>78</xdr:col>
      <xdr:colOff>120650</xdr:colOff>
      <xdr:row>78</xdr:row>
      <xdr:rowOff>72644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57421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103632</xdr:rowOff>
    </xdr:from>
    <xdr:to>
      <xdr:col>69</xdr:col>
      <xdr:colOff>142875</xdr:colOff>
      <xdr:row>77</xdr:row>
      <xdr:rowOff>33782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18559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67056</xdr:rowOff>
    </xdr:from>
    <xdr:to>
      <xdr:col>65</xdr:col>
      <xdr:colOff>53975</xdr:colOff>
      <xdr:row>78</xdr:row>
      <xdr:rowOff>168656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153433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171</xdr:rowOff>
    </xdr:from>
    <xdr:to>
      <xdr:col>29</xdr:col>
      <xdr:colOff>127000</xdr:colOff>
      <xdr:row>16</xdr:row>
      <xdr:rowOff>148760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90996"/>
          <a:ext cx="647700" cy="148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148760</xdr:rowOff>
    </xdr:from>
    <xdr:to>
      <xdr:col>26</xdr:col>
      <xdr:colOff>50800</xdr:colOff>
      <xdr:row>17</xdr:row>
      <xdr:rowOff>26296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39585"/>
          <a:ext cx="698500" cy="48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26296</xdr:rowOff>
    </xdr:from>
    <xdr:to>
      <xdr:col>22</xdr:col>
      <xdr:colOff>114300</xdr:colOff>
      <xdr:row>17</xdr:row>
      <xdr:rowOff>37606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88571"/>
          <a:ext cx="698500" cy="11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37606</xdr:rowOff>
    </xdr:from>
    <xdr:to>
      <xdr:col>18</xdr:col>
      <xdr:colOff>177800</xdr:colOff>
      <xdr:row>17</xdr:row>
      <xdr:rowOff>51660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99881"/>
          <a:ext cx="698500" cy="14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120821</xdr:rowOff>
    </xdr:from>
    <xdr:to>
      <xdr:col>29</xdr:col>
      <xdr:colOff>177800</xdr:colOff>
      <xdr:row>16</xdr:row>
      <xdr:rowOff>50971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40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137348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97960</xdr:rowOff>
    </xdr:from>
    <xdr:to>
      <xdr:col>26</xdr:col>
      <xdr:colOff>101600</xdr:colOff>
      <xdr:row>17</xdr:row>
      <xdr:rowOff>28110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88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38287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5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146946</xdr:rowOff>
    </xdr:from>
    <xdr:to>
      <xdr:col>22</xdr:col>
      <xdr:colOff>165100</xdr:colOff>
      <xdr:row>17</xdr:row>
      <xdr:rowOff>77096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37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87273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06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158256</xdr:rowOff>
    </xdr:from>
    <xdr:to>
      <xdr:col>19</xdr:col>
      <xdr:colOff>38100</xdr:colOff>
      <xdr:row>17</xdr:row>
      <xdr:rowOff>88406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49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98583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1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860</xdr:rowOff>
    </xdr:from>
    <xdr:to>
      <xdr:col>15</xdr:col>
      <xdr:colOff>101600</xdr:colOff>
      <xdr:row>17</xdr:row>
      <xdr:rowOff>102460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63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112637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3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23578</xdr:rowOff>
    </xdr:from>
    <xdr:to>
      <xdr:col>29</xdr:col>
      <xdr:colOff>127000</xdr:colOff>
      <xdr:row>35</xdr:row>
      <xdr:rowOff>120123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33928"/>
          <a:ext cx="647700" cy="96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120123</xdr:rowOff>
    </xdr:from>
    <xdr:to>
      <xdr:col>26</xdr:col>
      <xdr:colOff>50800</xdr:colOff>
      <xdr:row>35</xdr:row>
      <xdr:rowOff>178359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30473"/>
          <a:ext cx="698500" cy="58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178359</xdr:rowOff>
    </xdr:from>
    <xdr:to>
      <xdr:col>22</xdr:col>
      <xdr:colOff>114300</xdr:colOff>
      <xdr:row>35</xdr:row>
      <xdr:rowOff>193713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88709"/>
          <a:ext cx="698500" cy="15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181921</xdr:rowOff>
    </xdr:from>
    <xdr:to>
      <xdr:col>18</xdr:col>
      <xdr:colOff>177800</xdr:colOff>
      <xdr:row>35</xdr:row>
      <xdr:rowOff>193713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92271"/>
          <a:ext cx="698500" cy="11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315678</xdr:rowOff>
    </xdr:from>
    <xdr:to>
      <xdr:col>29</xdr:col>
      <xdr:colOff>177800</xdr:colOff>
      <xdr:row>35</xdr:row>
      <xdr:rowOff>74378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83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160755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2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69323</xdr:rowOff>
    </xdr:from>
    <xdr:to>
      <xdr:col>26</xdr:col>
      <xdr:colOff>101600</xdr:colOff>
      <xdr:row>35</xdr:row>
      <xdr:rowOff>170923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79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181100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48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127559</xdr:rowOff>
    </xdr:from>
    <xdr:to>
      <xdr:col>22</xdr:col>
      <xdr:colOff>165100</xdr:colOff>
      <xdr:row>35</xdr:row>
      <xdr:rowOff>229159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37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213936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24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142913</xdr:rowOff>
    </xdr:from>
    <xdr:to>
      <xdr:col>19</xdr:col>
      <xdr:colOff>38100</xdr:colOff>
      <xdr:row>35</xdr:row>
      <xdr:rowOff>244513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53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229290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3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131121</xdr:rowOff>
    </xdr:from>
    <xdr:to>
      <xdr:col>15</xdr:col>
      <xdr:colOff>101600</xdr:colOff>
      <xdr:row>35</xdr:row>
      <xdr:rowOff>232721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41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242898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1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15,797
15,417
38.10
9,419,975
9,253,687
125,539
5,036,267
7,352,983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9741</xdr:rowOff>
    </xdr:from>
    <xdr:to>
      <xdr:col>24</xdr:col>
      <xdr:colOff>63500</xdr:colOff>
      <xdr:row>36</xdr:row>
      <xdr:rowOff>56693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10491"/>
          <a:ext cx="838200" cy="2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56693</xdr:rowOff>
    </xdr:from>
    <xdr:to>
      <xdr:col>19</xdr:col>
      <xdr:colOff>177800</xdr:colOff>
      <xdr:row>36</xdr:row>
      <xdr:rowOff>143053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28893"/>
          <a:ext cx="889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143053</xdr:rowOff>
    </xdr:from>
    <xdr:to>
      <xdr:col>15</xdr:col>
      <xdr:colOff>50800</xdr:colOff>
      <xdr:row>36</xdr:row>
      <xdr:rowOff>153530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15253"/>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112814</xdr:rowOff>
    </xdr:from>
    <xdr:to>
      <xdr:col>10</xdr:col>
      <xdr:colOff>114300</xdr:colOff>
      <xdr:row>36</xdr:row>
      <xdr:rowOff>153530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85014"/>
          <a:ext cx="889000" cy="4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130391</xdr:rowOff>
    </xdr:from>
    <xdr:to>
      <xdr:col>24</xdr:col>
      <xdr:colOff>114300</xdr:colOff>
      <xdr:row>35</xdr:row>
      <xdr:rowOff>60541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153268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1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5893</xdr:rowOff>
    </xdr:from>
    <xdr:to>
      <xdr:col>20</xdr:col>
      <xdr:colOff>38100</xdr:colOff>
      <xdr:row>36</xdr:row>
      <xdr:rowOff>107493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7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124020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5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92253</xdr:rowOff>
    </xdr:from>
    <xdr:to>
      <xdr:col>15</xdr:col>
      <xdr:colOff>101600</xdr:colOff>
      <xdr:row>37</xdr:row>
      <xdr:rowOff>22403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38930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102730</xdr:rowOff>
    </xdr:from>
    <xdr:to>
      <xdr:col>10</xdr:col>
      <xdr:colOff>165100</xdr:colOff>
      <xdr:row>37</xdr:row>
      <xdr:rowOff>32880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49407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5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62014</xdr:rowOff>
    </xdr:from>
    <xdr:to>
      <xdr:col>6</xdr:col>
      <xdr:colOff>38100</xdr:colOff>
      <xdr:row>36</xdr:row>
      <xdr:rowOff>163614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8691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133949</xdr:rowOff>
    </xdr:from>
    <xdr:to>
      <xdr:col>24</xdr:col>
      <xdr:colOff>63500</xdr:colOff>
      <xdr:row>58</xdr:row>
      <xdr:rowOff>136530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78049"/>
          <a:ext cx="838200" cy="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114467</xdr:rowOff>
    </xdr:from>
    <xdr:to>
      <xdr:col>19</xdr:col>
      <xdr:colOff>177800</xdr:colOff>
      <xdr:row>58</xdr:row>
      <xdr:rowOff>133949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8567"/>
          <a:ext cx="889000" cy="1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114467</xdr:rowOff>
    </xdr:from>
    <xdr:to>
      <xdr:col>15</xdr:col>
      <xdr:colOff>50800</xdr:colOff>
      <xdr:row>58</xdr:row>
      <xdr:rowOff>118735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8567"/>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118735</xdr:rowOff>
    </xdr:from>
    <xdr:to>
      <xdr:col>10</xdr:col>
      <xdr:colOff>114300</xdr:colOff>
      <xdr:row>58</xdr:row>
      <xdr:rowOff>133479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2835"/>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85730</xdr:rowOff>
    </xdr:from>
    <xdr:to>
      <xdr:col>24</xdr:col>
      <xdr:colOff>114300</xdr:colOff>
      <xdr:row>59</xdr:row>
      <xdr:rowOff>15880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657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4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83149</xdr:rowOff>
    </xdr:from>
    <xdr:to>
      <xdr:col>20</xdr:col>
      <xdr:colOff>38100</xdr:colOff>
      <xdr:row>59</xdr:row>
      <xdr:rowOff>13299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4426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1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63667</xdr:rowOff>
    </xdr:from>
    <xdr:to>
      <xdr:col>15</xdr:col>
      <xdr:colOff>101600</xdr:colOff>
      <xdr:row>58</xdr:row>
      <xdr:rowOff>165267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156394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67935</xdr:rowOff>
    </xdr:from>
    <xdr:to>
      <xdr:col>10</xdr:col>
      <xdr:colOff>165100</xdr:colOff>
      <xdr:row>58</xdr:row>
      <xdr:rowOff>169535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160662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82679</xdr:rowOff>
    </xdr:from>
    <xdr:to>
      <xdr:col>6</xdr:col>
      <xdr:colOff>38100</xdr:colOff>
      <xdr:row>59</xdr:row>
      <xdr:rowOff>12829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3956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121800</xdr:rowOff>
    </xdr:from>
    <xdr:to>
      <xdr:col>24</xdr:col>
      <xdr:colOff>63500</xdr:colOff>
      <xdr:row>78</xdr:row>
      <xdr:rowOff>127812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94900"/>
          <a:ext cx="8382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121252</xdr:rowOff>
    </xdr:from>
    <xdr:to>
      <xdr:col>19</xdr:col>
      <xdr:colOff>177800</xdr:colOff>
      <xdr:row>78</xdr:row>
      <xdr:rowOff>127812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94352"/>
          <a:ext cx="889000" cy="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121252</xdr:rowOff>
    </xdr:from>
    <xdr:to>
      <xdr:col>15</xdr:col>
      <xdr:colOff>50800</xdr:colOff>
      <xdr:row>78</xdr:row>
      <xdr:rowOff>129344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94352"/>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129344</xdr:rowOff>
    </xdr:from>
    <xdr:to>
      <xdr:col>10</xdr:col>
      <xdr:colOff>114300</xdr:colOff>
      <xdr:row>78</xdr:row>
      <xdr:rowOff>131173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0244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71000</xdr:rowOff>
    </xdr:from>
    <xdr:to>
      <xdr:col>24</xdr:col>
      <xdr:colOff>114300</xdr:colOff>
      <xdr:row>79</xdr:row>
      <xdr:rowOff>1150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157377</xdr:rowOff>
    </xdr:from>
    <xdr:ext cx="378565"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59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77012</xdr:rowOff>
    </xdr:from>
    <xdr:to>
      <xdr:col>20</xdr:col>
      <xdr:colOff>38100</xdr:colOff>
      <xdr:row>79</xdr:row>
      <xdr:rowOff>7162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169739</xdr:rowOff>
    </xdr:from>
    <xdr:ext cx="378565"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8017" y="1354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70452</xdr:rowOff>
    </xdr:from>
    <xdr:to>
      <xdr:col>15</xdr:col>
      <xdr:colOff>101600</xdr:colOff>
      <xdr:row>79</xdr:row>
      <xdr:rowOff>602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163179</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9017" y="1353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78544</xdr:rowOff>
    </xdr:from>
    <xdr:to>
      <xdr:col>10</xdr:col>
      <xdr:colOff>165100</xdr:colOff>
      <xdr:row>79</xdr:row>
      <xdr:rowOff>8694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5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171271</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30017" y="13544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80373</xdr:rowOff>
    </xdr:from>
    <xdr:to>
      <xdr:col>6</xdr:col>
      <xdr:colOff>38100</xdr:colOff>
      <xdr:row>79</xdr:row>
      <xdr:rowOff>10523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1650</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546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24290</xdr:rowOff>
    </xdr:from>
    <xdr:to>
      <xdr:col>24</xdr:col>
      <xdr:colOff>63500</xdr:colOff>
      <xdr:row>96</xdr:row>
      <xdr:rowOff>36013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83490"/>
          <a:ext cx="838200" cy="1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36013</xdr:rowOff>
    </xdr:from>
    <xdr:to>
      <xdr:col>19</xdr:col>
      <xdr:colOff>177800</xdr:colOff>
      <xdr:row>96</xdr:row>
      <xdr:rowOff>103091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95213"/>
          <a:ext cx="8890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128586</xdr:rowOff>
    </xdr:from>
    <xdr:to>
      <xdr:col>15</xdr:col>
      <xdr:colOff>50800</xdr:colOff>
      <xdr:row>96</xdr:row>
      <xdr:rowOff>103091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16336"/>
          <a:ext cx="889000" cy="14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128586</xdr:rowOff>
    </xdr:from>
    <xdr:to>
      <xdr:col>10</xdr:col>
      <xdr:colOff>114300</xdr:colOff>
      <xdr:row>97</xdr:row>
      <xdr:rowOff>59537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16336"/>
          <a:ext cx="889000" cy="27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144940</xdr:rowOff>
    </xdr:from>
    <xdr:to>
      <xdr:col>24</xdr:col>
      <xdr:colOff>114300</xdr:colOff>
      <xdr:row>96</xdr:row>
      <xdr:rowOff>75090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123367</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156663</xdr:rowOff>
    </xdr:from>
    <xdr:to>
      <xdr:col>20</xdr:col>
      <xdr:colOff>38100</xdr:colOff>
      <xdr:row>96</xdr:row>
      <xdr:rowOff>86813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4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77940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52291</xdr:rowOff>
    </xdr:from>
    <xdr:to>
      <xdr:col>15</xdr:col>
      <xdr:colOff>101600</xdr:colOff>
      <xdr:row>96</xdr:row>
      <xdr:rowOff>153891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1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145018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0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77786</xdr:rowOff>
    </xdr:from>
    <xdr:to>
      <xdr:col>10</xdr:col>
      <xdr:colOff>165100</xdr:colOff>
      <xdr:row>96</xdr:row>
      <xdr:rowOff>7936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6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170513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5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8737</xdr:rowOff>
    </xdr:from>
    <xdr:to>
      <xdr:col>6</xdr:col>
      <xdr:colOff>38100</xdr:colOff>
      <xdr:row>97</xdr:row>
      <xdr:rowOff>110337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3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101464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3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158441</xdr:rowOff>
    </xdr:from>
    <xdr:to>
      <xdr:col>55</xdr:col>
      <xdr:colOff>0</xdr:colOff>
      <xdr:row>36</xdr:row>
      <xdr:rowOff>31549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159191"/>
          <a:ext cx="838200" cy="4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24943</xdr:rowOff>
    </xdr:from>
    <xdr:to>
      <xdr:col>50</xdr:col>
      <xdr:colOff>114300</xdr:colOff>
      <xdr:row>35</xdr:row>
      <xdr:rowOff>158441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025693"/>
          <a:ext cx="889000" cy="13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24943</xdr:rowOff>
    </xdr:from>
    <xdr:to>
      <xdr:col>45</xdr:col>
      <xdr:colOff>177800</xdr:colOff>
      <xdr:row>36</xdr:row>
      <xdr:rowOff>110546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025693"/>
          <a:ext cx="889000" cy="25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22908</xdr:rowOff>
    </xdr:from>
    <xdr:to>
      <xdr:col>41</xdr:col>
      <xdr:colOff>50800</xdr:colOff>
      <xdr:row>36</xdr:row>
      <xdr:rowOff>110546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852208"/>
          <a:ext cx="889000" cy="43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152199</xdr:rowOff>
    </xdr:from>
    <xdr:to>
      <xdr:col>55</xdr:col>
      <xdr:colOff>50800</xdr:colOff>
      <xdr:row>36</xdr:row>
      <xdr:rowOff>82349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3626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0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107641</xdr:rowOff>
    </xdr:from>
    <xdr:to>
      <xdr:col>50</xdr:col>
      <xdr:colOff>165100</xdr:colOff>
      <xdr:row>36</xdr:row>
      <xdr:rowOff>37791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54318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88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145593</xdr:rowOff>
    </xdr:from>
    <xdr:to>
      <xdr:col>46</xdr:col>
      <xdr:colOff>38100</xdr:colOff>
      <xdr:row>35</xdr:row>
      <xdr:rowOff>75743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97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92270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75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59746</xdr:rowOff>
    </xdr:from>
    <xdr:to>
      <xdr:col>41</xdr:col>
      <xdr:colOff>101600</xdr:colOff>
      <xdr:row>36</xdr:row>
      <xdr:rowOff>161346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6423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0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143558</xdr:rowOff>
    </xdr:from>
    <xdr:to>
      <xdr:col>36</xdr:col>
      <xdr:colOff>165100</xdr:colOff>
      <xdr:row>34</xdr:row>
      <xdr:rowOff>73708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80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90235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57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22913</xdr:rowOff>
    </xdr:from>
    <xdr:to>
      <xdr:col>55</xdr:col>
      <xdr:colOff>0</xdr:colOff>
      <xdr:row>57</xdr:row>
      <xdr:rowOff>100591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95563"/>
          <a:ext cx="838200" cy="7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40926</xdr:rowOff>
    </xdr:from>
    <xdr:to>
      <xdr:col>50</xdr:col>
      <xdr:colOff>114300</xdr:colOff>
      <xdr:row>57</xdr:row>
      <xdr:rowOff>100591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13576"/>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40926</xdr:rowOff>
    </xdr:from>
    <xdr:to>
      <xdr:col>45</xdr:col>
      <xdr:colOff>177800</xdr:colOff>
      <xdr:row>57</xdr:row>
      <xdr:rowOff>123030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13576"/>
          <a:ext cx="889000" cy="8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123030</xdr:rowOff>
    </xdr:from>
    <xdr:to>
      <xdr:col>41</xdr:col>
      <xdr:colOff>50800</xdr:colOff>
      <xdr:row>58</xdr:row>
      <xdr:rowOff>11209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95680"/>
          <a:ext cx="889000" cy="5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143563</xdr:rowOff>
    </xdr:from>
    <xdr:to>
      <xdr:col>55</xdr:col>
      <xdr:colOff>50800</xdr:colOff>
      <xdr:row>57</xdr:row>
      <xdr:rowOff>73713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4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121990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2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49791</xdr:rowOff>
    </xdr:from>
    <xdr:to>
      <xdr:col>50</xdr:col>
      <xdr:colOff>165100</xdr:colOff>
      <xdr:row>57</xdr:row>
      <xdr:rowOff>151391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142518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161576</xdr:rowOff>
    </xdr:from>
    <xdr:to>
      <xdr:col>46</xdr:col>
      <xdr:colOff>38100</xdr:colOff>
      <xdr:row>57</xdr:row>
      <xdr:rowOff>91726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82853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5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72230</xdr:rowOff>
    </xdr:from>
    <xdr:to>
      <xdr:col>41</xdr:col>
      <xdr:colOff>101600</xdr:colOff>
      <xdr:row>58</xdr:row>
      <xdr:rowOff>2380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164957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3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131859</xdr:rowOff>
    </xdr:from>
    <xdr:to>
      <xdr:col>36</xdr:col>
      <xdr:colOff>165100</xdr:colOff>
      <xdr:row>58</xdr:row>
      <xdr:rowOff>62009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53136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78925</xdr:rowOff>
    </xdr:from>
    <xdr:to>
      <xdr:col>55</xdr:col>
      <xdr:colOff>0</xdr:colOff>
      <xdr:row>79</xdr:row>
      <xdr:rowOff>85316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623475"/>
          <a:ext cx="838200" cy="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42686</xdr:rowOff>
    </xdr:from>
    <xdr:to>
      <xdr:col>50</xdr:col>
      <xdr:colOff>114300</xdr:colOff>
      <xdr:row>79</xdr:row>
      <xdr:rowOff>78925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7236"/>
          <a:ext cx="889000" cy="3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21568</xdr:rowOff>
    </xdr:from>
    <xdr:to>
      <xdr:col>45</xdr:col>
      <xdr:colOff>177800</xdr:colOff>
      <xdr:row>79</xdr:row>
      <xdr:rowOff>42686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94668"/>
          <a:ext cx="889000" cy="19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21568</xdr:rowOff>
    </xdr:from>
    <xdr:to>
      <xdr:col>41</xdr:col>
      <xdr:colOff>50800</xdr:colOff>
      <xdr:row>78</xdr:row>
      <xdr:rowOff>149758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94668"/>
          <a:ext cx="889000" cy="12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115136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34516</xdr:rowOff>
    </xdr:from>
    <xdr:to>
      <xdr:col>55</xdr:col>
      <xdr:colOff>50800</xdr:colOff>
      <xdr:row>79</xdr:row>
      <xdr:rowOff>136116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7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120893</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9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28125</xdr:rowOff>
    </xdr:from>
    <xdr:to>
      <xdr:col>50</xdr:col>
      <xdr:colOff>165100</xdr:colOff>
      <xdr:row>79</xdr:row>
      <xdr:rowOff>129725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120852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6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163336</xdr:rowOff>
    </xdr:from>
    <xdr:to>
      <xdr:col>46</xdr:col>
      <xdr:colOff>38100</xdr:colOff>
      <xdr:row>79</xdr:row>
      <xdr:rowOff>93486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84613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142218</xdr:rowOff>
    </xdr:from>
    <xdr:to>
      <xdr:col>41</xdr:col>
      <xdr:colOff>101600</xdr:colOff>
      <xdr:row>78</xdr:row>
      <xdr:rowOff>72368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4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88895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1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98958</xdr:rowOff>
    </xdr:from>
    <xdr:to>
      <xdr:col>36</xdr:col>
      <xdr:colOff>165100</xdr:colOff>
      <xdr:row>79</xdr:row>
      <xdr:rowOff>29108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7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20235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6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15456</xdr:rowOff>
    </xdr:from>
    <xdr:to>
      <xdr:col>55</xdr:col>
      <xdr:colOff>0</xdr:colOff>
      <xdr:row>96</xdr:row>
      <xdr:rowOff>115994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474656"/>
          <a:ext cx="838200" cy="10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61885</xdr:rowOff>
    </xdr:from>
    <xdr:to>
      <xdr:col>50</xdr:col>
      <xdr:colOff>114300</xdr:colOff>
      <xdr:row>96</xdr:row>
      <xdr:rowOff>115994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521085"/>
          <a:ext cx="889000" cy="5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61885</xdr:rowOff>
    </xdr:from>
    <xdr:to>
      <xdr:col>45</xdr:col>
      <xdr:colOff>177800</xdr:colOff>
      <xdr:row>97</xdr:row>
      <xdr:rowOff>93059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521085"/>
          <a:ext cx="889000" cy="20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93059</xdr:rowOff>
    </xdr:from>
    <xdr:to>
      <xdr:col>41</xdr:col>
      <xdr:colOff>50800</xdr:colOff>
      <xdr:row>97</xdr:row>
      <xdr:rowOff>101101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23709"/>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136106</xdr:rowOff>
    </xdr:from>
    <xdr:to>
      <xdr:col>55</xdr:col>
      <xdr:colOff>50800</xdr:colOff>
      <xdr:row>96</xdr:row>
      <xdr:rowOff>66256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158983</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7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65194</xdr:rowOff>
    </xdr:from>
    <xdr:to>
      <xdr:col>50</xdr:col>
      <xdr:colOff>165100</xdr:colOff>
      <xdr:row>96</xdr:row>
      <xdr:rowOff>166794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2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11871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29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11085</xdr:rowOff>
    </xdr:from>
    <xdr:to>
      <xdr:col>46</xdr:col>
      <xdr:colOff>38100</xdr:colOff>
      <xdr:row>96</xdr:row>
      <xdr:rowOff>112685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47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129212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4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42259</xdr:rowOff>
    </xdr:from>
    <xdr:to>
      <xdr:col>41</xdr:col>
      <xdr:colOff>101600</xdr:colOff>
      <xdr:row>97</xdr:row>
      <xdr:rowOff>143859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7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134986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6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50301</xdr:rowOff>
    </xdr:from>
    <xdr:to>
      <xdr:col>36</xdr:col>
      <xdr:colOff>165100</xdr:colOff>
      <xdr:row>97</xdr:row>
      <xdr:rowOff>151901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8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143028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18264</xdr:rowOff>
    </xdr:from>
    <xdr:to>
      <xdr:col>85</xdr:col>
      <xdr:colOff>127000</xdr:colOff>
      <xdr:row>39</xdr:row>
      <xdr:rowOff>18614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04814"/>
          <a:ext cx="8382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18614</xdr:rowOff>
    </xdr:from>
    <xdr:to>
      <xdr:col>81</xdr:col>
      <xdr:colOff>50800</xdr:colOff>
      <xdr:row>39</xdr:row>
      <xdr:rowOff>43467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05164"/>
          <a:ext cx="889000" cy="2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65750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75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43467</xdr:rowOff>
    </xdr:from>
    <xdr:to>
      <xdr:col>76</xdr:col>
      <xdr:colOff>114300</xdr:colOff>
      <xdr:row>39</xdr:row>
      <xdr:rowOff>43619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30017"/>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26360</xdr:rowOff>
    </xdr:from>
    <xdr:to>
      <xdr:col>71</xdr:col>
      <xdr:colOff>177800</xdr:colOff>
      <xdr:row>39</xdr:row>
      <xdr:rowOff>43619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12910"/>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138914</xdr:rowOff>
    </xdr:from>
    <xdr:to>
      <xdr:col>85</xdr:col>
      <xdr:colOff>177800</xdr:colOff>
      <xdr:row>39</xdr:row>
      <xdr:rowOff>69064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139264</xdr:rowOff>
    </xdr:from>
    <xdr:to>
      <xdr:col>81</xdr:col>
      <xdr:colOff>101600</xdr:colOff>
      <xdr:row>39</xdr:row>
      <xdr:rowOff>69414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85941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2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164117</xdr:rowOff>
    </xdr:from>
    <xdr:to>
      <xdr:col>76</xdr:col>
      <xdr:colOff>165100</xdr:colOff>
      <xdr:row>39</xdr:row>
      <xdr:rowOff>94267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85394</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71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164269</xdr:rowOff>
    </xdr:from>
    <xdr:to>
      <xdr:col>72</xdr:col>
      <xdr:colOff>38100</xdr:colOff>
      <xdr:row>39</xdr:row>
      <xdr:rowOff>94419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85546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772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147010</xdr:rowOff>
    </xdr:from>
    <xdr:to>
      <xdr:col>67</xdr:col>
      <xdr:colOff>101600</xdr:colOff>
      <xdr:row>39</xdr:row>
      <xdr:rowOff>77160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68287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73132</xdr:rowOff>
    </xdr:from>
    <xdr:to>
      <xdr:col>85</xdr:col>
      <xdr:colOff>127000</xdr:colOff>
      <xdr:row>76</xdr:row>
      <xdr:rowOff>119227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03332"/>
          <a:ext cx="838200" cy="4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105035</xdr:rowOff>
    </xdr:from>
    <xdr:to>
      <xdr:col>81</xdr:col>
      <xdr:colOff>50800</xdr:colOff>
      <xdr:row>76</xdr:row>
      <xdr:rowOff>119227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135235"/>
          <a:ext cx="889000"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105035</xdr:rowOff>
    </xdr:from>
    <xdr:to>
      <xdr:col>76</xdr:col>
      <xdr:colOff>114300</xdr:colOff>
      <xdr:row>76</xdr:row>
      <xdr:rowOff>119072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35235"/>
          <a:ext cx="889000" cy="1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119072</xdr:rowOff>
    </xdr:from>
    <xdr:to>
      <xdr:col>71</xdr:col>
      <xdr:colOff>177800</xdr:colOff>
      <xdr:row>76</xdr:row>
      <xdr:rowOff>140533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49272"/>
          <a:ext cx="889000" cy="2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22332</xdr:rowOff>
    </xdr:from>
    <xdr:to>
      <xdr:col>85</xdr:col>
      <xdr:colOff>177800</xdr:colOff>
      <xdr:row>76</xdr:row>
      <xdr:rowOff>123932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759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3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68427</xdr:rowOff>
    </xdr:from>
    <xdr:to>
      <xdr:col>81</xdr:col>
      <xdr:colOff>101600</xdr:colOff>
      <xdr:row>76</xdr:row>
      <xdr:rowOff>170027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161154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9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54235</xdr:rowOff>
    </xdr:from>
    <xdr:to>
      <xdr:col>76</xdr:col>
      <xdr:colOff>165100</xdr:colOff>
      <xdr:row>76</xdr:row>
      <xdr:rowOff>155835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146962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68272</xdr:rowOff>
    </xdr:from>
    <xdr:to>
      <xdr:col>72</xdr:col>
      <xdr:colOff>38100</xdr:colOff>
      <xdr:row>76</xdr:row>
      <xdr:rowOff>169872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9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89733</xdr:rowOff>
    </xdr:from>
    <xdr:to>
      <xdr:col>67</xdr:col>
      <xdr:colOff>101600</xdr:colOff>
      <xdr:row>77</xdr:row>
      <xdr:rowOff>19883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11010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1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60596</xdr:rowOff>
    </xdr:from>
    <xdr:to>
      <xdr:col>85</xdr:col>
      <xdr:colOff>127000</xdr:colOff>
      <xdr:row>98</xdr:row>
      <xdr:rowOff>97737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62696"/>
          <a:ext cx="838200" cy="3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51353</xdr:rowOff>
    </xdr:from>
    <xdr:to>
      <xdr:col>81</xdr:col>
      <xdr:colOff>50800</xdr:colOff>
      <xdr:row>98</xdr:row>
      <xdr:rowOff>60596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53453"/>
          <a:ext cx="889000" cy="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126006</xdr:rowOff>
    </xdr:from>
    <xdr:to>
      <xdr:col>76</xdr:col>
      <xdr:colOff>114300</xdr:colOff>
      <xdr:row>98</xdr:row>
      <xdr:rowOff>51353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56656"/>
          <a:ext cx="889000" cy="9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126006</xdr:rowOff>
    </xdr:from>
    <xdr:to>
      <xdr:col>71</xdr:col>
      <xdr:colOff>177800</xdr:colOff>
      <xdr:row>97</xdr:row>
      <xdr:rowOff>143075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56656"/>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46937</xdr:rowOff>
    </xdr:from>
    <xdr:to>
      <xdr:col>85</xdr:col>
      <xdr:colOff>177800</xdr:colOff>
      <xdr:row>98</xdr:row>
      <xdr:rowOff>148537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4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133314</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9796</xdr:rowOff>
    </xdr:from>
    <xdr:to>
      <xdr:col>81</xdr:col>
      <xdr:colOff>101600</xdr:colOff>
      <xdr:row>98</xdr:row>
      <xdr:rowOff>111396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1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102523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0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553</xdr:rowOff>
    </xdr:from>
    <xdr:to>
      <xdr:col>76</xdr:col>
      <xdr:colOff>165100</xdr:colOff>
      <xdr:row>98</xdr:row>
      <xdr:rowOff>102153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93280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9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75206</xdr:rowOff>
    </xdr:from>
    <xdr:to>
      <xdr:col>72</xdr:col>
      <xdr:colOff>38100</xdr:colOff>
      <xdr:row>98</xdr:row>
      <xdr:rowOff>5356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167933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9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92275</xdr:rowOff>
    </xdr:from>
    <xdr:to>
      <xdr:col>67</xdr:col>
      <xdr:colOff>101600</xdr:colOff>
      <xdr:row>98</xdr:row>
      <xdr:rowOff>22425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38952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9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55886</xdr:rowOff>
    </xdr:from>
    <xdr:to>
      <xdr:col>116</xdr:col>
      <xdr:colOff>63500</xdr:colOff>
      <xdr:row>39</xdr:row>
      <xdr:rowOff>77847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742436"/>
          <a:ext cx="838200" cy="2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77847</xdr:rowOff>
    </xdr:from>
    <xdr:to>
      <xdr:col>111</xdr:col>
      <xdr:colOff>177800</xdr:colOff>
      <xdr:row>39</xdr:row>
      <xdr:rowOff>78223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764397"/>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78223</xdr:rowOff>
    </xdr:from>
    <xdr:to>
      <xdr:col>107</xdr:col>
      <xdr:colOff>50800</xdr:colOff>
      <xdr:row>39</xdr:row>
      <xdr:rowOff>78631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764773"/>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78631</xdr:rowOff>
    </xdr:from>
    <xdr:to>
      <xdr:col>102</xdr:col>
      <xdr:colOff>114300</xdr:colOff>
      <xdr:row>39</xdr:row>
      <xdr:rowOff>79039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765181"/>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5086</xdr:rowOff>
    </xdr:from>
    <xdr:to>
      <xdr:col>116</xdr:col>
      <xdr:colOff>114300</xdr:colOff>
      <xdr:row>39</xdr:row>
      <xdr:rowOff>106686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9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123579</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3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27047</xdr:rowOff>
    </xdr:from>
    <xdr:to>
      <xdr:col>112</xdr:col>
      <xdr:colOff>38100</xdr:colOff>
      <xdr:row>39</xdr:row>
      <xdr:rowOff>128647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1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119774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80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27423</xdr:rowOff>
    </xdr:from>
    <xdr:to>
      <xdr:col>107</xdr:col>
      <xdr:colOff>101600</xdr:colOff>
      <xdr:row>39</xdr:row>
      <xdr:rowOff>129023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1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120150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80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27831</xdr:rowOff>
    </xdr:from>
    <xdr:to>
      <xdr:col>102</xdr:col>
      <xdr:colOff>165100</xdr:colOff>
      <xdr:row>39</xdr:row>
      <xdr:rowOff>129431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120558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80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28239</xdr:rowOff>
    </xdr:from>
    <xdr:to>
      <xdr:col>98</xdr:col>
      <xdr:colOff>38100</xdr:colOff>
      <xdr:row>39</xdr:row>
      <xdr:rowOff>129839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1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120966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80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87122</xdr:rowOff>
    </xdr:from>
    <xdr:to>
      <xdr:col>116</xdr:col>
      <xdr:colOff>63500</xdr:colOff>
      <xdr:row>58</xdr:row>
      <xdr:rowOff>24314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59772"/>
          <a:ext cx="838200" cy="10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17435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9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23571</xdr:rowOff>
    </xdr:from>
    <xdr:to>
      <xdr:col>111</xdr:col>
      <xdr:colOff>177800</xdr:colOff>
      <xdr:row>58</xdr:row>
      <xdr:rowOff>24314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67671"/>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22543</xdr:rowOff>
    </xdr:from>
    <xdr:to>
      <xdr:col>107</xdr:col>
      <xdr:colOff>50800</xdr:colOff>
      <xdr:row>58</xdr:row>
      <xdr:rowOff>23571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6643"/>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22543</xdr:rowOff>
    </xdr:from>
    <xdr:to>
      <xdr:col>102</xdr:col>
      <xdr:colOff>114300</xdr:colOff>
      <xdr:row>58</xdr:row>
      <xdr:rowOff>23800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66643"/>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36322</xdr:rowOff>
    </xdr:from>
    <xdr:to>
      <xdr:col>116</xdr:col>
      <xdr:colOff>114300</xdr:colOff>
      <xdr:row>57</xdr:row>
      <xdr:rowOff>137922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167149</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59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144964</xdr:rowOff>
    </xdr:from>
    <xdr:to>
      <xdr:col>112</xdr:col>
      <xdr:colOff>38100</xdr:colOff>
      <xdr:row>58</xdr:row>
      <xdr:rowOff>75114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58</xdr:row>
      <xdr:rowOff>66241</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66333" y="10010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144221</xdr:rowOff>
    </xdr:from>
    <xdr:to>
      <xdr:col>107</xdr:col>
      <xdr:colOff>101600</xdr:colOff>
      <xdr:row>58</xdr:row>
      <xdr:rowOff>74371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58</xdr:row>
      <xdr:rowOff>65498</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77333" y="10009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143193</xdr:rowOff>
    </xdr:from>
    <xdr:to>
      <xdr:col>102</xdr:col>
      <xdr:colOff>165100</xdr:colOff>
      <xdr:row>58</xdr:row>
      <xdr:rowOff>73343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58</xdr:row>
      <xdr:rowOff>64470</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88333" y="10008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144450</xdr:rowOff>
    </xdr:from>
    <xdr:to>
      <xdr:col>98</xdr:col>
      <xdr:colOff>38100</xdr:colOff>
      <xdr:row>58</xdr:row>
      <xdr:rowOff>74600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58</xdr:row>
      <xdr:rowOff>65727</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99333" y="10009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1808</xdr:rowOff>
    </xdr:from>
    <xdr:to>
      <xdr:col>116</xdr:col>
      <xdr:colOff>63500</xdr:colOff>
      <xdr:row>75</xdr:row>
      <xdr:rowOff>13490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860558"/>
          <a:ext cx="8382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13490</xdr:rowOff>
    </xdr:from>
    <xdr:to>
      <xdr:col>111</xdr:col>
      <xdr:colOff>177800</xdr:colOff>
      <xdr:row>75</xdr:row>
      <xdr:rowOff>66228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872240"/>
          <a:ext cx="889000" cy="5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66228</xdr:rowOff>
    </xdr:from>
    <xdr:to>
      <xdr:col>107</xdr:col>
      <xdr:colOff>50800</xdr:colOff>
      <xdr:row>75</xdr:row>
      <xdr:rowOff>123881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924978"/>
          <a:ext cx="889000" cy="5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123881</xdr:rowOff>
    </xdr:from>
    <xdr:to>
      <xdr:col>102</xdr:col>
      <xdr:colOff>114300</xdr:colOff>
      <xdr:row>75</xdr:row>
      <xdr:rowOff>143929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982631"/>
          <a:ext cx="8890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122458</xdr:rowOff>
    </xdr:from>
    <xdr:to>
      <xdr:col>116</xdr:col>
      <xdr:colOff>114300</xdr:colOff>
      <xdr:row>75</xdr:row>
      <xdr:rowOff>52608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145335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66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134140</xdr:rowOff>
    </xdr:from>
    <xdr:to>
      <xdr:col>112</xdr:col>
      <xdr:colOff>38100</xdr:colOff>
      <xdr:row>75</xdr:row>
      <xdr:rowOff>64290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82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55417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91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15428</xdr:rowOff>
    </xdr:from>
    <xdr:to>
      <xdr:col>107</xdr:col>
      <xdr:colOff>101600</xdr:colOff>
      <xdr:row>75</xdr:row>
      <xdr:rowOff>117028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7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108155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73081</xdr:rowOff>
    </xdr:from>
    <xdr:to>
      <xdr:col>102</xdr:col>
      <xdr:colOff>165100</xdr:colOff>
      <xdr:row>76</xdr:row>
      <xdr:rowOff>3231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3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165808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93129</xdr:rowOff>
    </xdr:from>
    <xdr:to>
      <xdr:col>98</xdr:col>
      <xdr:colOff>38100</xdr:colOff>
      <xdr:row>76</xdr:row>
      <xdr:rowOff>23279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9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14406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4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・人件費が前年度より増加しているのは、給与改定や会計年度任用職員に対する勤勉手当の支給開始したことによるものである。</a:t>
          </a:r>
        </a:p>
        <a:p>
          <a:r>
            <a:rPr kumimoji="1" lang="ja-JP" altLang="en-US" sz="1100">
              <a:latin typeface="ＭＳ Ｐゴシック" panose="020B0600070205080204" pitchFamily="50" charset="-128"/>
              <a:ea typeface="ＭＳ Ｐゴシック" panose="020B0600070205080204" pitchFamily="50" charset="-128"/>
            </a:rPr>
            <a:t>・補助費等が類似団体と比較して一人当たりコストが高い状況となっているのは、ごみ処理・常備消防・病院事業において一部事務組合を構成していることにより、他の類似団体と比べ負担金の金額が多額となっているためであり、　前年度より減少しているのは、さくら広域環境衛生組合のごみ処理施設建設に係る負担金の減によるものである。</a:t>
          </a:r>
        </a:p>
        <a:p>
          <a:r>
            <a:rPr kumimoji="1" lang="ja-JP" altLang="en-US" sz="1100">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物件費が前年度より減少しているのは、南和広域衛生組合の操業終了に伴うごみ収集業務委託料や新型コロナウイルスワクチン接種事業が減少したためである。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・扶助費が令和３年度以降高い状況となっているのは、臨時福祉特別給付金事業や子育て世帯給付金事業等の継続実施によるものである。</a:t>
          </a:r>
        </a:p>
        <a:p>
          <a:r>
            <a:rPr kumimoji="1" lang="ja-JP" altLang="en-US" sz="1100">
              <a:latin typeface="ＭＳ Ｐゴシック" panose="020B0600070205080204" pitchFamily="50" charset="-128"/>
              <a:ea typeface="ＭＳ Ｐゴシック" panose="020B0600070205080204" pitchFamily="50" charset="-128"/>
            </a:rPr>
            <a:t>・普通建設事業費および普通建設事業費（うち更新整備）が前年度より増加しているのは、大淀町立保育所型認定こども園新営や道路新設・改良事業によるものである。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・貸付金が前年度より増加しているのは土地開発公社への貸付金が発生したことによるものである。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・公債費が前年度より増加しているのは、令和４年度に借り入れたさくら広域環境衛生組合の施設建設事業に係る地方債の元金償還が開始したことによるものである。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15,797
15,417
38.10
9,419,975
9,253,687
125,539
5,036,267
7,352,983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123469</xdr:rowOff>
    </xdr:from>
    <xdr:to>
      <xdr:col>24</xdr:col>
      <xdr:colOff>63500</xdr:colOff>
      <xdr:row>34</xdr:row>
      <xdr:rowOff>164846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52769"/>
          <a:ext cx="8382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164846</xdr:rowOff>
    </xdr:from>
    <xdr:to>
      <xdr:col>19</xdr:col>
      <xdr:colOff>177800</xdr:colOff>
      <xdr:row>35</xdr:row>
      <xdr:rowOff>27229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94146"/>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111582</xdr:rowOff>
    </xdr:from>
    <xdr:to>
      <xdr:col>15</xdr:col>
      <xdr:colOff>50800</xdr:colOff>
      <xdr:row>35</xdr:row>
      <xdr:rowOff>27229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40882"/>
          <a:ext cx="889000" cy="8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66319</xdr:rowOff>
    </xdr:from>
    <xdr:to>
      <xdr:col>10</xdr:col>
      <xdr:colOff>114300</xdr:colOff>
      <xdr:row>34</xdr:row>
      <xdr:rowOff>111582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24169"/>
          <a:ext cx="889000" cy="2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72669</xdr:rowOff>
    </xdr:from>
    <xdr:to>
      <xdr:col>24</xdr:col>
      <xdr:colOff>114300</xdr:colOff>
      <xdr:row>35</xdr:row>
      <xdr:rowOff>2819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0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51096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8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114046</xdr:rowOff>
    </xdr:from>
    <xdr:to>
      <xdr:col>20</xdr:col>
      <xdr:colOff>38100</xdr:colOff>
      <xdr:row>35</xdr:row>
      <xdr:rowOff>44196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35323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147879</xdr:rowOff>
    </xdr:from>
    <xdr:to>
      <xdr:col>15</xdr:col>
      <xdr:colOff>101600</xdr:colOff>
      <xdr:row>35</xdr:row>
      <xdr:rowOff>78029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7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69156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6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60782</xdr:rowOff>
    </xdr:from>
    <xdr:to>
      <xdr:col>10</xdr:col>
      <xdr:colOff>165100</xdr:colOff>
      <xdr:row>34</xdr:row>
      <xdr:rowOff>162382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9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153509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8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15519</xdr:rowOff>
    </xdr:from>
    <xdr:to>
      <xdr:col>6</xdr:col>
      <xdr:colOff>38100</xdr:colOff>
      <xdr:row>33</xdr:row>
      <xdr:rowOff>117119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7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133646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4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63351</xdr:rowOff>
    </xdr:from>
    <xdr:to>
      <xdr:col>24</xdr:col>
      <xdr:colOff>63500</xdr:colOff>
      <xdr:row>57</xdr:row>
      <xdr:rowOff>89461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36001"/>
          <a:ext cx="838200" cy="2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63351</xdr:rowOff>
    </xdr:from>
    <xdr:to>
      <xdr:col>19</xdr:col>
      <xdr:colOff>177800</xdr:colOff>
      <xdr:row>57</xdr:row>
      <xdr:rowOff>72156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36001"/>
          <a:ext cx="889000" cy="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50180</xdr:rowOff>
    </xdr:from>
    <xdr:to>
      <xdr:col>15</xdr:col>
      <xdr:colOff>50800</xdr:colOff>
      <xdr:row>57</xdr:row>
      <xdr:rowOff>72156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22830"/>
          <a:ext cx="889000" cy="2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22447</xdr:rowOff>
    </xdr:from>
    <xdr:to>
      <xdr:col>10</xdr:col>
      <xdr:colOff>114300</xdr:colOff>
      <xdr:row>57</xdr:row>
      <xdr:rowOff>50180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452197"/>
          <a:ext cx="889000" cy="37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38661</xdr:rowOff>
    </xdr:from>
    <xdr:to>
      <xdr:col>24</xdr:col>
      <xdr:colOff>114300</xdr:colOff>
      <xdr:row>57</xdr:row>
      <xdr:rowOff>140261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1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17088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8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12551</xdr:rowOff>
    </xdr:from>
    <xdr:to>
      <xdr:col>20</xdr:col>
      <xdr:colOff>38100</xdr:colOff>
      <xdr:row>57</xdr:row>
      <xdr:rowOff>114151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8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105278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7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21356</xdr:rowOff>
    </xdr:from>
    <xdr:to>
      <xdr:col>15</xdr:col>
      <xdr:colOff>101600</xdr:colOff>
      <xdr:row>57</xdr:row>
      <xdr:rowOff>122956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9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114083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8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170830</xdr:rowOff>
    </xdr:from>
    <xdr:to>
      <xdr:col>10</xdr:col>
      <xdr:colOff>165100</xdr:colOff>
      <xdr:row>57</xdr:row>
      <xdr:rowOff>100980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7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92107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6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143097</xdr:rowOff>
    </xdr:from>
    <xdr:to>
      <xdr:col>6</xdr:col>
      <xdr:colOff>38100</xdr:colOff>
      <xdr:row>55</xdr:row>
      <xdr:rowOff>73247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64374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9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79513</xdr:rowOff>
    </xdr:from>
    <xdr:to>
      <xdr:col>24</xdr:col>
      <xdr:colOff>63500</xdr:colOff>
      <xdr:row>77</xdr:row>
      <xdr:rowOff>49019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09713"/>
          <a:ext cx="838200" cy="14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49019</xdr:rowOff>
    </xdr:from>
    <xdr:to>
      <xdr:col>19</xdr:col>
      <xdr:colOff>177800</xdr:colOff>
      <xdr:row>77</xdr:row>
      <xdr:rowOff>144748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50669"/>
          <a:ext cx="889000" cy="9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137139</xdr:rowOff>
    </xdr:from>
    <xdr:to>
      <xdr:col>15</xdr:col>
      <xdr:colOff>50800</xdr:colOff>
      <xdr:row>77</xdr:row>
      <xdr:rowOff>144748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38789"/>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137139</xdr:rowOff>
    </xdr:from>
    <xdr:to>
      <xdr:col>10</xdr:col>
      <xdr:colOff>114300</xdr:colOff>
      <xdr:row>78</xdr:row>
      <xdr:rowOff>62494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38789"/>
          <a:ext cx="889000" cy="9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28713</xdr:rowOff>
    </xdr:from>
    <xdr:to>
      <xdr:col>24</xdr:col>
      <xdr:colOff>114300</xdr:colOff>
      <xdr:row>76</xdr:row>
      <xdr:rowOff>130313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51591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1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169669</xdr:rowOff>
    </xdr:from>
    <xdr:to>
      <xdr:col>20</xdr:col>
      <xdr:colOff>38100</xdr:colOff>
      <xdr:row>77</xdr:row>
      <xdr:rowOff>99819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116346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7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93948</xdr:rowOff>
    </xdr:from>
    <xdr:to>
      <xdr:col>15</xdr:col>
      <xdr:colOff>101600</xdr:colOff>
      <xdr:row>78</xdr:row>
      <xdr:rowOff>24098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9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15225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8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86339</xdr:rowOff>
    </xdr:from>
    <xdr:to>
      <xdr:col>10</xdr:col>
      <xdr:colOff>165100</xdr:colOff>
      <xdr:row>78</xdr:row>
      <xdr:rowOff>16489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8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11694</xdr:rowOff>
    </xdr:from>
    <xdr:to>
      <xdr:col>6</xdr:col>
      <xdr:colOff>38100</xdr:colOff>
      <xdr:row>78</xdr:row>
      <xdr:rowOff>113294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8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104421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7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63086</xdr:rowOff>
    </xdr:from>
    <xdr:to>
      <xdr:col>24</xdr:col>
      <xdr:colOff>63500</xdr:colOff>
      <xdr:row>98</xdr:row>
      <xdr:rowOff>81211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65186"/>
          <a:ext cx="838200" cy="1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47958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50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137559</xdr:rowOff>
    </xdr:from>
    <xdr:to>
      <xdr:col>19</xdr:col>
      <xdr:colOff>177800</xdr:colOff>
      <xdr:row>98</xdr:row>
      <xdr:rowOff>63086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68209"/>
          <a:ext cx="889000" cy="9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137559</xdr:rowOff>
    </xdr:from>
    <xdr:to>
      <xdr:col>15</xdr:col>
      <xdr:colOff>50800</xdr:colOff>
      <xdr:row>98</xdr:row>
      <xdr:rowOff>52797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68209"/>
          <a:ext cx="889000" cy="8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52797</xdr:rowOff>
    </xdr:from>
    <xdr:to>
      <xdr:col>10</xdr:col>
      <xdr:colOff>114300</xdr:colOff>
      <xdr:row>98</xdr:row>
      <xdr:rowOff>83201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54897"/>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30411</xdr:rowOff>
    </xdr:from>
    <xdr:to>
      <xdr:col>24</xdr:col>
      <xdr:colOff>114300</xdr:colOff>
      <xdr:row>98</xdr:row>
      <xdr:rowOff>132011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161238</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12286</xdr:rowOff>
    </xdr:from>
    <xdr:to>
      <xdr:col>20</xdr:col>
      <xdr:colOff>38100</xdr:colOff>
      <xdr:row>98</xdr:row>
      <xdr:rowOff>113886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1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130413</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8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86759</xdr:rowOff>
    </xdr:from>
    <xdr:to>
      <xdr:col>15</xdr:col>
      <xdr:colOff>101600</xdr:colOff>
      <xdr:row>98</xdr:row>
      <xdr:rowOff>16909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1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33436</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49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1997</xdr:rowOff>
    </xdr:from>
    <xdr:to>
      <xdr:col>10</xdr:col>
      <xdr:colOff>165100</xdr:colOff>
      <xdr:row>98</xdr:row>
      <xdr:rowOff>103597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0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120124</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579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32401</xdr:rowOff>
    </xdr:from>
    <xdr:to>
      <xdr:col>6</xdr:col>
      <xdr:colOff>38100</xdr:colOff>
      <xdr:row>98</xdr:row>
      <xdr:rowOff>134001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150528</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609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170714</xdr:rowOff>
    </xdr:from>
    <xdr:to>
      <xdr:col>55</xdr:col>
      <xdr:colOff>0</xdr:colOff>
      <xdr:row>59</xdr:row>
      <xdr:rowOff>21927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114814"/>
          <a:ext cx="838200" cy="2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170714</xdr:rowOff>
    </xdr:from>
    <xdr:to>
      <xdr:col>50</xdr:col>
      <xdr:colOff>114300</xdr:colOff>
      <xdr:row>59</xdr:row>
      <xdr:rowOff>21819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14814"/>
          <a:ext cx="8890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21819</xdr:rowOff>
    </xdr:from>
    <xdr:to>
      <xdr:col>45</xdr:col>
      <xdr:colOff>177800</xdr:colOff>
      <xdr:row>59</xdr:row>
      <xdr:rowOff>32944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37369"/>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21057</xdr:rowOff>
    </xdr:from>
    <xdr:to>
      <xdr:col>41</xdr:col>
      <xdr:colOff>50800</xdr:colOff>
      <xdr:row>59</xdr:row>
      <xdr:rowOff>32944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36607"/>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142577</xdr:rowOff>
    </xdr:from>
    <xdr:to>
      <xdr:col>55</xdr:col>
      <xdr:colOff>50800</xdr:colOff>
      <xdr:row>59</xdr:row>
      <xdr:rowOff>72727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8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57504</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0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119914</xdr:rowOff>
    </xdr:from>
    <xdr:to>
      <xdr:col>50</xdr:col>
      <xdr:colOff>165100</xdr:colOff>
      <xdr:row>59</xdr:row>
      <xdr:rowOff>50064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41191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5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142469</xdr:rowOff>
    </xdr:from>
    <xdr:to>
      <xdr:col>46</xdr:col>
      <xdr:colOff>38100</xdr:colOff>
      <xdr:row>59</xdr:row>
      <xdr:rowOff>72619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63746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7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153594</xdr:rowOff>
    </xdr:from>
    <xdr:to>
      <xdr:col>41</xdr:col>
      <xdr:colOff>101600</xdr:colOff>
      <xdr:row>59</xdr:row>
      <xdr:rowOff>83744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74871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9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141707</xdr:rowOff>
    </xdr:from>
    <xdr:to>
      <xdr:col>36</xdr:col>
      <xdr:colOff>165100</xdr:colOff>
      <xdr:row>59</xdr:row>
      <xdr:rowOff>71857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62984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7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63283</xdr:rowOff>
    </xdr:from>
    <xdr:to>
      <xdr:col>55</xdr:col>
      <xdr:colOff>0</xdr:colOff>
      <xdr:row>79</xdr:row>
      <xdr:rowOff>73504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607833"/>
          <a:ext cx="8382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62776</xdr:rowOff>
    </xdr:from>
    <xdr:to>
      <xdr:col>50</xdr:col>
      <xdr:colOff>114300</xdr:colOff>
      <xdr:row>79</xdr:row>
      <xdr:rowOff>73504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607326"/>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55052</xdr:rowOff>
    </xdr:from>
    <xdr:to>
      <xdr:col>45</xdr:col>
      <xdr:colOff>177800</xdr:colOff>
      <xdr:row>79</xdr:row>
      <xdr:rowOff>62776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599602"/>
          <a:ext cx="889000" cy="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93963</xdr:rowOff>
    </xdr:from>
    <xdr:to>
      <xdr:col>41</xdr:col>
      <xdr:colOff>50800</xdr:colOff>
      <xdr:row>79</xdr:row>
      <xdr:rowOff>55052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67063"/>
          <a:ext cx="889000" cy="13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12483</xdr:rowOff>
    </xdr:from>
    <xdr:to>
      <xdr:col>55</xdr:col>
      <xdr:colOff>50800</xdr:colOff>
      <xdr:row>79</xdr:row>
      <xdr:rowOff>114083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5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98860</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7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22704</xdr:rowOff>
    </xdr:from>
    <xdr:to>
      <xdr:col>50</xdr:col>
      <xdr:colOff>165100</xdr:colOff>
      <xdr:row>79</xdr:row>
      <xdr:rowOff>124304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6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115431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5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11976</xdr:rowOff>
    </xdr:from>
    <xdr:to>
      <xdr:col>46</xdr:col>
      <xdr:colOff>38100</xdr:colOff>
      <xdr:row>79</xdr:row>
      <xdr:rowOff>113576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5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104703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64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4252</xdr:rowOff>
    </xdr:from>
    <xdr:to>
      <xdr:col>41</xdr:col>
      <xdr:colOff>101600</xdr:colOff>
      <xdr:row>79</xdr:row>
      <xdr:rowOff>105852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4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96979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64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43163</xdr:rowOff>
    </xdr:from>
    <xdr:to>
      <xdr:col>36</xdr:col>
      <xdr:colOff>165100</xdr:colOff>
      <xdr:row>78</xdr:row>
      <xdr:rowOff>144763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135890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0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60506</xdr:rowOff>
    </xdr:from>
    <xdr:to>
      <xdr:col>55</xdr:col>
      <xdr:colOff>0</xdr:colOff>
      <xdr:row>97</xdr:row>
      <xdr:rowOff>89920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91156"/>
          <a:ext cx="8382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89920</xdr:rowOff>
    </xdr:from>
    <xdr:to>
      <xdr:col>50</xdr:col>
      <xdr:colOff>114300</xdr:colOff>
      <xdr:row>97</xdr:row>
      <xdr:rowOff>102231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720570"/>
          <a:ext cx="889000" cy="1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102231</xdr:rowOff>
    </xdr:from>
    <xdr:to>
      <xdr:col>45</xdr:col>
      <xdr:colOff>177800</xdr:colOff>
      <xdr:row>97</xdr:row>
      <xdr:rowOff>129947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32881"/>
          <a:ext cx="889000" cy="2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129947</xdr:rowOff>
    </xdr:from>
    <xdr:to>
      <xdr:col>41</xdr:col>
      <xdr:colOff>50800</xdr:colOff>
      <xdr:row>97</xdr:row>
      <xdr:rowOff>164454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60597"/>
          <a:ext cx="889000" cy="3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9706</xdr:rowOff>
    </xdr:from>
    <xdr:to>
      <xdr:col>55</xdr:col>
      <xdr:colOff>50800</xdr:colOff>
      <xdr:row>97</xdr:row>
      <xdr:rowOff>111306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4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159583</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1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39120</xdr:rowOff>
    </xdr:from>
    <xdr:to>
      <xdr:col>50</xdr:col>
      <xdr:colOff>165100</xdr:colOff>
      <xdr:row>97</xdr:row>
      <xdr:rowOff>140720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131847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6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51431</xdr:rowOff>
    </xdr:from>
    <xdr:to>
      <xdr:col>46</xdr:col>
      <xdr:colOff>38100</xdr:colOff>
      <xdr:row>97</xdr:row>
      <xdr:rowOff>153031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8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144158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79147</xdr:rowOff>
    </xdr:from>
    <xdr:to>
      <xdr:col>41</xdr:col>
      <xdr:colOff>101600</xdr:colOff>
      <xdr:row>98</xdr:row>
      <xdr:rowOff>9297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0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113654</xdr:rowOff>
    </xdr:from>
    <xdr:to>
      <xdr:col>36</xdr:col>
      <xdr:colOff>165100</xdr:colOff>
      <xdr:row>98</xdr:row>
      <xdr:rowOff>43804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4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34931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3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50774</xdr:rowOff>
    </xdr:from>
    <xdr:to>
      <xdr:col>85</xdr:col>
      <xdr:colOff>127000</xdr:colOff>
      <xdr:row>36</xdr:row>
      <xdr:rowOff>65470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22297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8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50774</xdr:rowOff>
    </xdr:from>
    <xdr:to>
      <xdr:col>81</xdr:col>
      <xdr:colOff>50800</xdr:colOff>
      <xdr:row>36</xdr:row>
      <xdr:rowOff>67789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22974"/>
          <a:ext cx="889000" cy="1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67789</xdr:rowOff>
    </xdr:from>
    <xdr:to>
      <xdr:col>76</xdr:col>
      <xdr:colOff>114300</xdr:colOff>
      <xdr:row>36</xdr:row>
      <xdr:rowOff>80868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239989"/>
          <a:ext cx="889000" cy="1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53044</xdr:rowOff>
    </xdr:from>
    <xdr:to>
      <xdr:col>71</xdr:col>
      <xdr:colOff>177800</xdr:colOff>
      <xdr:row>36</xdr:row>
      <xdr:rowOff>80868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25244"/>
          <a:ext cx="889000" cy="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14670</xdr:rowOff>
    </xdr:from>
    <xdr:to>
      <xdr:col>85</xdr:col>
      <xdr:colOff>177800</xdr:colOff>
      <xdr:row>36</xdr:row>
      <xdr:rowOff>116270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8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37547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3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171424</xdr:rowOff>
    </xdr:from>
    <xdr:to>
      <xdr:col>81</xdr:col>
      <xdr:colOff>101600</xdr:colOff>
      <xdr:row>36</xdr:row>
      <xdr:rowOff>101574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7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118101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4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16989</xdr:rowOff>
    </xdr:from>
    <xdr:to>
      <xdr:col>76</xdr:col>
      <xdr:colOff>165100</xdr:colOff>
      <xdr:row>36</xdr:row>
      <xdr:rowOff>118589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8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135116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6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30068</xdr:rowOff>
    </xdr:from>
    <xdr:to>
      <xdr:col>72</xdr:col>
      <xdr:colOff>38100</xdr:colOff>
      <xdr:row>36</xdr:row>
      <xdr:rowOff>131668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0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148195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7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2244</xdr:rowOff>
    </xdr:from>
    <xdr:to>
      <xdr:col>67</xdr:col>
      <xdr:colOff>101600</xdr:colOff>
      <xdr:row>36</xdr:row>
      <xdr:rowOff>103844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7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120371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4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148343</xdr:rowOff>
    </xdr:from>
    <xdr:to>
      <xdr:col>85</xdr:col>
      <xdr:colOff>127000</xdr:colOff>
      <xdr:row>59</xdr:row>
      <xdr:rowOff>23495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10092443"/>
          <a:ext cx="838200" cy="4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146384</xdr:rowOff>
    </xdr:from>
    <xdr:to>
      <xdr:col>81</xdr:col>
      <xdr:colOff>50800</xdr:colOff>
      <xdr:row>59</xdr:row>
      <xdr:rowOff>23495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10090484"/>
          <a:ext cx="889000" cy="4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146384</xdr:rowOff>
    </xdr:from>
    <xdr:to>
      <xdr:col>76</xdr:col>
      <xdr:colOff>114300</xdr:colOff>
      <xdr:row>59</xdr:row>
      <xdr:rowOff>766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10090484"/>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101110</xdr:rowOff>
    </xdr:from>
    <xdr:to>
      <xdr:col>71</xdr:col>
      <xdr:colOff>177800</xdr:colOff>
      <xdr:row>59</xdr:row>
      <xdr:rowOff>766</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10045210"/>
          <a:ext cx="889000" cy="7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97543</xdr:rowOff>
    </xdr:from>
    <xdr:to>
      <xdr:col>85</xdr:col>
      <xdr:colOff>177800</xdr:colOff>
      <xdr:row>59</xdr:row>
      <xdr:rowOff>27693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100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12470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144145</xdr:rowOff>
    </xdr:from>
    <xdr:to>
      <xdr:col>81</xdr:col>
      <xdr:colOff>101600</xdr:colOff>
      <xdr:row>59</xdr:row>
      <xdr:rowOff>74295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65422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1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95584</xdr:rowOff>
    </xdr:from>
    <xdr:to>
      <xdr:col>76</xdr:col>
      <xdr:colOff>165100</xdr:colOff>
      <xdr:row>59</xdr:row>
      <xdr:rowOff>25734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03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16861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13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121416</xdr:rowOff>
    </xdr:from>
    <xdr:to>
      <xdr:col>72</xdr:col>
      <xdr:colOff>38100</xdr:colOff>
      <xdr:row>59</xdr:row>
      <xdr:rowOff>51566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6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42693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15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50310</xdr:rowOff>
    </xdr:from>
    <xdr:to>
      <xdr:col>67</xdr:col>
      <xdr:colOff>101600</xdr:colOff>
      <xdr:row>58</xdr:row>
      <xdr:rowOff>151910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9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143037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8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18264</xdr:rowOff>
    </xdr:from>
    <xdr:to>
      <xdr:col>85</xdr:col>
      <xdr:colOff>127000</xdr:colOff>
      <xdr:row>79</xdr:row>
      <xdr:rowOff>18614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62814"/>
          <a:ext cx="8382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18614</xdr:rowOff>
    </xdr:from>
    <xdr:to>
      <xdr:col>81</xdr:col>
      <xdr:colOff>50800</xdr:colOff>
      <xdr:row>79</xdr:row>
      <xdr:rowOff>43467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63164"/>
          <a:ext cx="889000" cy="2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65746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1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43467</xdr:rowOff>
    </xdr:from>
    <xdr:to>
      <xdr:col>76</xdr:col>
      <xdr:colOff>114300</xdr:colOff>
      <xdr:row>79</xdr:row>
      <xdr:rowOff>43619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88017"/>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26360</xdr:rowOff>
    </xdr:from>
    <xdr:to>
      <xdr:col>71</xdr:col>
      <xdr:colOff>177800</xdr:colOff>
      <xdr:row>79</xdr:row>
      <xdr:rowOff>43619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70910"/>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138914</xdr:rowOff>
    </xdr:from>
    <xdr:to>
      <xdr:col>85</xdr:col>
      <xdr:colOff>177800</xdr:colOff>
      <xdr:row>79</xdr:row>
      <xdr:rowOff>69064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139264</xdr:rowOff>
    </xdr:from>
    <xdr:to>
      <xdr:col>81</xdr:col>
      <xdr:colOff>101600</xdr:colOff>
      <xdr:row>79</xdr:row>
      <xdr:rowOff>69414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1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85941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28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164117</xdr:rowOff>
    </xdr:from>
    <xdr:to>
      <xdr:col>76</xdr:col>
      <xdr:colOff>165100</xdr:colOff>
      <xdr:row>79</xdr:row>
      <xdr:rowOff>94267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85394</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29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164269</xdr:rowOff>
    </xdr:from>
    <xdr:to>
      <xdr:col>72</xdr:col>
      <xdr:colOff>38100</xdr:colOff>
      <xdr:row>79</xdr:row>
      <xdr:rowOff>94419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85546</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30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147010</xdr:rowOff>
    </xdr:from>
    <xdr:to>
      <xdr:col>67</xdr:col>
      <xdr:colOff>101600</xdr:colOff>
      <xdr:row>79</xdr:row>
      <xdr:rowOff>77160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68287</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1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73132</xdr:rowOff>
    </xdr:from>
    <xdr:to>
      <xdr:col>85</xdr:col>
      <xdr:colOff>127000</xdr:colOff>
      <xdr:row>96</xdr:row>
      <xdr:rowOff>119227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532332"/>
          <a:ext cx="838200" cy="4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105035</xdr:rowOff>
    </xdr:from>
    <xdr:to>
      <xdr:col>81</xdr:col>
      <xdr:colOff>50800</xdr:colOff>
      <xdr:row>96</xdr:row>
      <xdr:rowOff>119227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564235"/>
          <a:ext cx="889000"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105035</xdr:rowOff>
    </xdr:from>
    <xdr:to>
      <xdr:col>76</xdr:col>
      <xdr:colOff>114300</xdr:colOff>
      <xdr:row>96</xdr:row>
      <xdr:rowOff>119072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564235"/>
          <a:ext cx="889000" cy="1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119072</xdr:rowOff>
    </xdr:from>
    <xdr:to>
      <xdr:col>71</xdr:col>
      <xdr:colOff>177800</xdr:colOff>
      <xdr:row>96</xdr:row>
      <xdr:rowOff>140533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578272"/>
          <a:ext cx="889000" cy="2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22332</xdr:rowOff>
    </xdr:from>
    <xdr:to>
      <xdr:col>85</xdr:col>
      <xdr:colOff>177800</xdr:colOff>
      <xdr:row>96</xdr:row>
      <xdr:rowOff>123932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759</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45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68427</xdr:rowOff>
    </xdr:from>
    <xdr:to>
      <xdr:col>81</xdr:col>
      <xdr:colOff>101600</xdr:colOff>
      <xdr:row>96</xdr:row>
      <xdr:rowOff>170027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2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161154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54235</xdr:rowOff>
    </xdr:from>
    <xdr:to>
      <xdr:col>76</xdr:col>
      <xdr:colOff>165100</xdr:colOff>
      <xdr:row>96</xdr:row>
      <xdr:rowOff>155835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146962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0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68272</xdr:rowOff>
    </xdr:from>
    <xdr:to>
      <xdr:col>72</xdr:col>
      <xdr:colOff>38100</xdr:colOff>
      <xdr:row>96</xdr:row>
      <xdr:rowOff>169872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2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160999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62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89733</xdr:rowOff>
    </xdr:from>
    <xdr:to>
      <xdr:col>67</xdr:col>
      <xdr:colOff>101600</xdr:colOff>
      <xdr:row>97</xdr:row>
      <xdr:rowOff>19883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11010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4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民生費については令和５年度に引き続き令和６年度も大きく増加し、類似団体の平均を上回る結果となった。これは大淀町立保育所型認定こども園新営事業や障害者総合支援事業が主な要因となっており、時限的な事業が増加要因の一つとなっていることから、事業が完了すれば減少することが見込まれる。</a:t>
          </a:r>
        </a:p>
        <a:p>
          <a:r>
            <a:rPr kumimoji="1" lang="ja-JP" altLang="en-US" sz="1100">
              <a:latin typeface="ＭＳ Ｐゴシック" panose="020B0600070205080204" pitchFamily="50" charset="-128"/>
              <a:ea typeface="ＭＳ Ｐゴシック" panose="020B0600070205080204" pitchFamily="50" charset="-128"/>
            </a:rPr>
            <a:t>・衛生費が類似団体と比較して一人当たりコストが高い状況となっているのは、ごみ処理・病院事業において一部事務組合を構成していることにより、他の類似団体と比べ負担金の金額が多額となっているためであり、前年度より減少しているのは、さくら広域環境衛生組合のごみ処理施設建設に係る負担金の減少が主な要因である。</a:t>
          </a:r>
        </a:p>
        <a:p>
          <a:r>
            <a:rPr kumimoji="1" lang="ja-JP" altLang="en-US" sz="1100">
              <a:latin typeface="ＭＳ Ｐゴシック" panose="020B0600070205080204" pitchFamily="50" charset="-128"/>
              <a:ea typeface="ＭＳ Ｐゴシック" panose="020B0600070205080204" pitchFamily="50" charset="-128"/>
            </a:rPr>
            <a:t>・教育費が前年度より増加しているのは、前年度実施の緑ヶ丘小学校空調設備設置更新事業や町費支弁教諭費の増加が主な要因である。</a:t>
          </a:r>
        </a:p>
        <a:p>
          <a:r>
            <a:rPr kumimoji="1" lang="ja-JP" altLang="en-US" sz="1100">
              <a:latin typeface="ＭＳ Ｐゴシック" panose="020B0600070205080204" pitchFamily="50" charset="-128"/>
              <a:ea typeface="ＭＳ Ｐゴシック" panose="020B0600070205080204" pitchFamily="50" charset="-128"/>
            </a:rPr>
            <a:t>・農林水産業費が前年度より減少しているのは、農業基盤整備事業や治山事業によるものである。</a:t>
          </a:r>
        </a:p>
        <a:p>
          <a:r>
            <a:rPr kumimoji="1" lang="ja-JP" altLang="en-US" sz="1100">
              <a:latin typeface="ＭＳ Ｐゴシック" panose="020B0600070205080204" pitchFamily="50" charset="-128"/>
              <a:ea typeface="ＭＳ Ｐゴシック" panose="020B0600070205080204" pitchFamily="50" charset="-128"/>
            </a:rPr>
            <a:t>・総務費が前年度より増加しているのは、定額減税調整給付金事業によるものである。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・公債費が前年度より増加しているのは、令和４年度に借り入れたさくら広域環境衛生組合の施設建設事業に係る地方債の元金償還が開始したことによるものである。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財政調整基金については近年取り崩しを行っておらず増加傾向にある。今後も財政調整基金に依存しない財政運営を進めるよう注視する必要がある。</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実質収支額については、標準財政規模比で３～５％程度となるのが望ましいとされているが、この範囲を大幅に超過しないように、適正な予算措置と執行に配慮していきたい。</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実質単年度収支については、翌年度に繰り越すべき財源が前年度より減少したことで実質収支における黒字分が増加したことが良化の要因となっている。</a:t>
          </a:r>
        </a:p>
        <a:p>
          <a:endParaRPr kumimoji="1" lang="ja-JP" altLang="en-US" sz="10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連結実質赤字比率については、年度ごとに多少のバラつきはあるものの、本町の全会計において黒字となっている。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一般会計においては、翌年度に繰り越すべき財源が前年度より減少したことで実質収支における黒字分が増加している。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介護保険事業特別会計については、包括的支援事業費が前年度に比べ減少したことにより、黒字分が増加している。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各会計においては、自立した運営を要請しているところであり、料金や保険料の見直し・経費節減により、健全財政を実現できるよう取り組んでいきたい。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9419975</v>
      </c>
      <c r="BO4" s="449"/>
      <c r="BP4" s="449"/>
      <c r="BQ4" s="449"/>
      <c r="BR4" s="449"/>
      <c r="BS4" s="449"/>
      <c r="BT4" s="449"/>
      <c r="BU4" s="450"/>
      <c r="BV4" s="448">
        <v>9224678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2.5</v>
      </c>
      <c r="CU4" s="589"/>
      <c r="CV4" s="589"/>
      <c r="CW4" s="589"/>
      <c r="CX4" s="589"/>
      <c r="CY4" s="589"/>
      <c r="CZ4" s="589"/>
      <c r="DA4" s="590"/>
      <c r="DB4" s="588">
        <v>1.2</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9253687</v>
      </c>
      <c r="BO5" s="420"/>
      <c r="BP5" s="420"/>
      <c r="BQ5" s="420"/>
      <c r="BR5" s="420"/>
      <c r="BS5" s="420"/>
      <c r="BT5" s="420"/>
      <c r="BU5" s="421"/>
      <c r="BV5" s="419">
        <v>9041895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91.7</v>
      </c>
      <c r="CU5" s="417"/>
      <c r="CV5" s="417"/>
      <c r="CW5" s="417"/>
      <c r="CX5" s="417"/>
      <c r="CY5" s="417"/>
      <c r="CZ5" s="417"/>
      <c r="DA5" s="418"/>
      <c r="DB5" s="416">
        <v>90.2</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166288</v>
      </c>
      <c r="BO6" s="420"/>
      <c r="BP6" s="420"/>
      <c r="BQ6" s="420"/>
      <c r="BR6" s="420"/>
      <c r="BS6" s="420"/>
      <c r="BT6" s="420"/>
      <c r="BU6" s="421"/>
      <c r="BV6" s="419">
        <v>182783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91.9</v>
      </c>
      <c r="CU6" s="563"/>
      <c r="CV6" s="563"/>
      <c r="CW6" s="563"/>
      <c r="CX6" s="563"/>
      <c r="CY6" s="563"/>
      <c r="CZ6" s="563"/>
      <c r="DA6" s="564"/>
      <c r="DB6" s="562">
        <v>90.7</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40749</v>
      </c>
      <c r="BO7" s="420"/>
      <c r="BP7" s="420"/>
      <c r="BQ7" s="420"/>
      <c r="BR7" s="420"/>
      <c r="BS7" s="420"/>
      <c r="BT7" s="420"/>
      <c r="BU7" s="421"/>
      <c r="BV7" s="419">
        <v>122869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5036267</v>
      </c>
      <c r="CU7" s="420"/>
      <c r="CV7" s="420"/>
      <c r="CW7" s="420"/>
      <c r="CX7" s="420"/>
      <c r="CY7" s="420"/>
      <c r="CZ7" s="420"/>
      <c r="DA7" s="421"/>
      <c r="DB7" s="419">
        <v>4995894</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125539</v>
      </c>
      <c r="BO8" s="420"/>
      <c r="BP8" s="420"/>
      <c r="BQ8" s="420"/>
      <c r="BR8" s="420"/>
      <c r="BS8" s="420"/>
      <c r="BT8" s="420"/>
      <c r="BU8" s="421"/>
      <c r="BV8" s="419">
        <v>59914</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0.42</v>
      </c>
      <c r="CU8" s="523"/>
      <c r="CV8" s="523"/>
      <c r="CW8" s="523"/>
      <c r="CX8" s="523"/>
      <c r="CY8" s="523"/>
      <c r="CZ8" s="523"/>
      <c r="DA8" s="524"/>
      <c r="DB8" s="522">
        <v>0.41</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16728</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65625</v>
      </c>
      <c r="BO9" s="420"/>
      <c r="BP9" s="420"/>
      <c r="BQ9" s="420"/>
      <c r="BR9" s="420"/>
      <c r="BS9" s="420"/>
      <c r="BT9" s="420"/>
      <c r="BU9" s="421"/>
      <c r="BV9" s="419">
        <v>-144411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v>
      </c>
      <c r="CU9" s="417"/>
      <c r="CV9" s="417"/>
      <c r="CW9" s="417"/>
      <c r="CX9" s="417"/>
      <c r="CY9" s="417"/>
      <c r="CZ9" s="417"/>
      <c r="DA9" s="418"/>
      <c r="DB9" s="416">
        <v>10.199999999999999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18069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19878</v>
      </c>
      <c r="BO10" s="420"/>
      <c r="BP10" s="420"/>
      <c r="BQ10" s="420"/>
      <c r="BR10" s="420"/>
      <c r="BS10" s="420"/>
      <c r="BT10" s="420"/>
      <c r="BU10" s="421"/>
      <c r="BV10" s="419">
        <v>18501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15797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15417</v>
      </c>
      <c r="S13" s="507"/>
      <c r="T13" s="507"/>
      <c r="U13" s="507"/>
      <c r="V13" s="508"/>
      <c r="W13" s="509" t="s">
        <v>131</v>
      </c>
      <c r="X13" s="405"/>
      <c r="Y13" s="405"/>
      <c r="Z13" s="405"/>
      <c r="AA13" s="405"/>
      <c r="AB13" s="406"/>
      <c r="AC13" s="372">
        <v>311</v>
      </c>
      <c r="AD13" s="373"/>
      <c r="AE13" s="373"/>
      <c r="AF13" s="373"/>
      <c r="AG13" s="374"/>
      <c r="AH13" s="372">
        <v>314</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85503</v>
      </c>
      <c r="BO13" s="420"/>
      <c r="BP13" s="420"/>
      <c r="BQ13" s="420"/>
      <c r="BR13" s="420"/>
      <c r="BS13" s="420"/>
      <c r="BT13" s="420"/>
      <c r="BU13" s="421"/>
      <c r="BV13" s="419">
        <v>-125910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8.6999999999999993</v>
      </c>
      <c r="CU13" s="417"/>
      <c r="CV13" s="417"/>
      <c r="CW13" s="417"/>
      <c r="CX13" s="417"/>
      <c r="CY13" s="417"/>
      <c r="CZ13" s="417"/>
      <c r="DA13" s="418"/>
      <c r="DB13" s="416">
        <v>7.7</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16147</v>
      </c>
      <c r="S14" s="507"/>
      <c r="T14" s="507"/>
      <c r="U14" s="507"/>
      <c r="V14" s="508"/>
      <c r="W14" s="510"/>
      <c r="X14" s="408"/>
      <c r="Y14" s="408"/>
      <c r="Z14" s="408"/>
      <c r="AA14" s="408"/>
      <c r="AB14" s="409"/>
      <c r="AC14" s="499">
        <v>4.2</v>
      </c>
      <c r="AD14" s="500"/>
      <c r="AE14" s="500"/>
      <c r="AF14" s="500"/>
      <c r="AG14" s="501"/>
      <c r="AH14" s="499">
        <v>4.0999999999999996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17.7</v>
      </c>
      <c r="CU14" s="517"/>
      <c r="CV14" s="517"/>
      <c r="CW14" s="517"/>
      <c r="CX14" s="517"/>
      <c r="CY14" s="517"/>
      <c r="CZ14" s="517"/>
      <c r="DA14" s="518"/>
      <c r="DB14" s="516">
        <v>13.6</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15807</v>
      </c>
      <c r="S15" s="507"/>
      <c r="T15" s="507"/>
      <c r="U15" s="507"/>
      <c r="V15" s="508"/>
      <c r="W15" s="509" t="s">
        <v>137</v>
      </c>
      <c r="X15" s="405"/>
      <c r="Y15" s="405"/>
      <c r="Z15" s="405"/>
      <c r="AA15" s="405"/>
      <c r="AB15" s="406"/>
      <c r="AC15" s="372">
        <v>1966</v>
      </c>
      <c r="AD15" s="373"/>
      <c r="AE15" s="373"/>
      <c r="AF15" s="373"/>
      <c r="AG15" s="374"/>
      <c r="AH15" s="372">
        <v>2085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1879001</v>
      </c>
      <c r="BO15" s="449"/>
      <c r="BP15" s="449"/>
      <c r="BQ15" s="449"/>
      <c r="BR15" s="449"/>
      <c r="BS15" s="449"/>
      <c r="BT15" s="449"/>
      <c r="BU15" s="450"/>
      <c r="BV15" s="448">
        <v>1861383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26.8</v>
      </c>
      <c r="AD16" s="500"/>
      <c r="AE16" s="500"/>
      <c r="AF16" s="500"/>
      <c r="AG16" s="501"/>
      <c r="AH16" s="499">
        <v>27.1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4533201</v>
      </c>
      <c r="BO16" s="420"/>
      <c r="BP16" s="420"/>
      <c r="BQ16" s="420"/>
      <c r="BR16" s="420"/>
      <c r="BS16" s="420"/>
      <c r="BT16" s="420"/>
      <c r="BU16" s="421"/>
      <c r="BV16" s="419">
        <v>4467666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5062</v>
      </c>
      <c r="AD17" s="373"/>
      <c r="AE17" s="373"/>
      <c r="AF17" s="373"/>
      <c r="AG17" s="374"/>
      <c r="AH17" s="372">
        <v>5287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2366635</v>
      </c>
      <c r="BO17" s="420"/>
      <c r="BP17" s="420"/>
      <c r="BQ17" s="420"/>
      <c r="BR17" s="420"/>
      <c r="BS17" s="420"/>
      <c r="BT17" s="420"/>
      <c r="BU17" s="421"/>
      <c r="BV17" s="419">
        <v>2340341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38.1</v>
      </c>
      <c r="M18" s="472"/>
      <c r="N18" s="472"/>
      <c r="O18" s="472"/>
      <c r="P18" s="472"/>
      <c r="Q18" s="472"/>
      <c r="R18" s="473"/>
      <c r="S18" s="473"/>
      <c r="T18" s="473"/>
      <c r="U18" s="473"/>
      <c r="V18" s="474"/>
      <c r="W18" s="490"/>
      <c r="X18" s="491"/>
      <c r="Y18" s="491"/>
      <c r="Z18" s="491"/>
      <c r="AA18" s="491"/>
      <c r="AB18" s="515"/>
      <c r="AC18" s="389">
        <v>69</v>
      </c>
      <c r="AD18" s="390"/>
      <c r="AE18" s="390"/>
      <c r="AF18" s="390"/>
      <c r="AG18" s="475"/>
      <c r="AH18" s="389">
        <v>68.8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4779292</v>
      </c>
      <c r="BO18" s="420"/>
      <c r="BP18" s="420"/>
      <c r="BQ18" s="420"/>
      <c r="BR18" s="420"/>
      <c r="BS18" s="420"/>
      <c r="BT18" s="420"/>
      <c r="BU18" s="421"/>
      <c r="BV18" s="419">
        <v>4602899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439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6422218</v>
      </c>
      <c r="BO19" s="420"/>
      <c r="BP19" s="420"/>
      <c r="BQ19" s="420"/>
      <c r="BR19" s="420"/>
      <c r="BS19" s="420"/>
      <c r="BT19" s="420"/>
      <c r="BU19" s="421"/>
      <c r="BV19" s="419">
        <v>6262236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6509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7352983</v>
      </c>
      <c r="BO22" s="449"/>
      <c r="BP22" s="449"/>
      <c r="BQ22" s="449"/>
      <c r="BR22" s="449"/>
      <c r="BS22" s="449"/>
      <c r="BT22" s="449"/>
      <c r="BU22" s="450"/>
      <c r="BV22" s="448">
        <v>7213084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6528441</v>
      </c>
      <c r="BO23" s="420"/>
      <c r="BP23" s="420"/>
      <c r="BQ23" s="420"/>
      <c r="BR23" s="420"/>
      <c r="BS23" s="420"/>
      <c r="BT23" s="420"/>
      <c r="BU23" s="421"/>
      <c r="BV23" s="419">
        <v>6644045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7650</v>
      </c>
      <c r="R24" s="373"/>
      <c r="S24" s="373"/>
      <c r="T24" s="373"/>
      <c r="U24" s="373"/>
      <c r="V24" s="374"/>
      <c r="W24" s="462"/>
      <c r="X24" s="399"/>
      <c r="Y24" s="400"/>
      <c r="Z24" s="375" t="s">
        <v>162</v>
      </c>
      <c r="AA24" s="376"/>
      <c r="AB24" s="376"/>
      <c r="AC24" s="376"/>
      <c r="AD24" s="376"/>
      <c r="AE24" s="376"/>
      <c r="AF24" s="376"/>
      <c r="AG24" s="377"/>
      <c r="AH24" s="372">
        <v>172</v>
      </c>
      <c r="AI24" s="373"/>
      <c r="AJ24" s="373"/>
      <c r="AK24" s="373"/>
      <c r="AL24" s="374"/>
      <c r="AM24" s="372">
        <v>536468</v>
      </c>
      <c r="AN24" s="373"/>
      <c r="AO24" s="373"/>
      <c r="AP24" s="373"/>
      <c r="AQ24" s="373"/>
      <c r="AR24" s="374"/>
      <c r="AS24" s="372">
        <v>3119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4830903</v>
      </c>
      <c r="BO24" s="420"/>
      <c r="BP24" s="420"/>
      <c r="BQ24" s="420"/>
      <c r="BR24" s="420"/>
      <c r="BS24" s="420"/>
      <c r="BT24" s="420"/>
      <c r="BU24" s="421"/>
      <c r="BV24" s="419">
        <v>4406786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6300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136906</v>
      </c>
      <c r="BO25" s="449"/>
      <c r="BP25" s="449"/>
      <c r="BQ25" s="449"/>
      <c r="BR25" s="449"/>
      <c r="BS25" s="449"/>
      <c r="BT25" s="449"/>
      <c r="BU25" s="450"/>
      <c r="BV25" s="448">
        <v>180877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5445</v>
      </c>
      <c r="R26" s="373"/>
      <c r="S26" s="373"/>
      <c r="T26" s="373"/>
      <c r="U26" s="373"/>
      <c r="V26" s="374"/>
      <c r="W26" s="462"/>
      <c r="X26" s="399"/>
      <c r="Y26" s="400"/>
      <c r="Z26" s="375" t="s">
        <v>168</v>
      </c>
      <c r="AA26" s="430"/>
      <c r="AB26" s="430"/>
      <c r="AC26" s="430"/>
      <c r="AD26" s="430"/>
      <c r="AE26" s="430"/>
      <c r="AF26" s="430"/>
      <c r="AG26" s="431"/>
      <c r="AH26" s="372">
        <v>41</v>
      </c>
      <c r="AI26" s="373"/>
      <c r="AJ26" s="373"/>
      <c r="AK26" s="373"/>
      <c r="AL26" s="374"/>
      <c r="AM26" s="372">
        <v>116317</v>
      </c>
      <c r="AN26" s="373"/>
      <c r="AO26" s="373"/>
      <c r="AP26" s="373"/>
      <c r="AQ26" s="373"/>
      <c r="AR26" s="374"/>
      <c r="AS26" s="372">
        <v>2837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3300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240000</v>
      </c>
      <c r="BO27" s="454"/>
      <c r="BP27" s="454"/>
      <c r="BQ27" s="454"/>
      <c r="BR27" s="454"/>
      <c r="BS27" s="454"/>
      <c r="BT27" s="454"/>
      <c r="BU27" s="455"/>
      <c r="BV27" s="453">
        <v>240000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2800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1760325</v>
      </c>
      <c r="BO28" s="449"/>
      <c r="BP28" s="449"/>
      <c r="BQ28" s="449"/>
      <c r="BR28" s="449"/>
      <c r="BS28" s="449"/>
      <c r="BT28" s="449"/>
      <c r="BU28" s="450"/>
      <c r="BV28" s="448">
        <v>1701985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10</v>
      </c>
      <c r="M29" s="373"/>
      <c r="N29" s="373"/>
      <c r="O29" s="373"/>
      <c r="P29" s="374"/>
      <c r="Q29" s="372">
        <v>2500</v>
      </c>
      <c r="R29" s="373"/>
      <c r="S29" s="373"/>
      <c r="T29" s="373"/>
      <c r="U29" s="373"/>
      <c r="V29" s="374"/>
      <c r="W29" s="463"/>
      <c r="X29" s="464"/>
      <c r="Y29" s="465"/>
      <c r="Z29" s="375" t="s">
        <v>177</v>
      </c>
      <c r="AA29" s="376"/>
      <c r="AB29" s="376"/>
      <c r="AC29" s="376"/>
      <c r="AD29" s="376"/>
      <c r="AE29" s="376"/>
      <c r="AF29" s="376"/>
      <c r="AG29" s="377"/>
      <c r="AH29" s="372">
        <v>172</v>
      </c>
      <c r="AI29" s="373"/>
      <c r="AJ29" s="373"/>
      <c r="AK29" s="373"/>
      <c r="AL29" s="374"/>
      <c r="AM29" s="372">
        <v>536468</v>
      </c>
      <c r="AN29" s="373"/>
      <c r="AO29" s="373"/>
      <c r="AP29" s="373"/>
      <c r="AQ29" s="373"/>
      <c r="AR29" s="374"/>
      <c r="AS29" s="372">
        <v>3119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1001249</v>
      </c>
      <c r="BO29" s="420"/>
      <c r="BP29" s="420"/>
      <c r="BQ29" s="420"/>
      <c r="BR29" s="420"/>
      <c r="BS29" s="420"/>
      <c r="BT29" s="420"/>
      <c r="BU29" s="421"/>
      <c r="BV29" s="419">
        <v>971184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1190079</v>
      </c>
      <c r="BO30" s="454"/>
      <c r="BP30" s="454"/>
      <c r="BQ30" s="454"/>
      <c r="BR30" s="454"/>
      <c r="BS30" s="454"/>
      <c r="BT30" s="454"/>
      <c r="BU30" s="455"/>
      <c r="BV30" s="453">
        <v>1071050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奈良県広域消防組合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大淀町土地開発公社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住宅改修資金等貸付金特別会計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南和広域衛生組合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吉野路大淀振興センター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公園墓地維持管理特別会計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奈良県市町村総合事務組合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f>IF(E37="","",C36+1)</f>
        <v>4</v>
      </c>
      <c r="D37" s="367"/>
      <c r="E37" s="368" t="str">
        <f>IF('各会計、関係団体の財政状況及び健全化判断比率'!B10="","",'各会計、関係団体の財政状況及び健全化判断比率'!B10)</f>
        <v>病院事業清算特別会計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奈良県後期高齢者医療広域連合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奈良県広域水質検査センター組合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南和広域医療企業団</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さくら広域環境衛生組合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LAzUu4PclX/+Q9Q5hGNqNEjzh4mfY9mIdHlupSPmmQvLIFqlJe1N0euHGCruLj4MKjJZdCu1IDR0MnFcmKG0bg==" saltValue="GIMPow9+ZQ88OyOLSCG74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533</v>
      </c>
      <c r="D34" s="1151"/>
      <c r="E34" s="1152"/>
      <c r="F34" s="32">
        <v>24.81</v>
      </c>
      <c r="G34" s="33">
        <v>23.67</v>
      </c>
      <c r="H34" s="33">
        <v>24.48</v>
      </c>
      <c r="I34" s="33">
        <v>24.91</v>
      </c>
      <c r="J34" s="34">
        <v>23.6</v>
      </c>
      <c r="K34" s="22"/>
      <c r="L34" s="22"/>
      <c r="M34" s="22"/>
      <c r="N34" s="22"/>
      <c r="O34" s="22"/>
      <c r="P34" s="22"/>
    </row>
    <row r="35" spans="1:16" ht="39" customHeight="1" x14ac:dyDescent="0.2">
      <c r="A35" s="22"/>
      <c r="B35" s="35"/>
      <c r="C35" s="1145" t="s">
        <v>534</v>
      </c>
      <c r="D35" s="1146"/>
      <c r="E35" s="1147"/>
      <c r="F35" s="36">
        <v>2.84</v>
      </c>
      <c r="G35" s="37">
        <v>2.52</v>
      </c>
      <c r="H35" s="37">
        <v>2.2000000000000002</v>
      </c>
      <c r="I35" s="37">
        <v>1.83</v>
      </c>
      <c r="J35" s="38">
        <v>2.88</v>
      </c>
      <c r="K35" s="22"/>
      <c r="L35" s="22"/>
      <c r="M35" s="22"/>
      <c r="N35" s="22"/>
      <c r="O35" s="22"/>
      <c r="P35" s="22"/>
    </row>
    <row r="36" spans="1:16" ht="39" customHeight="1" x14ac:dyDescent="0.2">
      <c r="A36" s="22"/>
      <c r="B36" s="35"/>
      <c r="C36" s="1145" t="s">
        <v>535</v>
      </c>
      <c r="D36" s="1146"/>
      <c r="E36" s="1147"/>
      <c r="F36" s="36">
        <v>0.92</v>
      </c>
      <c r="G36" s="37">
        <v>0.88</v>
      </c>
      <c r="H36" s="37">
        <v>4</v>
      </c>
      <c r="I36" s="37">
        <v>1.17</v>
      </c>
      <c r="J36" s="38">
        <v>2.39</v>
      </c>
      <c r="K36" s="22"/>
      <c r="L36" s="22"/>
      <c r="M36" s="22"/>
      <c r="N36" s="22"/>
      <c r="O36" s="22"/>
      <c r="P36" s="22"/>
    </row>
    <row r="37" spans="1:16" ht="39" customHeight="1" x14ac:dyDescent="0.2">
      <c r="A37" s="22"/>
      <c r="B37" s="35"/>
      <c r="C37" s="1145" t="s">
        <v>536</v>
      </c>
      <c r="D37" s="1146"/>
      <c r="E37" s="1147"/>
      <c r="F37" s="36">
        <v>0.87</v>
      </c>
      <c r="G37" s="37">
        <v>0.65</v>
      </c>
      <c r="H37" s="37">
        <v>0.69</v>
      </c>
      <c r="I37" s="37">
        <v>0.43</v>
      </c>
      <c r="J37" s="38">
        <v>1.1100000000000001</v>
      </c>
      <c r="K37" s="22"/>
      <c r="L37" s="22"/>
      <c r="M37" s="22"/>
      <c r="N37" s="22"/>
      <c r="O37" s="22"/>
      <c r="P37" s="22"/>
    </row>
    <row r="38" spans="1:16" ht="39" customHeight="1" x14ac:dyDescent="0.2">
      <c r="A38" s="22"/>
      <c r="B38" s="35"/>
      <c r="C38" s="1145" t="s">
        <v>537</v>
      </c>
      <c r="D38" s="1146"/>
      <c r="E38" s="1147"/>
      <c r="F38" s="36">
        <v>0.91</v>
      </c>
      <c r="G38" s="37">
        <v>0.61</v>
      </c>
      <c r="H38" s="37">
        <v>0.35</v>
      </c>
      <c r="I38" s="37">
        <v>0.43</v>
      </c>
      <c r="J38" s="38">
        <v>0.23</v>
      </c>
      <c r="K38" s="22"/>
      <c r="L38" s="22"/>
      <c r="M38" s="22"/>
      <c r="N38" s="22"/>
      <c r="O38" s="22"/>
      <c r="P38" s="22"/>
    </row>
    <row r="39" spans="1:16" ht="39" customHeight="1" x14ac:dyDescent="0.2">
      <c r="A39" s="22"/>
      <c r="B39" s="35"/>
      <c r="C39" s="1145" t="s">
        <v>538</v>
      </c>
      <c r="D39" s="1146"/>
      <c r="E39" s="1147"/>
      <c r="F39" s="36">
        <v>0.31</v>
      </c>
      <c r="G39" s="37">
        <v>0.28999999999999998</v>
      </c>
      <c r="H39" s="37">
        <v>0</v>
      </c>
      <c r="I39" s="37">
        <v>0.01</v>
      </c>
      <c r="J39" s="38">
        <v>0.09</v>
      </c>
      <c r="K39" s="22"/>
      <c r="L39" s="22"/>
      <c r="M39" s="22"/>
      <c r="N39" s="22"/>
      <c r="O39" s="22"/>
      <c r="P39" s="22"/>
    </row>
    <row r="40" spans="1:16" ht="39" customHeight="1" x14ac:dyDescent="0.2">
      <c r="A40" s="22"/>
      <c r="B40" s="35"/>
      <c r="C40" s="1145" t="s">
        <v>539</v>
      </c>
      <c r="D40" s="1146"/>
      <c r="E40" s="1147"/>
      <c r="F40" s="36">
        <v>0</v>
      </c>
      <c r="G40" s="37">
        <v>0</v>
      </c>
      <c r="H40" s="37">
        <v>0.01</v>
      </c>
      <c r="I40" s="37">
        <v>0.01</v>
      </c>
      <c r="J40" s="38">
        <v>0.02</v>
      </c>
      <c r="K40" s="22"/>
      <c r="L40" s="22"/>
      <c r="M40" s="22"/>
      <c r="N40" s="22"/>
      <c r="O40" s="22"/>
      <c r="P40" s="22"/>
    </row>
    <row r="41" spans="1:16" ht="39" customHeight="1" x14ac:dyDescent="0.2">
      <c r="A41" s="22"/>
      <c r="B41" s="35"/>
      <c r="C41" s="1145" t="s">
        <v>540</v>
      </c>
      <c r="D41" s="1146"/>
      <c r="E41" s="1147"/>
      <c r="F41" s="36">
        <v>0</v>
      </c>
      <c r="G41" s="37">
        <v>0</v>
      </c>
      <c r="H41" s="37">
        <v>0</v>
      </c>
      <c r="I41" s="37">
        <v>0</v>
      </c>
      <c r="J41" s="38">
        <v>0</v>
      </c>
      <c r="K41" s="22"/>
      <c r="L41" s="22"/>
      <c r="M41" s="22"/>
      <c r="N41" s="22"/>
      <c r="O41" s="22"/>
      <c r="P41" s="22"/>
    </row>
    <row r="42" spans="1:16" ht="39" customHeight="1" x14ac:dyDescent="0.2">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542</v>
      </c>
      <c r="D43" s="1149"/>
      <c r="E43" s="1150"/>
      <c r="F43" s="41">
        <v>0.01</v>
      </c>
      <c r="G43" s="42">
        <v>0.02</v>
      </c>
      <c r="H43" s="42">
        <v>0.05</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P0BeKUVMbMC7moKKoh6Hx7hFHbGEOOVq7Cs0aEUI5vy8wPcD+6B55Av0Txqd/eiZL1LbUIE4dwRusBytX5irQ==" saltValue="HdEoZ+gnj8jsRKVSBB0/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641</v>
      </c>
      <c r="L45" s="60">
        <v>667</v>
      </c>
      <c r="M45" s="60">
        <v>679</v>
      </c>
      <c r="N45" s="60">
        <v>642</v>
      </c>
      <c r="O45" s="61">
        <v>707</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216</v>
      </c>
      <c r="L48" s="64">
        <v>217</v>
      </c>
      <c r="M48" s="64">
        <v>217</v>
      </c>
      <c r="N48" s="64">
        <v>213</v>
      </c>
      <c r="O48" s="65">
        <v>204</v>
      </c>
      <c r="P48" s="48"/>
      <c r="Q48" s="48"/>
      <c r="R48" s="48"/>
      <c r="S48" s="48"/>
      <c r="T48" s="48"/>
      <c r="U48" s="48"/>
    </row>
    <row r="49" spans="1:21" ht="30.75" customHeight="1" x14ac:dyDescent="0.2">
      <c r="A49" s="48"/>
      <c r="B49" s="1178"/>
      <c r="C49" s="1179"/>
      <c r="D49" s="62"/>
      <c r="E49" s="1155" t="s">
        <v>14</v>
      </c>
      <c r="F49" s="1155"/>
      <c r="G49" s="1155"/>
      <c r="H49" s="1155"/>
      <c r="I49" s="1155"/>
      <c r="J49" s="1156"/>
      <c r="K49" s="63">
        <v>250</v>
      </c>
      <c r="L49" s="64">
        <v>172</v>
      </c>
      <c r="M49" s="64">
        <v>103</v>
      </c>
      <c r="N49" s="64">
        <v>114</v>
      </c>
      <c r="O49" s="65">
        <v>144</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760</v>
      </c>
      <c r="L52" s="64">
        <v>729</v>
      </c>
      <c r="M52" s="64">
        <v>665</v>
      </c>
      <c r="N52" s="64">
        <v>591</v>
      </c>
      <c r="O52" s="65">
        <v>607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347</v>
      </c>
      <c r="L53" s="69">
        <v>327</v>
      </c>
      <c r="M53" s="69">
        <v>334</v>
      </c>
      <c r="N53" s="69">
        <v>378</v>
      </c>
      <c r="O53" s="70">
        <v>448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h69dnKRimq+XKApOOJjdeknlI/KVCJaoCGz8Q05iedU1wFE2fPbiBdUxBBtZRwf3Dn9J++qA2hkMiKG3HAqJQ==" saltValue="C1fKCShfHrRcVwBpOyevv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43">
        <v>6284</v>
      </c>
      <c r="J41" s="344">
        <v>6131</v>
      </c>
      <c r="K41" s="344">
        <v>6828</v>
      </c>
      <c r="L41" s="344">
        <v>7213</v>
      </c>
      <c r="M41" s="345">
        <v>7353</v>
      </c>
    </row>
    <row r="42" spans="2:13" ht="27.75" customHeight="1" x14ac:dyDescent="0.2">
      <c r="B42" s="1186"/>
      <c r="C42" s="1187"/>
      <c r="D42" s="106"/>
      <c r="E42" s="1190" t="s">
        <v>32</v>
      </c>
      <c r="F42" s="1190"/>
      <c r="G42" s="1190"/>
      <c r="H42" s="1191"/>
      <c r="I42" s="346" t="s">
        <v>488</v>
      </c>
      <c r="J42" s="347" t="s">
        <v>488</v>
      </c>
      <c r="K42" s="347" t="s">
        <v>488</v>
      </c>
      <c r="L42" s="347" t="s">
        <v>488</v>
      </c>
      <c r="M42" s="348" t="s">
        <v>488</v>
      </c>
    </row>
    <row r="43" spans="2:13" ht="27.75" customHeight="1" x14ac:dyDescent="0.2">
      <c r="B43" s="1186"/>
      <c r="C43" s="1187"/>
      <c r="D43" s="106"/>
      <c r="E43" s="1190" t="s">
        <v>33</v>
      </c>
      <c r="F43" s="1190"/>
      <c r="G43" s="1190"/>
      <c r="H43" s="1191"/>
      <c r="I43" s="346">
        <v>3563</v>
      </c>
      <c r="J43" s="347">
        <v>3411</v>
      </c>
      <c r="K43" s="347">
        <v>3210</v>
      </c>
      <c r="L43" s="347">
        <v>3057</v>
      </c>
      <c r="M43" s="348">
        <v>3169</v>
      </c>
    </row>
    <row r="44" spans="2:13" ht="27.75" customHeight="1" x14ac:dyDescent="0.2">
      <c r="B44" s="1186"/>
      <c r="C44" s="1187"/>
      <c r="D44" s="106"/>
      <c r="E44" s="1190" t="s">
        <v>34</v>
      </c>
      <c r="F44" s="1190"/>
      <c r="G44" s="1190"/>
      <c r="H44" s="1191"/>
      <c r="I44" s="346">
        <v>1656</v>
      </c>
      <c r="J44" s="347">
        <v>1527</v>
      </c>
      <c r="K44" s="347">
        <v>1457</v>
      </c>
      <c r="L44" s="347">
        <v>1399</v>
      </c>
      <c r="M44" s="348">
        <v>1456</v>
      </c>
    </row>
    <row r="45" spans="2:13" ht="27.75" customHeight="1" x14ac:dyDescent="0.2">
      <c r="B45" s="1186"/>
      <c r="C45" s="1187"/>
      <c r="D45" s="106"/>
      <c r="E45" s="1190" t="s">
        <v>35</v>
      </c>
      <c r="F45" s="1190"/>
      <c r="G45" s="1190"/>
      <c r="H45" s="1191"/>
      <c r="I45" s="346">
        <v>1193</v>
      </c>
      <c r="J45" s="347">
        <v>1618</v>
      </c>
      <c r="K45" s="347">
        <v>1556</v>
      </c>
      <c r="L45" s="347">
        <v>1765</v>
      </c>
      <c r="M45" s="348">
        <v>1764</v>
      </c>
    </row>
    <row r="46" spans="2:13" ht="27.75" customHeight="1" x14ac:dyDescent="0.2">
      <c r="B46" s="1186"/>
      <c r="C46" s="1187"/>
      <c r="D46" s="107"/>
      <c r="E46" s="1190" t="s">
        <v>36</v>
      </c>
      <c r="F46" s="1190"/>
      <c r="G46" s="1190"/>
      <c r="H46" s="1191"/>
      <c r="I46" s="346">
        <v>23</v>
      </c>
      <c r="J46" s="347">
        <v>20</v>
      </c>
      <c r="K46" s="347">
        <v>17</v>
      </c>
      <c r="L46" s="347">
        <v>14</v>
      </c>
      <c r="M46" s="348">
        <v>41</v>
      </c>
    </row>
    <row r="47" spans="2:13" ht="27.75" customHeight="1" x14ac:dyDescent="0.2">
      <c r="B47" s="1186"/>
      <c r="C47" s="1187"/>
      <c r="D47" s="108"/>
      <c r="E47" s="1200" t="s">
        <v>37</v>
      </c>
      <c r="F47" s="1201"/>
      <c r="G47" s="1201"/>
      <c r="H47" s="1202"/>
      <c r="I47" s="346" t="s">
        <v>488</v>
      </c>
      <c r="J47" s="347" t="s">
        <v>488</v>
      </c>
      <c r="K47" s="347" t="s">
        <v>488</v>
      </c>
      <c r="L47" s="347" t="s">
        <v>488</v>
      </c>
      <c r="M47" s="348" t="s">
        <v>488</v>
      </c>
    </row>
    <row r="48" spans="2:13" ht="27.75" customHeight="1" x14ac:dyDescent="0.2">
      <c r="B48" s="1186"/>
      <c r="C48" s="1187"/>
      <c r="D48" s="106"/>
      <c r="E48" s="1190" t="s">
        <v>38</v>
      </c>
      <c r="F48" s="1190"/>
      <c r="G48" s="1190"/>
      <c r="H48" s="1191"/>
      <c r="I48" s="346" t="s">
        <v>488</v>
      </c>
      <c r="J48" s="347" t="s">
        <v>488</v>
      </c>
      <c r="K48" s="347" t="s">
        <v>488</v>
      </c>
      <c r="L48" s="347" t="s">
        <v>488</v>
      </c>
      <c r="M48" s="348" t="s">
        <v>488</v>
      </c>
    </row>
    <row r="49" spans="2:13" ht="27.75" customHeight="1" x14ac:dyDescent="0.2">
      <c r="B49" s="1188"/>
      <c r="C49" s="1189"/>
      <c r="D49" s="106"/>
      <c r="E49" s="1190" t="s">
        <v>39</v>
      </c>
      <c r="F49" s="1190"/>
      <c r="G49" s="1190"/>
      <c r="H49" s="1191"/>
      <c r="I49" s="346" t="s">
        <v>488</v>
      </c>
      <c r="J49" s="347" t="s">
        <v>488</v>
      </c>
      <c r="K49" s="347" t="s">
        <v>488</v>
      </c>
      <c r="L49" s="347" t="s">
        <v>488</v>
      </c>
      <c r="M49" s="348" t="s">
        <v>488</v>
      </c>
    </row>
    <row r="50" spans="2:13" ht="27.75" customHeight="1" x14ac:dyDescent="0.2">
      <c r="B50" s="1184" t="s">
        <v>40</v>
      </c>
      <c r="C50" s="1185"/>
      <c r="D50" s="109"/>
      <c r="E50" s="1190" t="s">
        <v>41</v>
      </c>
      <c r="F50" s="1190"/>
      <c r="G50" s="1190"/>
      <c r="H50" s="1191"/>
      <c r="I50" s="346">
        <v>3366</v>
      </c>
      <c r="J50" s="347">
        <v>3625</v>
      </c>
      <c r="K50" s="347">
        <v>3767</v>
      </c>
      <c r="L50" s="347">
        <v>3984</v>
      </c>
      <c r="M50" s="348">
        <v>4192</v>
      </c>
    </row>
    <row r="51" spans="2:13" ht="27.75" customHeight="1" x14ac:dyDescent="0.2">
      <c r="B51" s="1186"/>
      <c r="C51" s="1187"/>
      <c r="D51" s="106"/>
      <c r="E51" s="1190" t="s">
        <v>42</v>
      </c>
      <c r="F51" s="1190"/>
      <c r="G51" s="1190"/>
      <c r="H51" s="1191"/>
      <c r="I51" s="346">
        <v>1102</v>
      </c>
      <c r="J51" s="347">
        <v>1029</v>
      </c>
      <c r="K51" s="347">
        <v>981</v>
      </c>
      <c r="L51" s="347">
        <v>938</v>
      </c>
      <c r="M51" s="348">
        <v>926</v>
      </c>
    </row>
    <row r="52" spans="2:13" ht="27.75" customHeight="1" x14ac:dyDescent="0.2">
      <c r="B52" s="1188"/>
      <c r="C52" s="1189"/>
      <c r="D52" s="106"/>
      <c r="E52" s="1190" t="s">
        <v>43</v>
      </c>
      <c r="F52" s="1190"/>
      <c r="G52" s="1190"/>
      <c r="H52" s="1191"/>
      <c r="I52" s="346">
        <v>7950</v>
      </c>
      <c r="J52" s="347">
        <v>7772</v>
      </c>
      <c r="K52" s="347">
        <v>7904</v>
      </c>
      <c r="L52" s="347">
        <v>7919</v>
      </c>
      <c r="M52" s="348">
        <v>7872</v>
      </c>
    </row>
    <row r="53" spans="2:13" ht="27.75" customHeight="1" thickBot="1" x14ac:dyDescent="0.25">
      <c r="B53" s="1192" t="s">
        <v>19</v>
      </c>
      <c r="C53" s="1193"/>
      <c r="D53" s="110"/>
      <c r="E53" s="1194" t="s">
        <v>44</v>
      </c>
      <c r="F53" s="1194"/>
      <c r="G53" s="1194"/>
      <c r="H53" s="1195"/>
      <c r="I53" s="349">
        <v>301</v>
      </c>
      <c r="J53" s="350">
        <v>281</v>
      </c>
      <c r="K53" s="350">
        <v>416</v>
      </c>
      <c r="L53" s="350">
        <v>606</v>
      </c>
      <c r="M53" s="351">
        <v>794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UjZTKKh5H/u+bNbRphVb+C5VJTaNsgmTxOFgWdJXBbTc3jzypmQRvMfP1M0bt3a/S/Y9rbEk9F1QqQQQb9Tghg==" saltValue="yfue6d+crUQ9v96DaeXc9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352">
        <v>1502</v>
      </c>
      <c r="G55" s="352">
        <v>1702</v>
      </c>
      <c r="H55" s="353">
        <v>1760</v>
      </c>
    </row>
    <row r="56" spans="2:8" ht="52.5" customHeight="1" x14ac:dyDescent="0.2">
      <c r="B56" s="122"/>
      <c r="C56" s="1213" t="s">
        <v>47</v>
      </c>
      <c r="D56" s="1213"/>
      <c r="E56" s="1214"/>
      <c r="F56" s="354">
        <v>810</v>
      </c>
      <c r="G56" s="354">
        <v>971</v>
      </c>
      <c r="H56" s="355">
        <v>1001</v>
      </c>
    </row>
    <row r="57" spans="2:8" ht="53.25" customHeight="1" x14ac:dyDescent="0.2">
      <c r="B57" s="122"/>
      <c r="C57" s="1215" t="s">
        <v>48</v>
      </c>
      <c r="D57" s="1215"/>
      <c r="E57" s="1216"/>
      <c r="F57" s="356">
        <v>1216</v>
      </c>
      <c r="G57" s="356">
        <v>1071</v>
      </c>
      <c r="H57" s="357">
        <v>1190</v>
      </c>
    </row>
    <row r="58" spans="2:8" ht="45.75" customHeight="1" x14ac:dyDescent="0.2">
      <c r="B58" s="123"/>
      <c r="C58" s="1203" t="s">
        <v>548</v>
      </c>
      <c r="D58" s="1204"/>
      <c r="E58" s="1205"/>
      <c r="F58" s="358">
        <v>321</v>
      </c>
      <c r="G58" s="358">
        <v>324</v>
      </c>
      <c r="H58" s="359">
        <v>327</v>
      </c>
    </row>
    <row r="59" spans="2:8" ht="45.75" customHeight="1" x14ac:dyDescent="0.2">
      <c r="B59" s="123"/>
      <c r="C59" s="1203" t="s">
        <v>550</v>
      </c>
      <c r="D59" s="1204"/>
      <c r="E59" s="1205"/>
      <c r="F59" s="358">
        <v>158</v>
      </c>
      <c r="G59" s="358">
        <v>236</v>
      </c>
      <c r="H59" s="359">
        <v>257</v>
      </c>
    </row>
    <row r="60" spans="2:8" ht="45.75" customHeight="1" x14ac:dyDescent="0.2">
      <c r="B60" s="123"/>
      <c r="C60" s="1203" t="s">
        <v>549</v>
      </c>
      <c r="D60" s="1204"/>
      <c r="E60" s="1205"/>
      <c r="F60" s="358">
        <v>365</v>
      </c>
      <c r="G60" s="358">
        <v>253</v>
      </c>
      <c r="H60" s="359">
        <v>255</v>
      </c>
    </row>
    <row r="61" spans="2:8" ht="45.75" customHeight="1" x14ac:dyDescent="0.2">
      <c r="B61" s="123"/>
      <c r="C61" s="1203" t="s">
        <v>561</v>
      </c>
      <c r="D61" s="1204"/>
      <c r="E61" s="1205"/>
      <c r="F61" s="358">
        <v>48</v>
      </c>
      <c r="G61" s="358">
        <v>36</v>
      </c>
      <c r="H61" s="359">
        <v>145</v>
      </c>
    </row>
    <row r="62" spans="2:8" ht="45.75" customHeight="1" thickBot="1" x14ac:dyDescent="0.25">
      <c r="B62" s="124"/>
      <c r="C62" s="1206" t="s">
        <v>551</v>
      </c>
      <c r="D62" s="1207"/>
      <c r="E62" s="1208"/>
      <c r="F62" s="360">
        <v>82</v>
      </c>
      <c r="G62" s="360">
        <v>78</v>
      </c>
      <c r="H62" s="361">
        <v>81</v>
      </c>
    </row>
    <row r="63" spans="2:8" ht="52.5" customHeight="1" thickBot="1" x14ac:dyDescent="0.25">
      <c r="B63" s="125"/>
      <c r="C63" s="1209" t="s">
        <v>49</v>
      </c>
      <c r="D63" s="1209"/>
      <c r="E63" s="1210"/>
      <c r="F63" s="362">
        <v>3527</v>
      </c>
      <c r="G63" s="362">
        <v>3744</v>
      </c>
      <c r="H63" s="363">
        <v>3952</v>
      </c>
    </row>
    <row r="64" spans="2:8" ht="13.2" x14ac:dyDescent="0.2"/>
  </sheetData>
  <sheetProtection algorithmName="SHA-512" hashValue="Pk54b6fwCzzPlx+FrrhQ38A65j5XpK/3Bz9D63Y6bX9chIgnRBOkKNG0byIqeQq/YvyUAAGQo6+qg7gr5fCEFQ==" saltValue="hPynbpoZSIYNbTJ2Rlfr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28104</v>
      </c>
      <c r="E3" s="144"/>
      <c r="F3" s="145">
        <v>96248</v>
      </c>
      <c r="G3" s="146"/>
      <c r="H3" s="147"/>
    </row>
    <row r="4" spans="1:8" x14ac:dyDescent="0.2">
      <c r="A4" s="148"/>
      <c r="B4" s="149"/>
      <c r="C4" s="150"/>
      <c r="D4" s="151">
        <v>13677</v>
      </c>
      <c r="E4" s="152"/>
      <c r="F4" s="153">
        <v>55768</v>
      </c>
      <c r="G4" s="154"/>
      <c r="H4" s="155"/>
    </row>
    <row r="5" spans="1:8" x14ac:dyDescent="0.2">
      <c r="A5" s="136" t="s">
        <v>521</v>
      </c>
      <c r="B5" s="141"/>
      <c r="C5" s="142"/>
      <c r="D5" s="143">
        <v>41146</v>
      </c>
      <c r="E5" s="144"/>
      <c r="F5" s="145">
        <v>76413</v>
      </c>
      <c r="G5" s="146"/>
      <c r="H5" s="147"/>
    </row>
    <row r="6" spans="1:8" x14ac:dyDescent="0.2">
      <c r="A6" s="148"/>
      <c r="B6" s="149"/>
      <c r="C6" s="150"/>
      <c r="D6" s="151">
        <v>32217</v>
      </c>
      <c r="E6" s="152"/>
      <c r="F6" s="153">
        <v>39658</v>
      </c>
      <c r="G6" s="154"/>
      <c r="H6" s="155"/>
    </row>
    <row r="7" spans="1:8" x14ac:dyDescent="0.2">
      <c r="A7" s="136" t="s">
        <v>522</v>
      </c>
      <c r="B7" s="141"/>
      <c r="C7" s="142"/>
      <c r="D7" s="143">
        <v>59104</v>
      </c>
      <c r="E7" s="144"/>
      <c r="F7" s="145">
        <v>66481</v>
      </c>
      <c r="G7" s="146"/>
      <c r="H7" s="147"/>
    </row>
    <row r="8" spans="1:8" x14ac:dyDescent="0.2">
      <c r="A8" s="148"/>
      <c r="B8" s="149"/>
      <c r="C8" s="150"/>
      <c r="D8" s="151">
        <v>50635</v>
      </c>
      <c r="E8" s="152"/>
      <c r="F8" s="153">
        <v>36120</v>
      </c>
      <c r="G8" s="154"/>
      <c r="H8" s="155"/>
    </row>
    <row r="9" spans="1:8" x14ac:dyDescent="0.2">
      <c r="A9" s="136" t="s">
        <v>523</v>
      </c>
      <c r="B9" s="141"/>
      <c r="C9" s="142"/>
      <c r="D9" s="143">
        <v>46054</v>
      </c>
      <c r="E9" s="144"/>
      <c r="F9" s="145">
        <v>67825</v>
      </c>
      <c r="G9" s="146"/>
      <c r="H9" s="147"/>
    </row>
    <row r="10" spans="1:8" x14ac:dyDescent="0.2">
      <c r="A10" s="148"/>
      <c r="B10" s="149"/>
      <c r="C10" s="150"/>
      <c r="D10" s="151">
        <v>39210</v>
      </c>
      <c r="E10" s="152"/>
      <c r="F10" s="153">
        <v>39417</v>
      </c>
      <c r="G10" s="154"/>
      <c r="H10" s="155"/>
    </row>
    <row r="11" spans="1:8" x14ac:dyDescent="0.2">
      <c r="A11" s="136" t="s">
        <v>524</v>
      </c>
      <c r="B11" s="141"/>
      <c r="C11" s="142"/>
      <c r="D11" s="143">
        <v>63044</v>
      </c>
      <c r="E11" s="144"/>
      <c r="F11" s="145">
        <v>81158</v>
      </c>
      <c r="G11" s="146"/>
      <c r="H11" s="147"/>
    </row>
    <row r="12" spans="1:8" x14ac:dyDescent="0.2">
      <c r="A12" s="148"/>
      <c r="B12" s="149"/>
      <c r="C12" s="156"/>
      <c r="D12" s="151">
        <v>58271</v>
      </c>
      <c r="E12" s="152"/>
      <c r="F12" s="153">
        <v>45320</v>
      </c>
      <c r="G12" s="154"/>
      <c r="H12" s="155"/>
    </row>
    <row r="13" spans="1:8" x14ac:dyDescent="0.2">
      <c r="A13" s="136"/>
      <c r="B13" s="141"/>
      <c r="C13" s="157"/>
      <c r="D13" s="158">
        <v>47490</v>
      </c>
      <c r="E13" s="159"/>
      <c r="F13" s="160">
        <v>77625</v>
      </c>
      <c r="G13" s="161"/>
      <c r="H13" s="147"/>
    </row>
    <row r="14" spans="1:8" x14ac:dyDescent="0.2">
      <c r="A14" s="148"/>
      <c r="B14" s="149"/>
      <c r="C14" s="150"/>
      <c r="D14" s="151">
        <v>38802</v>
      </c>
      <c r="E14" s="152"/>
      <c r="F14" s="153">
        <v>43257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1.25</v>
      </c>
      <c r="C19" s="162">
        <f>ROUND(VALUE(SUBSTITUTE(実質収支比率等に係る経年分析!G$48,"▲","-")),2)</f>
        <v>1.21</v>
      </c>
      <c r="D19" s="162">
        <f>ROUND(VALUE(SUBSTITUTE(実質収支比率等に係る経年分析!H$48,"▲","-")),2)</f>
        <v>4.0599999999999996</v>
      </c>
      <c r="E19" s="162">
        <f>ROUND(VALUE(SUBSTITUTE(実質収支比率等に係る経年分析!I$48,"▲","-")),2)</f>
        <v>1.2</v>
      </c>
      <c r="F19" s="162">
        <f>ROUND(VALUE(SUBSTITUTE(実質収支比率等に係る経年分析!J$48,"▲","-")),2)</f>
        <v>2.4900000000000002</v>
      </c>
    </row>
    <row r="20" spans="1:11" x14ac:dyDescent="0.2">
      <c r="A20" s="162" t="s">
        <v>53</v>
      </c>
      <c r="B20" s="162">
        <f>ROUND(VALUE(SUBSTITUTE(実質収支比率等に係る経年分析!F$47,"▲","-")),2)</f>
        <v>28.66</v>
      </c>
      <c r="C20" s="162">
        <f>ROUND(VALUE(SUBSTITUTE(実質収支比率等に係る経年分析!G$47,"▲","-")),2)</f>
        <v>27.99</v>
      </c>
      <c r="D20" s="162">
        <f>ROUND(VALUE(SUBSTITUTE(実質収支比率等に係る経年分析!H$47,"▲","-")),2)</f>
        <v>29.81</v>
      </c>
      <c r="E20" s="162">
        <f>ROUND(VALUE(SUBSTITUTE(実質収支比率等に係る経年分析!I$47,"▲","-")),2)</f>
        <v>34.07</v>
      </c>
      <c r="F20" s="162">
        <f>ROUND(VALUE(SUBSTITUTE(実質収支比率等に係る経年分析!J$47,"▲","-")),2)</f>
        <v>34.950000000000003</v>
      </c>
    </row>
    <row r="21" spans="1:11" x14ac:dyDescent="0.2">
      <c r="A21" s="162" t="s">
        <v>54</v>
      </c>
      <c r="B21" s="162">
        <f>IF(ISNUMBER(VALUE(SUBSTITUTE(実質収支比率等に係る経年分析!F$49,"▲","-"))),ROUND(VALUE(SUBSTITUTE(実質収支比率等に係る経年分析!F$49,"▲","-")),2),NA())</f>
        <v>5.74</v>
      </c>
      <c r="C21" s="162">
        <f>IF(ISNUMBER(VALUE(SUBSTITUTE(実質収支比率等に係る経年分析!G$49,"▲","-"))),ROUND(VALUE(SUBSTITUTE(実質収支比率等に係る経年分析!G$49,"▲","-")),2),NA())</f>
        <v>0.34</v>
      </c>
      <c r="D21" s="162">
        <f>IF(ISNUMBER(VALUE(SUBSTITUTE(実質収支比率等に係る経年分析!H$49,"▲","-"))),ROUND(VALUE(SUBSTITUTE(実質収支比率等に係る経年分析!H$49,"▲","-")),2),NA())</f>
        <v>3.15</v>
      </c>
      <c r="E21" s="162">
        <f>IF(ISNUMBER(VALUE(SUBSTITUTE(実質収支比率等に係る経年分析!I$49,"▲","-"))),ROUND(VALUE(SUBSTITUTE(実質収支比率等に係る経年分析!I$49,"▲","-")),2),NA())</f>
        <v>-2.52</v>
      </c>
      <c r="F21" s="162">
        <f>IF(ISNUMBER(VALUE(SUBSTITUTE(実質収支比率等に係る経年分析!J$49,"▲","-"))),ROUND(VALUE(SUBSTITUTE(実質収支比率等に係る経年分析!J$49,"▲","-")),2),NA())</f>
        <v>1.7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病院事業清算特別会計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住宅改修資金等貸付金特別会計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0.28999999999999998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0.23</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1.1100000000000001</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1.17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2.39</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2.84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2.52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2.2000000000000002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1.83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2.88</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24.81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23.67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24.48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24.91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23.6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760</v>
      </c>
      <c r="E42" s="164"/>
      <c r="F42" s="164"/>
      <c r="G42" s="164">
        <f>'実質公債費比率（分子）の構造'!L$52</f>
        <v>729</v>
      </c>
      <c r="H42" s="164"/>
      <c r="I42" s="164"/>
      <c r="J42" s="164">
        <f>'実質公債費比率（分子）の構造'!M$52</f>
        <v>665</v>
      </c>
      <c r="K42" s="164"/>
      <c r="L42" s="164"/>
      <c r="M42" s="164">
        <f>'実質公債費比率（分子）の構造'!N$52</f>
        <v>591</v>
      </c>
      <c r="N42" s="164"/>
      <c r="O42" s="164"/>
      <c r="P42" s="164">
        <f>'実質公債費比率（分子）の構造'!O$52</f>
        <v>607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250</v>
      </c>
      <c r="C45" s="164"/>
      <c r="D45" s="164"/>
      <c r="E45" s="164">
        <f>'実質公債費比率（分子）の構造'!L$49</f>
        <v>172</v>
      </c>
      <c r="F45" s="164"/>
      <c r="G45" s="164"/>
      <c r="H45" s="164">
        <f>'実質公債費比率（分子）の構造'!M$49</f>
        <v>103</v>
      </c>
      <c r="I45" s="164"/>
      <c r="J45" s="164"/>
      <c r="K45" s="164">
        <f>'実質公債費比率（分子）の構造'!N$49</f>
        <v>114</v>
      </c>
      <c r="L45" s="164"/>
      <c r="M45" s="164"/>
      <c r="N45" s="164">
        <f>'実質公債費比率（分子）の構造'!O$49</f>
        <v>144</v>
      </c>
      <c r="O45" s="164"/>
      <c r="P45" s="164"/>
    </row>
    <row r="46" spans="1:16" x14ac:dyDescent="0.2">
      <c r="A46" s="164" t="s">
        <v>64</v>
      </c>
      <c r="B46" s="164">
        <f>'実質公債費比率（分子）の構造'!K$48</f>
        <v>216</v>
      </c>
      <c r="C46" s="164"/>
      <c r="D46" s="164"/>
      <c r="E46" s="164">
        <f>'実質公債費比率（分子）の構造'!L$48</f>
        <v>217</v>
      </c>
      <c r="F46" s="164"/>
      <c r="G46" s="164"/>
      <c r="H46" s="164">
        <f>'実質公債費比率（分子）の構造'!M$48</f>
        <v>217</v>
      </c>
      <c r="I46" s="164"/>
      <c r="J46" s="164"/>
      <c r="K46" s="164">
        <f>'実質公債費比率（分子）の構造'!N$48</f>
        <v>213</v>
      </c>
      <c r="L46" s="164"/>
      <c r="M46" s="164"/>
      <c r="N46" s="164">
        <f>'実質公債費比率（分子）の構造'!O$48</f>
        <v>204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641</v>
      </c>
      <c r="C49" s="164"/>
      <c r="D49" s="164"/>
      <c r="E49" s="164">
        <f>'実質公債費比率（分子）の構造'!L$45</f>
        <v>667</v>
      </c>
      <c r="F49" s="164"/>
      <c r="G49" s="164"/>
      <c r="H49" s="164">
        <f>'実質公債費比率（分子）の構造'!M$45</f>
        <v>679</v>
      </c>
      <c r="I49" s="164"/>
      <c r="J49" s="164"/>
      <c r="K49" s="164">
        <f>'実質公債費比率（分子）の構造'!N$45</f>
        <v>642</v>
      </c>
      <c r="L49" s="164"/>
      <c r="M49" s="164"/>
      <c r="N49" s="164">
        <f>'実質公債費比率（分子）の構造'!O$45</f>
        <v>707</v>
      </c>
      <c r="O49" s="164"/>
      <c r="P49" s="164"/>
    </row>
    <row r="50" spans="1:16" x14ac:dyDescent="0.2">
      <c r="A50" s="164" t="s">
        <v>67</v>
      </c>
      <c r="B50" s="164" t="e">
        <f>NA()</f>
        <v>#N/A</v>
      </c>
      <c r="C50" s="164">
        <f>IF(ISNUMBER('実質公債費比率（分子）の構造'!K$53),'実質公債費比率（分子）の構造'!K$53,NA())</f>
        <v>347</v>
      </c>
      <c r="D50" s="164" t="e">
        <f>NA()</f>
        <v>#N/A</v>
      </c>
      <c r="E50" s="164" t="e">
        <f>NA()</f>
        <v>#N/A</v>
      </c>
      <c r="F50" s="164">
        <f>IF(ISNUMBER('実質公債費比率（分子）の構造'!L$53),'実質公債費比率（分子）の構造'!L$53,NA())</f>
        <v>327</v>
      </c>
      <c r="G50" s="164" t="e">
        <f>NA()</f>
        <v>#N/A</v>
      </c>
      <c r="H50" s="164" t="e">
        <f>NA()</f>
        <v>#N/A</v>
      </c>
      <c r="I50" s="164">
        <f>IF(ISNUMBER('実質公債費比率（分子）の構造'!M$53),'実質公債費比率（分子）の構造'!M$53,NA())</f>
        <v>334</v>
      </c>
      <c r="J50" s="164" t="e">
        <f>NA()</f>
        <v>#N/A</v>
      </c>
      <c r="K50" s="164" t="e">
        <f>NA()</f>
        <v>#N/A</v>
      </c>
      <c r="L50" s="164">
        <f>IF(ISNUMBER('実質公債費比率（分子）の構造'!N$53),'実質公債費比率（分子）の構造'!N$53,NA())</f>
        <v>378</v>
      </c>
      <c r="M50" s="164" t="e">
        <f>NA()</f>
        <v>#N/A</v>
      </c>
      <c r="N50" s="164" t="e">
        <f>NA()</f>
        <v>#N/A</v>
      </c>
      <c r="O50" s="164">
        <f>IF(ISNUMBER('実質公債費比率（分子）の構造'!O$53),'実質公債費比率（分子）の構造'!O$53,NA())</f>
        <v>448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7950</v>
      </c>
      <c r="E56" s="163"/>
      <c r="F56" s="163"/>
      <c r="G56" s="163">
        <f>'将来負担比率（分子）の構造'!J$52</f>
        <v>7772</v>
      </c>
      <c r="H56" s="163"/>
      <c r="I56" s="163"/>
      <c r="J56" s="163">
        <f>'将来負担比率（分子）の構造'!K$52</f>
        <v>7904</v>
      </c>
      <c r="K56" s="163"/>
      <c r="L56" s="163"/>
      <c r="M56" s="163">
        <f>'将来負担比率（分子）の構造'!L$52</f>
        <v>7919</v>
      </c>
      <c r="N56" s="163"/>
      <c r="O56" s="163"/>
      <c r="P56" s="163">
        <f>'将来負担比率（分子）の構造'!M$52</f>
        <v>7872</v>
      </c>
    </row>
    <row r="57" spans="1:16" x14ac:dyDescent="0.2">
      <c r="A57" s="163" t="s">
        <v>42</v>
      </c>
      <c r="B57" s="163"/>
      <c r="C57" s="163"/>
      <c r="D57" s="163">
        <f>'将来負担比率（分子）の構造'!I$51</f>
        <v>1102</v>
      </c>
      <c r="E57" s="163"/>
      <c r="F57" s="163"/>
      <c r="G57" s="163">
        <f>'将来負担比率（分子）の構造'!J$51</f>
        <v>1029</v>
      </c>
      <c r="H57" s="163"/>
      <c r="I57" s="163"/>
      <c r="J57" s="163">
        <f>'将来負担比率（分子）の構造'!K$51</f>
        <v>981</v>
      </c>
      <c r="K57" s="163"/>
      <c r="L57" s="163"/>
      <c r="M57" s="163">
        <f>'将来負担比率（分子）の構造'!L$51</f>
        <v>938</v>
      </c>
      <c r="N57" s="163"/>
      <c r="O57" s="163"/>
      <c r="P57" s="163">
        <f>'将来負担比率（分子）の構造'!M$51</f>
        <v>926</v>
      </c>
    </row>
    <row r="58" spans="1:16" x14ac:dyDescent="0.2">
      <c r="A58" s="163" t="s">
        <v>41</v>
      </c>
      <c r="B58" s="163"/>
      <c r="C58" s="163"/>
      <c r="D58" s="163">
        <f>'将来負担比率（分子）の構造'!I$50</f>
        <v>3366</v>
      </c>
      <c r="E58" s="163"/>
      <c r="F58" s="163"/>
      <c r="G58" s="163">
        <f>'将来負担比率（分子）の構造'!J$50</f>
        <v>3625</v>
      </c>
      <c r="H58" s="163"/>
      <c r="I58" s="163"/>
      <c r="J58" s="163">
        <f>'将来負担比率（分子）の構造'!K$50</f>
        <v>3767</v>
      </c>
      <c r="K58" s="163"/>
      <c r="L58" s="163"/>
      <c r="M58" s="163">
        <f>'将来負担比率（分子）の構造'!L$50</f>
        <v>3984</v>
      </c>
      <c r="N58" s="163"/>
      <c r="O58" s="163"/>
      <c r="P58" s="163">
        <f>'将来負担比率（分子）の構造'!M$50</f>
        <v>4192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23</v>
      </c>
      <c r="C61" s="163"/>
      <c r="D61" s="163"/>
      <c r="E61" s="163">
        <f>'将来負担比率（分子）の構造'!J$46</f>
        <v>20</v>
      </c>
      <c r="F61" s="163"/>
      <c r="G61" s="163"/>
      <c r="H61" s="163">
        <f>'将来負担比率（分子）の構造'!K$46</f>
        <v>17</v>
      </c>
      <c r="I61" s="163"/>
      <c r="J61" s="163"/>
      <c r="K61" s="163">
        <f>'将来負担比率（分子）の構造'!L$46</f>
        <v>14</v>
      </c>
      <c r="L61" s="163"/>
      <c r="M61" s="163"/>
      <c r="N61" s="163">
        <f>'将来負担比率（分子）の構造'!M$46</f>
        <v>41</v>
      </c>
      <c r="O61" s="163"/>
      <c r="P61" s="163"/>
    </row>
    <row r="62" spans="1:16" x14ac:dyDescent="0.2">
      <c r="A62" s="163" t="s">
        <v>35</v>
      </c>
      <c r="B62" s="163">
        <f>'将来負担比率（分子）の構造'!I$45</f>
        <v>1193</v>
      </c>
      <c r="C62" s="163"/>
      <c r="D62" s="163"/>
      <c r="E62" s="163">
        <f>'将来負担比率（分子）の構造'!J$45</f>
        <v>1618</v>
      </c>
      <c r="F62" s="163"/>
      <c r="G62" s="163"/>
      <c r="H62" s="163">
        <f>'将来負担比率（分子）の構造'!K$45</f>
        <v>1556</v>
      </c>
      <c r="I62" s="163"/>
      <c r="J62" s="163"/>
      <c r="K62" s="163">
        <f>'将来負担比率（分子）の構造'!L$45</f>
        <v>1765</v>
      </c>
      <c r="L62" s="163"/>
      <c r="M62" s="163"/>
      <c r="N62" s="163">
        <f>'将来負担比率（分子）の構造'!M$45</f>
        <v>1764</v>
      </c>
      <c r="O62" s="163"/>
      <c r="P62" s="163"/>
    </row>
    <row r="63" spans="1:16" x14ac:dyDescent="0.2">
      <c r="A63" s="163" t="s">
        <v>34</v>
      </c>
      <c r="B63" s="163">
        <f>'将来負担比率（分子）の構造'!I$44</f>
        <v>1656</v>
      </c>
      <c r="C63" s="163"/>
      <c r="D63" s="163"/>
      <c r="E63" s="163">
        <f>'将来負担比率（分子）の構造'!J$44</f>
        <v>1527</v>
      </c>
      <c r="F63" s="163"/>
      <c r="G63" s="163"/>
      <c r="H63" s="163">
        <f>'将来負担比率（分子）の構造'!K$44</f>
        <v>1457</v>
      </c>
      <c r="I63" s="163"/>
      <c r="J63" s="163"/>
      <c r="K63" s="163">
        <f>'将来負担比率（分子）の構造'!L$44</f>
        <v>1399</v>
      </c>
      <c r="L63" s="163"/>
      <c r="M63" s="163"/>
      <c r="N63" s="163">
        <f>'将来負担比率（分子）の構造'!M$44</f>
        <v>1456</v>
      </c>
      <c r="O63" s="163"/>
      <c r="P63" s="163"/>
    </row>
    <row r="64" spans="1:16" x14ac:dyDescent="0.2">
      <c r="A64" s="163" t="s">
        <v>33</v>
      </c>
      <c r="B64" s="163">
        <f>'将来負担比率（分子）の構造'!I$43</f>
        <v>3563</v>
      </c>
      <c r="C64" s="163"/>
      <c r="D64" s="163"/>
      <c r="E64" s="163">
        <f>'将来負担比率（分子）の構造'!J$43</f>
        <v>3411</v>
      </c>
      <c r="F64" s="163"/>
      <c r="G64" s="163"/>
      <c r="H64" s="163">
        <f>'将来負担比率（分子）の構造'!K$43</f>
        <v>3210</v>
      </c>
      <c r="I64" s="163"/>
      <c r="J64" s="163"/>
      <c r="K64" s="163">
        <f>'将来負担比率（分子）の構造'!L$43</f>
        <v>3057</v>
      </c>
      <c r="L64" s="163"/>
      <c r="M64" s="163"/>
      <c r="N64" s="163">
        <f>'将来負担比率（分子）の構造'!M$43</f>
        <v>3169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6284</v>
      </c>
      <c r="C66" s="163"/>
      <c r="D66" s="163"/>
      <c r="E66" s="163">
        <f>'将来負担比率（分子）の構造'!J$41</f>
        <v>6131</v>
      </c>
      <c r="F66" s="163"/>
      <c r="G66" s="163"/>
      <c r="H66" s="163">
        <f>'将来負担比率（分子）の構造'!K$41</f>
        <v>6828</v>
      </c>
      <c r="I66" s="163"/>
      <c r="J66" s="163"/>
      <c r="K66" s="163">
        <f>'将来負担比率（分子）の構造'!L$41</f>
        <v>7213</v>
      </c>
      <c r="L66" s="163"/>
      <c r="M66" s="163"/>
      <c r="N66" s="163">
        <f>'将来負担比率（分子）の構造'!M$41</f>
        <v>7353</v>
      </c>
      <c r="O66" s="163"/>
      <c r="P66" s="163"/>
    </row>
    <row r="67" spans="1:16" x14ac:dyDescent="0.2">
      <c r="A67" s="163" t="s">
        <v>71</v>
      </c>
      <c r="B67" s="163" t="e">
        <f>NA()</f>
        <v>#N/A</v>
      </c>
      <c r="C67" s="163">
        <f>IF(ISNUMBER('将来負担比率（分子）の構造'!I$53), IF('将来負担比率（分子）の構造'!I$53 &lt; 0, 0, '将来負担比率（分子）の構造'!I$53), NA())</f>
        <v>301</v>
      </c>
      <c r="D67" s="163" t="e">
        <f>NA()</f>
        <v>#N/A</v>
      </c>
      <c r="E67" s="163" t="e">
        <f>NA()</f>
        <v>#N/A</v>
      </c>
      <c r="F67" s="163">
        <f>IF(ISNUMBER('将来負担比率（分子）の構造'!J$53), IF('将来負担比率（分子）の構造'!J$53 &lt; 0, 0, '将来負担比率（分子）の構造'!J$53), NA())</f>
        <v>281</v>
      </c>
      <c r="G67" s="163" t="e">
        <f>NA()</f>
        <v>#N/A</v>
      </c>
      <c r="H67" s="163" t="e">
        <f>NA()</f>
        <v>#N/A</v>
      </c>
      <c r="I67" s="163">
        <f>IF(ISNUMBER('将来負担比率（分子）の構造'!K$53), IF('将来負担比率（分子）の構造'!K$53 &lt; 0, 0, '将来負担比率（分子）の構造'!K$53), NA())</f>
        <v>416</v>
      </c>
      <c r="J67" s="163" t="e">
        <f>NA()</f>
        <v>#N/A</v>
      </c>
      <c r="K67" s="163" t="e">
        <f>NA()</f>
        <v>#N/A</v>
      </c>
      <c r="L67" s="163">
        <f>IF(ISNUMBER('将来負担比率（分子）の構造'!L$53), IF('将来負担比率（分子）の構造'!L$53 &lt; 0, 0, '将来負担比率（分子）の構造'!L$53), NA())</f>
        <v>606</v>
      </c>
      <c r="M67" s="163" t="e">
        <f>NA()</f>
        <v>#N/A</v>
      </c>
      <c r="N67" s="163" t="e">
        <f>NA()</f>
        <v>#N/A</v>
      </c>
      <c r="O67" s="163">
        <f>IF(ISNUMBER('将来負担比率（分子）の構造'!M$53), IF('将来負担比率（分子）の構造'!M$53 &lt; 0, 0, '将来負担比率（分子）の構造'!M$53), NA())</f>
        <v>794</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1502</v>
      </c>
      <c r="C72" s="167">
        <f>基金残高に係る経年分析!G55</f>
        <v>1702</v>
      </c>
      <c r="D72" s="167">
        <f>基金残高に係る経年分析!H55</f>
        <v>1760</v>
      </c>
    </row>
    <row r="73" spans="1:16" x14ac:dyDescent="0.2">
      <c r="A73" s="166" t="s">
        <v>74</v>
      </c>
      <c r="B73" s="167">
        <f>基金残高に係る経年分析!F56</f>
        <v>810</v>
      </c>
      <c r="C73" s="167">
        <f>基金残高に係る経年分析!G56</f>
        <v>971</v>
      </c>
      <c r="D73" s="167">
        <f>基金残高に係る経年分析!H56</f>
        <v>1001</v>
      </c>
    </row>
    <row r="74" spans="1:16" x14ac:dyDescent="0.2">
      <c r="A74" s="166" t="s">
        <v>75</v>
      </c>
      <c r="B74" s="167">
        <f>基金残高に係る経年分析!F57</f>
        <v>1216</v>
      </c>
      <c r="C74" s="167">
        <f>基金残高に係る経年分析!G57</f>
        <v>1071</v>
      </c>
      <c r="D74" s="167">
        <f>基金残高に係る経年分析!H57</f>
        <v>1190</v>
      </c>
    </row>
  </sheetData>
  <sheetProtection algorithmName="SHA-512" hashValue="wachTFbOxz/PkuYcbArPOcOSCjTo0vYqbYR0UU7iUJ9zA4Bvu5zApV7xaKGhuuakJ1IN29g4iNvYD/3DRBwJSg==" saltValue="BWnpGTCXbHYOg3yrCl6X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1798937</v>
      </c>
      <c r="S5" s="677"/>
      <c r="T5" s="677"/>
      <c r="U5" s="677"/>
      <c r="V5" s="677"/>
      <c r="W5" s="677"/>
      <c r="X5" s="677"/>
      <c r="Y5" s="702"/>
      <c r="Z5" s="715">
        <v>19.100000000000001</v>
      </c>
      <c r="AA5" s="715"/>
      <c r="AB5" s="715"/>
      <c r="AC5" s="715"/>
      <c r="AD5" s="716">
        <v>1798937</v>
      </c>
      <c r="AE5" s="716"/>
      <c r="AF5" s="716"/>
      <c r="AG5" s="716"/>
      <c r="AH5" s="716"/>
      <c r="AI5" s="716"/>
      <c r="AJ5" s="716"/>
      <c r="AK5" s="716"/>
      <c r="AL5" s="703">
        <v>34.6</v>
      </c>
      <c r="AM5" s="685"/>
      <c r="AN5" s="685"/>
      <c r="AO5" s="704"/>
      <c r="AP5" s="679" t="s">
        <v>216</v>
      </c>
      <c r="AQ5" s="680"/>
      <c r="AR5" s="680"/>
      <c r="AS5" s="680"/>
      <c r="AT5" s="680"/>
      <c r="AU5" s="680"/>
      <c r="AV5" s="680"/>
      <c r="AW5" s="680"/>
      <c r="AX5" s="680"/>
      <c r="AY5" s="680"/>
      <c r="AZ5" s="680"/>
      <c r="BA5" s="680"/>
      <c r="BB5" s="680"/>
      <c r="BC5" s="680"/>
      <c r="BD5" s="680"/>
      <c r="BE5" s="680"/>
      <c r="BF5" s="681"/>
      <c r="BG5" s="621">
        <v>1798937</v>
      </c>
      <c r="BH5" s="622"/>
      <c r="BI5" s="622"/>
      <c r="BJ5" s="622"/>
      <c r="BK5" s="622"/>
      <c r="BL5" s="622"/>
      <c r="BM5" s="622"/>
      <c r="BN5" s="623"/>
      <c r="BO5" s="659">
        <v>100</v>
      </c>
      <c r="BP5" s="659"/>
      <c r="BQ5" s="659"/>
      <c r="BR5" s="659"/>
      <c r="BS5" s="660">
        <v>24613</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70010</v>
      </c>
      <c r="S6" s="622"/>
      <c r="T6" s="622"/>
      <c r="U6" s="622"/>
      <c r="V6" s="622"/>
      <c r="W6" s="622"/>
      <c r="X6" s="622"/>
      <c r="Y6" s="623"/>
      <c r="Z6" s="659">
        <v>0.7</v>
      </c>
      <c r="AA6" s="659"/>
      <c r="AB6" s="659"/>
      <c r="AC6" s="659"/>
      <c r="AD6" s="660">
        <v>70010</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1798937</v>
      </c>
      <c r="BH6" s="622"/>
      <c r="BI6" s="622"/>
      <c r="BJ6" s="622"/>
      <c r="BK6" s="622"/>
      <c r="BL6" s="622"/>
      <c r="BM6" s="622"/>
      <c r="BN6" s="623"/>
      <c r="BO6" s="659">
        <v>100</v>
      </c>
      <c r="BP6" s="659"/>
      <c r="BQ6" s="659"/>
      <c r="BR6" s="659"/>
      <c r="BS6" s="660">
        <v>24613</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80105</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79753</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1053</v>
      </c>
      <c r="S7" s="622"/>
      <c r="T7" s="622"/>
      <c r="U7" s="622"/>
      <c r="V7" s="622"/>
      <c r="W7" s="622"/>
      <c r="X7" s="622"/>
      <c r="Y7" s="623"/>
      <c r="Z7" s="659">
        <v>0</v>
      </c>
      <c r="AA7" s="659"/>
      <c r="AB7" s="659"/>
      <c r="AC7" s="659"/>
      <c r="AD7" s="660">
        <v>1053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797994</v>
      </c>
      <c r="BH7" s="622"/>
      <c r="BI7" s="622"/>
      <c r="BJ7" s="622"/>
      <c r="BK7" s="622"/>
      <c r="BL7" s="622"/>
      <c r="BM7" s="622"/>
      <c r="BN7" s="623"/>
      <c r="BO7" s="659">
        <v>44.4</v>
      </c>
      <c r="BP7" s="659"/>
      <c r="BQ7" s="659"/>
      <c r="BR7" s="659"/>
      <c r="BS7" s="660">
        <v>24613</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1235101</v>
      </c>
      <c r="CS7" s="622"/>
      <c r="CT7" s="622"/>
      <c r="CU7" s="622"/>
      <c r="CV7" s="622"/>
      <c r="CW7" s="622"/>
      <c r="CX7" s="622"/>
      <c r="CY7" s="623"/>
      <c r="CZ7" s="659">
        <v>13.3</v>
      </c>
      <c r="DA7" s="659"/>
      <c r="DB7" s="659"/>
      <c r="DC7" s="659"/>
      <c r="DD7" s="627">
        <v>41822</v>
      </c>
      <c r="DE7" s="622"/>
      <c r="DF7" s="622"/>
      <c r="DG7" s="622"/>
      <c r="DH7" s="622"/>
      <c r="DI7" s="622"/>
      <c r="DJ7" s="622"/>
      <c r="DK7" s="622"/>
      <c r="DL7" s="622"/>
      <c r="DM7" s="622"/>
      <c r="DN7" s="622"/>
      <c r="DO7" s="622"/>
      <c r="DP7" s="623"/>
      <c r="DQ7" s="627">
        <v>977613</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30935</v>
      </c>
      <c r="S8" s="622"/>
      <c r="T8" s="622"/>
      <c r="U8" s="622"/>
      <c r="V8" s="622"/>
      <c r="W8" s="622"/>
      <c r="X8" s="622"/>
      <c r="Y8" s="623"/>
      <c r="Z8" s="659">
        <v>0.3</v>
      </c>
      <c r="AA8" s="659"/>
      <c r="AB8" s="659"/>
      <c r="AC8" s="659"/>
      <c r="AD8" s="660">
        <v>30935</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23820</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3566909</v>
      </c>
      <c r="CS8" s="622"/>
      <c r="CT8" s="622"/>
      <c r="CU8" s="622"/>
      <c r="CV8" s="622"/>
      <c r="CW8" s="622"/>
      <c r="CX8" s="622"/>
      <c r="CY8" s="623"/>
      <c r="CZ8" s="659">
        <v>38.5</v>
      </c>
      <c r="DA8" s="659"/>
      <c r="DB8" s="659"/>
      <c r="DC8" s="659"/>
      <c r="DD8" s="627">
        <v>705501</v>
      </c>
      <c r="DE8" s="622"/>
      <c r="DF8" s="622"/>
      <c r="DG8" s="622"/>
      <c r="DH8" s="622"/>
      <c r="DI8" s="622"/>
      <c r="DJ8" s="622"/>
      <c r="DK8" s="622"/>
      <c r="DL8" s="622"/>
      <c r="DM8" s="622"/>
      <c r="DN8" s="622"/>
      <c r="DO8" s="622"/>
      <c r="DP8" s="623"/>
      <c r="DQ8" s="627">
        <v>1672638</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40567</v>
      </c>
      <c r="S9" s="622"/>
      <c r="T9" s="622"/>
      <c r="U9" s="622"/>
      <c r="V9" s="622"/>
      <c r="W9" s="622"/>
      <c r="X9" s="622"/>
      <c r="Y9" s="623"/>
      <c r="Z9" s="659">
        <v>0.4</v>
      </c>
      <c r="AA9" s="659"/>
      <c r="AB9" s="659"/>
      <c r="AC9" s="659"/>
      <c r="AD9" s="660">
        <v>40567</v>
      </c>
      <c r="AE9" s="660"/>
      <c r="AF9" s="660"/>
      <c r="AG9" s="660"/>
      <c r="AH9" s="660"/>
      <c r="AI9" s="660"/>
      <c r="AJ9" s="660"/>
      <c r="AK9" s="660"/>
      <c r="AL9" s="624">
        <v>0.8</v>
      </c>
      <c r="AM9" s="625"/>
      <c r="AN9" s="625"/>
      <c r="AO9" s="661"/>
      <c r="AP9" s="618" t="s">
        <v>230</v>
      </c>
      <c r="AQ9" s="619"/>
      <c r="AR9" s="619"/>
      <c r="AS9" s="619"/>
      <c r="AT9" s="619"/>
      <c r="AU9" s="619"/>
      <c r="AV9" s="619"/>
      <c r="AW9" s="619"/>
      <c r="AX9" s="619"/>
      <c r="AY9" s="619"/>
      <c r="AZ9" s="619"/>
      <c r="BA9" s="619"/>
      <c r="BB9" s="619"/>
      <c r="BC9" s="619"/>
      <c r="BD9" s="619"/>
      <c r="BE9" s="619"/>
      <c r="BF9" s="620"/>
      <c r="BG9" s="621">
        <v>630439</v>
      </c>
      <c r="BH9" s="622"/>
      <c r="BI9" s="622"/>
      <c r="BJ9" s="622"/>
      <c r="BK9" s="622"/>
      <c r="BL9" s="622"/>
      <c r="BM9" s="622"/>
      <c r="BN9" s="623"/>
      <c r="BO9" s="659">
        <v>35</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1675350</v>
      </c>
      <c r="CS9" s="622"/>
      <c r="CT9" s="622"/>
      <c r="CU9" s="622"/>
      <c r="CV9" s="622"/>
      <c r="CW9" s="622"/>
      <c r="CX9" s="622"/>
      <c r="CY9" s="623"/>
      <c r="CZ9" s="659">
        <v>18.100000000000001</v>
      </c>
      <c r="DA9" s="659"/>
      <c r="DB9" s="659"/>
      <c r="DC9" s="659"/>
      <c r="DD9" s="627">
        <v>32207</v>
      </c>
      <c r="DE9" s="622"/>
      <c r="DF9" s="622"/>
      <c r="DG9" s="622"/>
      <c r="DH9" s="622"/>
      <c r="DI9" s="622"/>
      <c r="DJ9" s="622"/>
      <c r="DK9" s="622"/>
      <c r="DL9" s="622"/>
      <c r="DM9" s="622"/>
      <c r="DN9" s="622"/>
      <c r="DO9" s="622"/>
      <c r="DP9" s="623"/>
      <c r="DQ9" s="627">
        <v>1216598</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50278</v>
      </c>
      <c r="BH10" s="622"/>
      <c r="BI10" s="622"/>
      <c r="BJ10" s="622"/>
      <c r="BK10" s="622"/>
      <c r="BL10" s="622"/>
      <c r="BM10" s="622"/>
      <c r="BN10" s="623"/>
      <c r="BO10" s="659">
        <v>2.8</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389233</v>
      </c>
      <c r="S11" s="622"/>
      <c r="T11" s="622"/>
      <c r="U11" s="622"/>
      <c r="V11" s="622"/>
      <c r="W11" s="622"/>
      <c r="X11" s="622"/>
      <c r="Y11" s="623"/>
      <c r="Z11" s="624">
        <v>4.0999999999999996</v>
      </c>
      <c r="AA11" s="625"/>
      <c r="AB11" s="625"/>
      <c r="AC11" s="626"/>
      <c r="AD11" s="627">
        <v>389233</v>
      </c>
      <c r="AE11" s="622"/>
      <c r="AF11" s="622"/>
      <c r="AG11" s="622"/>
      <c r="AH11" s="622"/>
      <c r="AI11" s="622"/>
      <c r="AJ11" s="622"/>
      <c r="AK11" s="623"/>
      <c r="AL11" s="624">
        <v>7.5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93457</v>
      </c>
      <c r="BH11" s="622"/>
      <c r="BI11" s="622"/>
      <c r="BJ11" s="622"/>
      <c r="BK11" s="622"/>
      <c r="BL11" s="622"/>
      <c r="BM11" s="622"/>
      <c r="BN11" s="623"/>
      <c r="BO11" s="659">
        <v>5.2</v>
      </c>
      <c r="BP11" s="659"/>
      <c r="BQ11" s="659"/>
      <c r="BR11" s="659"/>
      <c r="BS11" s="660">
        <v>24613</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111673</v>
      </c>
      <c r="CS11" s="622"/>
      <c r="CT11" s="622"/>
      <c r="CU11" s="622"/>
      <c r="CV11" s="622"/>
      <c r="CW11" s="622"/>
      <c r="CX11" s="622"/>
      <c r="CY11" s="623"/>
      <c r="CZ11" s="659">
        <v>1.2</v>
      </c>
      <c r="DA11" s="659"/>
      <c r="DB11" s="659"/>
      <c r="DC11" s="659"/>
      <c r="DD11" s="627">
        <v>26641</v>
      </c>
      <c r="DE11" s="622"/>
      <c r="DF11" s="622"/>
      <c r="DG11" s="622"/>
      <c r="DH11" s="622"/>
      <c r="DI11" s="622"/>
      <c r="DJ11" s="622"/>
      <c r="DK11" s="622"/>
      <c r="DL11" s="622"/>
      <c r="DM11" s="622"/>
      <c r="DN11" s="622"/>
      <c r="DO11" s="622"/>
      <c r="DP11" s="623"/>
      <c r="DQ11" s="627">
        <v>61061</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45513</v>
      </c>
      <c r="S12" s="622"/>
      <c r="T12" s="622"/>
      <c r="U12" s="622"/>
      <c r="V12" s="622"/>
      <c r="W12" s="622"/>
      <c r="X12" s="622"/>
      <c r="Y12" s="623"/>
      <c r="Z12" s="659">
        <v>0.5</v>
      </c>
      <c r="AA12" s="659"/>
      <c r="AB12" s="659"/>
      <c r="AC12" s="659"/>
      <c r="AD12" s="660">
        <v>45513</v>
      </c>
      <c r="AE12" s="660"/>
      <c r="AF12" s="660"/>
      <c r="AG12" s="660"/>
      <c r="AH12" s="660"/>
      <c r="AI12" s="660"/>
      <c r="AJ12" s="660"/>
      <c r="AK12" s="660"/>
      <c r="AL12" s="624">
        <v>0.9</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795079</v>
      </c>
      <c r="BH12" s="622"/>
      <c r="BI12" s="622"/>
      <c r="BJ12" s="622"/>
      <c r="BK12" s="622"/>
      <c r="BL12" s="622"/>
      <c r="BM12" s="622"/>
      <c r="BN12" s="623"/>
      <c r="BO12" s="659">
        <v>44.2</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34445</v>
      </c>
      <c r="CS12" s="622"/>
      <c r="CT12" s="622"/>
      <c r="CU12" s="622"/>
      <c r="CV12" s="622"/>
      <c r="CW12" s="622"/>
      <c r="CX12" s="622"/>
      <c r="CY12" s="623"/>
      <c r="CZ12" s="659">
        <v>0.4</v>
      </c>
      <c r="DA12" s="659"/>
      <c r="DB12" s="659"/>
      <c r="DC12" s="659"/>
      <c r="DD12" s="627">
        <v>1787</v>
      </c>
      <c r="DE12" s="622"/>
      <c r="DF12" s="622"/>
      <c r="DG12" s="622"/>
      <c r="DH12" s="622"/>
      <c r="DI12" s="622"/>
      <c r="DJ12" s="622"/>
      <c r="DK12" s="622"/>
      <c r="DL12" s="622"/>
      <c r="DM12" s="622"/>
      <c r="DN12" s="622"/>
      <c r="DO12" s="622"/>
      <c r="DP12" s="623"/>
      <c r="DQ12" s="627">
        <v>24251</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794344</v>
      </c>
      <c r="BH13" s="622"/>
      <c r="BI13" s="622"/>
      <c r="BJ13" s="622"/>
      <c r="BK13" s="622"/>
      <c r="BL13" s="622"/>
      <c r="BM13" s="622"/>
      <c r="BN13" s="623"/>
      <c r="BO13" s="659">
        <v>44.2</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553286</v>
      </c>
      <c r="CS13" s="622"/>
      <c r="CT13" s="622"/>
      <c r="CU13" s="622"/>
      <c r="CV13" s="622"/>
      <c r="CW13" s="622"/>
      <c r="CX13" s="622"/>
      <c r="CY13" s="623"/>
      <c r="CZ13" s="659">
        <v>6</v>
      </c>
      <c r="DA13" s="659"/>
      <c r="DB13" s="659"/>
      <c r="DC13" s="659"/>
      <c r="DD13" s="627">
        <v>161647</v>
      </c>
      <c r="DE13" s="622"/>
      <c r="DF13" s="622"/>
      <c r="DG13" s="622"/>
      <c r="DH13" s="622"/>
      <c r="DI13" s="622"/>
      <c r="DJ13" s="622"/>
      <c r="DK13" s="622"/>
      <c r="DL13" s="622"/>
      <c r="DM13" s="622"/>
      <c r="DN13" s="622"/>
      <c r="DO13" s="622"/>
      <c r="DP13" s="623"/>
      <c r="DQ13" s="627">
        <v>420431</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72081</v>
      </c>
      <c r="BH14" s="622"/>
      <c r="BI14" s="622"/>
      <c r="BJ14" s="622"/>
      <c r="BK14" s="622"/>
      <c r="BL14" s="622"/>
      <c r="BM14" s="622"/>
      <c r="BN14" s="623"/>
      <c r="BO14" s="659">
        <v>4</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529924</v>
      </c>
      <c r="CS14" s="622"/>
      <c r="CT14" s="622"/>
      <c r="CU14" s="622"/>
      <c r="CV14" s="622"/>
      <c r="CW14" s="622"/>
      <c r="CX14" s="622"/>
      <c r="CY14" s="623"/>
      <c r="CZ14" s="659">
        <v>5.7</v>
      </c>
      <c r="DA14" s="659"/>
      <c r="DB14" s="659"/>
      <c r="DC14" s="659"/>
      <c r="DD14" s="627">
        <v>12636</v>
      </c>
      <c r="DE14" s="622"/>
      <c r="DF14" s="622"/>
      <c r="DG14" s="622"/>
      <c r="DH14" s="622"/>
      <c r="DI14" s="622"/>
      <c r="DJ14" s="622"/>
      <c r="DK14" s="622"/>
      <c r="DL14" s="622"/>
      <c r="DM14" s="622"/>
      <c r="DN14" s="622"/>
      <c r="DO14" s="622"/>
      <c r="DP14" s="623"/>
      <c r="DQ14" s="627">
        <v>506681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10825</v>
      </c>
      <c r="S15" s="622"/>
      <c r="T15" s="622"/>
      <c r="U15" s="622"/>
      <c r="V15" s="622"/>
      <c r="W15" s="622"/>
      <c r="X15" s="622"/>
      <c r="Y15" s="623"/>
      <c r="Z15" s="659">
        <v>0.1</v>
      </c>
      <c r="AA15" s="659"/>
      <c r="AB15" s="659"/>
      <c r="AC15" s="659"/>
      <c r="AD15" s="660">
        <v>10825</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133783</v>
      </c>
      <c r="BH15" s="622"/>
      <c r="BI15" s="622"/>
      <c r="BJ15" s="622"/>
      <c r="BK15" s="622"/>
      <c r="BL15" s="622"/>
      <c r="BM15" s="622"/>
      <c r="BN15" s="623"/>
      <c r="BO15" s="659">
        <v>7.4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650938</v>
      </c>
      <c r="CS15" s="622"/>
      <c r="CT15" s="622"/>
      <c r="CU15" s="622"/>
      <c r="CV15" s="622"/>
      <c r="CW15" s="622"/>
      <c r="CX15" s="622"/>
      <c r="CY15" s="623"/>
      <c r="CZ15" s="659">
        <v>7</v>
      </c>
      <c r="DA15" s="659"/>
      <c r="DB15" s="659"/>
      <c r="DC15" s="659"/>
      <c r="DD15" s="627">
        <v>13671</v>
      </c>
      <c r="DE15" s="622"/>
      <c r="DF15" s="622"/>
      <c r="DG15" s="622"/>
      <c r="DH15" s="622"/>
      <c r="DI15" s="622"/>
      <c r="DJ15" s="622"/>
      <c r="DK15" s="622"/>
      <c r="DL15" s="622"/>
      <c r="DM15" s="622"/>
      <c r="DN15" s="622"/>
      <c r="DO15" s="622"/>
      <c r="DP15" s="623"/>
      <c r="DQ15" s="627">
        <v>587786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26092</v>
      </c>
      <c r="S16" s="622"/>
      <c r="T16" s="622"/>
      <c r="U16" s="622"/>
      <c r="V16" s="622"/>
      <c r="W16" s="622"/>
      <c r="X16" s="622"/>
      <c r="Y16" s="623"/>
      <c r="Z16" s="659">
        <v>0.3</v>
      </c>
      <c r="AA16" s="659"/>
      <c r="AB16" s="659"/>
      <c r="AC16" s="659"/>
      <c r="AD16" s="660">
        <v>26092</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108568</v>
      </c>
      <c r="CS16" s="622"/>
      <c r="CT16" s="622"/>
      <c r="CU16" s="622"/>
      <c r="CV16" s="622"/>
      <c r="CW16" s="622"/>
      <c r="CX16" s="622"/>
      <c r="CY16" s="623"/>
      <c r="CZ16" s="659">
        <v>1.2</v>
      </c>
      <c r="DA16" s="659"/>
      <c r="DB16" s="659"/>
      <c r="DC16" s="659"/>
      <c r="DD16" s="627" t="s">
        <v>122</v>
      </c>
      <c r="DE16" s="622"/>
      <c r="DF16" s="622"/>
      <c r="DG16" s="622"/>
      <c r="DH16" s="622"/>
      <c r="DI16" s="622"/>
      <c r="DJ16" s="622"/>
      <c r="DK16" s="622"/>
      <c r="DL16" s="622"/>
      <c r="DM16" s="622"/>
      <c r="DN16" s="622"/>
      <c r="DO16" s="622"/>
      <c r="DP16" s="623"/>
      <c r="DQ16" s="627">
        <v>5333</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75552</v>
      </c>
      <c r="S17" s="622"/>
      <c r="T17" s="622"/>
      <c r="U17" s="622"/>
      <c r="V17" s="622"/>
      <c r="W17" s="622"/>
      <c r="X17" s="622"/>
      <c r="Y17" s="623"/>
      <c r="Z17" s="659">
        <v>0.8</v>
      </c>
      <c r="AA17" s="659"/>
      <c r="AB17" s="659"/>
      <c r="AC17" s="659"/>
      <c r="AD17" s="660">
        <v>75552</v>
      </c>
      <c r="AE17" s="660"/>
      <c r="AF17" s="660"/>
      <c r="AG17" s="660"/>
      <c r="AH17" s="660"/>
      <c r="AI17" s="660"/>
      <c r="AJ17" s="660"/>
      <c r="AK17" s="660"/>
      <c r="AL17" s="624">
        <v>1.5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707388</v>
      </c>
      <c r="CS17" s="622"/>
      <c r="CT17" s="622"/>
      <c r="CU17" s="622"/>
      <c r="CV17" s="622"/>
      <c r="CW17" s="622"/>
      <c r="CX17" s="622"/>
      <c r="CY17" s="623"/>
      <c r="CZ17" s="659">
        <v>7.6</v>
      </c>
      <c r="DA17" s="659"/>
      <c r="DB17" s="659"/>
      <c r="DC17" s="659"/>
      <c r="DD17" s="627" t="s">
        <v>122</v>
      </c>
      <c r="DE17" s="622"/>
      <c r="DF17" s="622"/>
      <c r="DG17" s="622"/>
      <c r="DH17" s="622"/>
      <c r="DI17" s="622"/>
      <c r="DJ17" s="622"/>
      <c r="DK17" s="622"/>
      <c r="DL17" s="622"/>
      <c r="DM17" s="622"/>
      <c r="DN17" s="622"/>
      <c r="DO17" s="622"/>
      <c r="DP17" s="623"/>
      <c r="DQ17" s="627">
        <v>703785</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9195</v>
      </c>
      <c r="S18" s="622"/>
      <c r="T18" s="622"/>
      <c r="U18" s="622"/>
      <c r="V18" s="622"/>
      <c r="W18" s="622"/>
      <c r="X18" s="622"/>
      <c r="Y18" s="623"/>
      <c r="Z18" s="659">
        <v>0.1</v>
      </c>
      <c r="AA18" s="659"/>
      <c r="AB18" s="659"/>
      <c r="AC18" s="659"/>
      <c r="AD18" s="660">
        <v>9195</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64561</v>
      </c>
      <c r="S19" s="622"/>
      <c r="T19" s="622"/>
      <c r="U19" s="622"/>
      <c r="V19" s="622"/>
      <c r="W19" s="622"/>
      <c r="X19" s="622"/>
      <c r="Y19" s="623"/>
      <c r="Z19" s="659">
        <v>0.7</v>
      </c>
      <c r="AA19" s="659"/>
      <c r="AB19" s="659"/>
      <c r="AC19" s="659"/>
      <c r="AD19" s="660">
        <v>64561</v>
      </c>
      <c r="AE19" s="660"/>
      <c r="AF19" s="660"/>
      <c r="AG19" s="660"/>
      <c r="AH19" s="660"/>
      <c r="AI19" s="660"/>
      <c r="AJ19" s="660"/>
      <c r="AK19" s="660"/>
      <c r="AL19" s="624">
        <v>1.2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1796</v>
      </c>
      <c r="S20" s="622"/>
      <c r="T20" s="622"/>
      <c r="U20" s="622"/>
      <c r="V20" s="622"/>
      <c r="W20" s="622"/>
      <c r="X20" s="622"/>
      <c r="Y20" s="623"/>
      <c r="Z20" s="659">
        <v>0</v>
      </c>
      <c r="AA20" s="659"/>
      <c r="AB20" s="659"/>
      <c r="AC20" s="659"/>
      <c r="AD20" s="660">
        <v>1796</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9253687</v>
      </c>
      <c r="CS20" s="622"/>
      <c r="CT20" s="622"/>
      <c r="CU20" s="622"/>
      <c r="CV20" s="622"/>
      <c r="CW20" s="622"/>
      <c r="CX20" s="622"/>
      <c r="CY20" s="623"/>
      <c r="CZ20" s="659">
        <v>100</v>
      </c>
      <c r="DA20" s="659"/>
      <c r="DB20" s="659"/>
      <c r="DC20" s="659"/>
      <c r="DD20" s="627">
        <v>995912</v>
      </c>
      <c r="DE20" s="622"/>
      <c r="DF20" s="622"/>
      <c r="DG20" s="622"/>
      <c r="DH20" s="622"/>
      <c r="DI20" s="622"/>
      <c r="DJ20" s="622"/>
      <c r="DK20" s="622"/>
      <c r="DL20" s="622"/>
      <c r="DM20" s="622"/>
      <c r="DN20" s="622"/>
      <c r="DO20" s="622"/>
      <c r="DP20" s="623"/>
      <c r="DQ20" s="627">
        <v>6255930</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3138628</v>
      </c>
      <c r="S21" s="622"/>
      <c r="T21" s="622"/>
      <c r="U21" s="622"/>
      <c r="V21" s="622"/>
      <c r="W21" s="622"/>
      <c r="X21" s="622"/>
      <c r="Y21" s="623"/>
      <c r="Z21" s="659">
        <v>33.299999999999997</v>
      </c>
      <c r="AA21" s="659"/>
      <c r="AB21" s="659"/>
      <c r="AC21" s="659"/>
      <c r="AD21" s="660">
        <v>2655301</v>
      </c>
      <c r="AE21" s="660"/>
      <c r="AF21" s="660"/>
      <c r="AG21" s="660"/>
      <c r="AH21" s="660"/>
      <c r="AI21" s="660"/>
      <c r="AJ21" s="660"/>
      <c r="AK21" s="660"/>
      <c r="AL21" s="624">
        <v>51.1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2655301</v>
      </c>
      <c r="S22" s="622"/>
      <c r="T22" s="622"/>
      <c r="U22" s="622"/>
      <c r="V22" s="622"/>
      <c r="W22" s="622"/>
      <c r="X22" s="622"/>
      <c r="Y22" s="623"/>
      <c r="Z22" s="659">
        <v>28.2</v>
      </c>
      <c r="AA22" s="659"/>
      <c r="AB22" s="659"/>
      <c r="AC22" s="659"/>
      <c r="AD22" s="660">
        <v>2655301</v>
      </c>
      <c r="AE22" s="660"/>
      <c r="AF22" s="660"/>
      <c r="AG22" s="660"/>
      <c r="AH22" s="660"/>
      <c r="AI22" s="660"/>
      <c r="AJ22" s="660"/>
      <c r="AK22" s="660"/>
      <c r="AL22" s="624">
        <v>51.1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483327</v>
      </c>
      <c r="S23" s="622"/>
      <c r="T23" s="622"/>
      <c r="U23" s="622"/>
      <c r="V23" s="622"/>
      <c r="W23" s="622"/>
      <c r="X23" s="622"/>
      <c r="Y23" s="623"/>
      <c r="Z23" s="659">
        <v>5.0999999999999996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3879973</v>
      </c>
      <c r="CS24" s="677"/>
      <c r="CT24" s="677"/>
      <c r="CU24" s="677"/>
      <c r="CV24" s="677"/>
      <c r="CW24" s="677"/>
      <c r="CX24" s="677"/>
      <c r="CY24" s="702"/>
      <c r="CZ24" s="703">
        <v>41.9</v>
      </c>
      <c r="DA24" s="685"/>
      <c r="DB24" s="685"/>
      <c r="DC24" s="705"/>
      <c r="DD24" s="701">
        <v>2699813</v>
      </c>
      <c r="DE24" s="677"/>
      <c r="DF24" s="677"/>
      <c r="DG24" s="677"/>
      <c r="DH24" s="677"/>
      <c r="DI24" s="677"/>
      <c r="DJ24" s="677"/>
      <c r="DK24" s="702"/>
      <c r="DL24" s="701">
        <v>2252272</v>
      </c>
      <c r="DM24" s="677"/>
      <c r="DN24" s="677"/>
      <c r="DO24" s="677"/>
      <c r="DP24" s="677"/>
      <c r="DQ24" s="677"/>
      <c r="DR24" s="677"/>
      <c r="DS24" s="677"/>
      <c r="DT24" s="677"/>
      <c r="DU24" s="677"/>
      <c r="DV24" s="702"/>
      <c r="DW24" s="703">
        <v>43.2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5627345</v>
      </c>
      <c r="S25" s="622"/>
      <c r="T25" s="622"/>
      <c r="U25" s="622"/>
      <c r="V25" s="622"/>
      <c r="W25" s="622"/>
      <c r="X25" s="622"/>
      <c r="Y25" s="623"/>
      <c r="Z25" s="659">
        <v>59.7</v>
      </c>
      <c r="AA25" s="659"/>
      <c r="AB25" s="659"/>
      <c r="AC25" s="659"/>
      <c r="AD25" s="660">
        <v>5144018</v>
      </c>
      <c r="AE25" s="660"/>
      <c r="AF25" s="660"/>
      <c r="AG25" s="660"/>
      <c r="AH25" s="660"/>
      <c r="AI25" s="660"/>
      <c r="AJ25" s="660"/>
      <c r="AK25" s="660"/>
      <c r="AL25" s="624">
        <v>99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1844030</v>
      </c>
      <c r="CS25" s="634"/>
      <c r="CT25" s="634"/>
      <c r="CU25" s="634"/>
      <c r="CV25" s="634"/>
      <c r="CW25" s="634"/>
      <c r="CX25" s="634"/>
      <c r="CY25" s="635"/>
      <c r="CZ25" s="624">
        <v>19.899999999999999</v>
      </c>
      <c r="DA25" s="636"/>
      <c r="DB25" s="636"/>
      <c r="DC25" s="637"/>
      <c r="DD25" s="627">
        <v>1497223</v>
      </c>
      <c r="DE25" s="634"/>
      <c r="DF25" s="634"/>
      <c r="DG25" s="634"/>
      <c r="DH25" s="634"/>
      <c r="DI25" s="634"/>
      <c r="DJ25" s="634"/>
      <c r="DK25" s="635"/>
      <c r="DL25" s="627">
        <v>1195919</v>
      </c>
      <c r="DM25" s="634"/>
      <c r="DN25" s="634"/>
      <c r="DO25" s="634"/>
      <c r="DP25" s="634"/>
      <c r="DQ25" s="634"/>
      <c r="DR25" s="634"/>
      <c r="DS25" s="634"/>
      <c r="DT25" s="634"/>
      <c r="DU25" s="634"/>
      <c r="DV25" s="635"/>
      <c r="DW25" s="624">
        <v>22.9</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1138</v>
      </c>
      <c r="S26" s="622"/>
      <c r="T26" s="622"/>
      <c r="U26" s="622"/>
      <c r="V26" s="622"/>
      <c r="W26" s="622"/>
      <c r="X26" s="622"/>
      <c r="Y26" s="623"/>
      <c r="Z26" s="659">
        <v>0</v>
      </c>
      <c r="AA26" s="659"/>
      <c r="AB26" s="659"/>
      <c r="AC26" s="659"/>
      <c r="AD26" s="660">
        <v>1138</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1102221</v>
      </c>
      <c r="CS26" s="622"/>
      <c r="CT26" s="622"/>
      <c r="CU26" s="622"/>
      <c r="CV26" s="622"/>
      <c r="CW26" s="622"/>
      <c r="CX26" s="622"/>
      <c r="CY26" s="623"/>
      <c r="CZ26" s="624">
        <v>11.9</v>
      </c>
      <c r="DA26" s="636"/>
      <c r="DB26" s="636"/>
      <c r="DC26" s="637"/>
      <c r="DD26" s="627">
        <v>815454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264354</v>
      </c>
      <c r="S27" s="622"/>
      <c r="T27" s="622"/>
      <c r="U27" s="622"/>
      <c r="V27" s="622"/>
      <c r="W27" s="622"/>
      <c r="X27" s="622"/>
      <c r="Y27" s="623"/>
      <c r="Z27" s="659">
        <v>2.8</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1798937</v>
      </c>
      <c r="BH27" s="622"/>
      <c r="BI27" s="622"/>
      <c r="BJ27" s="622"/>
      <c r="BK27" s="622"/>
      <c r="BL27" s="622"/>
      <c r="BM27" s="622"/>
      <c r="BN27" s="623"/>
      <c r="BO27" s="659">
        <v>100</v>
      </c>
      <c r="BP27" s="659"/>
      <c r="BQ27" s="659"/>
      <c r="BR27" s="659"/>
      <c r="BS27" s="660">
        <v>24613</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1328555</v>
      </c>
      <c r="CS27" s="634"/>
      <c r="CT27" s="634"/>
      <c r="CU27" s="634"/>
      <c r="CV27" s="634"/>
      <c r="CW27" s="634"/>
      <c r="CX27" s="634"/>
      <c r="CY27" s="635"/>
      <c r="CZ27" s="624">
        <v>14.4</v>
      </c>
      <c r="DA27" s="636"/>
      <c r="DB27" s="636"/>
      <c r="DC27" s="637"/>
      <c r="DD27" s="627">
        <v>498805</v>
      </c>
      <c r="DE27" s="634"/>
      <c r="DF27" s="634"/>
      <c r="DG27" s="634"/>
      <c r="DH27" s="634"/>
      <c r="DI27" s="634"/>
      <c r="DJ27" s="634"/>
      <c r="DK27" s="635"/>
      <c r="DL27" s="627">
        <v>352568</v>
      </c>
      <c r="DM27" s="634"/>
      <c r="DN27" s="634"/>
      <c r="DO27" s="634"/>
      <c r="DP27" s="634"/>
      <c r="DQ27" s="634"/>
      <c r="DR27" s="634"/>
      <c r="DS27" s="634"/>
      <c r="DT27" s="634"/>
      <c r="DU27" s="634"/>
      <c r="DV27" s="635"/>
      <c r="DW27" s="624">
        <v>6.8</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109634</v>
      </c>
      <c r="S28" s="622"/>
      <c r="T28" s="622"/>
      <c r="U28" s="622"/>
      <c r="V28" s="622"/>
      <c r="W28" s="622"/>
      <c r="X28" s="622"/>
      <c r="Y28" s="623"/>
      <c r="Z28" s="659">
        <v>1.2</v>
      </c>
      <c r="AA28" s="659"/>
      <c r="AB28" s="659"/>
      <c r="AC28" s="659"/>
      <c r="AD28" s="660">
        <v>44685</v>
      </c>
      <c r="AE28" s="660"/>
      <c r="AF28" s="660"/>
      <c r="AG28" s="660"/>
      <c r="AH28" s="660"/>
      <c r="AI28" s="660"/>
      <c r="AJ28" s="660"/>
      <c r="AK28" s="660"/>
      <c r="AL28" s="624">
        <v>0.9</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707388</v>
      </c>
      <c r="CS28" s="622"/>
      <c r="CT28" s="622"/>
      <c r="CU28" s="622"/>
      <c r="CV28" s="622"/>
      <c r="CW28" s="622"/>
      <c r="CX28" s="622"/>
      <c r="CY28" s="623"/>
      <c r="CZ28" s="624">
        <v>7.6</v>
      </c>
      <c r="DA28" s="636"/>
      <c r="DB28" s="636"/>
      <c r="DC28" s="637"/>
      <c r="DD28" s="627">
        <v>703785</v>
      </c>
      <c r="DE28" s="622"/>
      <c r="DF28" s="622"/>
      <c r="DG28" s="622"/>
      <c r="DH28" s="622"/>
      <c r="DI28" s="622"/>
      <c r="DJ28" s="622"/>
      <c r="DK28" s="623"/>
      <c r="DL28" s="627">
        <v>703785</v>
      </c>
      <c r="DM28" s="622"/>
      <c r="DN28" s="622"/>
      <c r="DO28" s="622"/>
      <c r="DP28" s="622"/>
      <c r="DQ28" s="622"/>
      <c r="DR28" s="622"/>
      <c r="DS28" s="622"/>
      <c r="DT28" s="622"/>
      <c r="DU28" s="622"/>
      <c r="DV28" s="623"/>
      <c r="DW28" s="624">
        <v>13.5</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55314</v>
      </c>
      <c r="S29" s="622"/>
      <c r="T29" s="622"/>
      <c r="U29" s="622"/>
      <c r="V29" s="622"/>
      <c r="W29" s="622"/>
      <c r="X29" s="622"/>
      <c r="Y29" s="623"/>
      <c r="Z29" s="659">
        <v>0.6</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707353</v>
      </c>
      <c r="CS29" s="634"/>
      <c r="CT29" s="634"/>
      <c r="CU29" s="634"/>
      <c r="CV29" s="634"/>
      <c r="CW29" s="634"/>
      <c r="CX29" s="634"/>
      <c r="CY29" s="635"/>
      <c r="CZ29" s="624">
        <v>7.6</v>
      </c>
      <c r="DA29" s="636"/>
      <c r="DB29" s="636"/>
      <c r="DC29" s="637"/>
      <c r="DD29" s="627">
        <v>703750</v>
      </c>
      <c r="DE29" s="634"/>
      <c r="DF29" s="634"/>
      <c r="DG29" s="634"/>
      <c r="DH29" s="634"/>
      <c r="DI29" s="634"/>
      <c r="DJ29" s="634"/>
      <c r="DK29" s="635"/>
      <c r="DL29" s="627">
        <v>703750</v>
      </c>
      <c r="DM29" s="634"/>
      <c r="DN29" s="634"/>
      <c r="DO29" s="634"/>
      <c r="DP29" s="634"/>
      <c r="DQ29" s="634"/>
      <c r="DR29" s="634"/>
      <c r="DS29" s="634"/>
      <c r="DT29" s="634"/>
      <c r="DU29" s="634"/>
      <c r="DV29" s="635"/>
      <c r="DW29" s="624">
        <v>13.5</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1146870</v>
      </c>
      <c r="S30" s="622"/>
      <c r="T30" s="622"/>
      <c r="U30" s="622"/>
      <c r="V30" s="622"/>
      <c r="W30" s="622"/>
      <c r="X30" s="622"/>
      <c r="Y30" s="623"/>
      <c r="Z30" s="659">
        <v>12.2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661801</v>
      </c>
      <c r="CS30" s="622"/>
      <c r="CT30" s="622"/>
      <c r="CU30" s="622"/>
      <c r="CV30" s="622"/>
      <c r="CW30" s="622"/>
      <c r="CX30" s="622"/>
      <c r="CY30" s="623"/>
      <c r="CZ30" s="624">
        <v>7.2</v>
      </c>
      <c r="DA30" s="636"/>
      <c r="DB30" s="636"/>
      <c r="DC30" s="637"/>
      <c r="DD30" s="627">
        <v>658974</v>
      </c>
      <c r="DE30" s="622"/>
      <c r="DF30" s="622"/>
      <c r="DG30" s="622"/>
      <c r="DH30" s="622"/>
      <c r="DI30" s="622"/>
      <c r="DJ30" s="622"/>
      <c r="DK30" s="623"/>
      <c r="DL30" s="627">
        <v>658974</v>
      </c>
      <c r="DM30" s="622"/>
      <c r="DN30" s="622"/>
      <c r="DO30" s="622"/>
      <c r="DP30" s="622"/>
      <c r="DQ30" s="622"/>
      <c r="DR30" s="622"/>
      <c r="DS30" s="622"/>
      <c r="DT30" s="622"/>
      <c r="DU30" s="622"/>
      <c r="DV30" s="623"/>
      <c r="DW30" s="624">
        <v>12.6</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98.9</v>
      </c>
      <c r="BH31" s="684"/>
      <c r="BI31" s="684"/>
      <c r="BJ31" s="684"/>
      <c r="BK31" s="684"/>
      <c r="BL31" s="684"/>
      <c r="BM31" s="685">
        <v>94.6</v>
      </c>
      <c r="BN31" s="684"/>
      <c r="BO31" s="684"/>
      <c r="BP31" s="684"/>
      <c r="BQ31" s="686"/>
      <c r="BR31" s="683">
        <v>98.8</v>
      </c>
      <c r="BS31" s="684"/>
      <c r="BT31" s="684"/>
      <c r="BU31" s="684"/>
      <c r="BV31" s="684"/>
      <c r="BW31" s="684"/>
      <c r="BX31" s="685">
        <v>94.5</v>
      </c>
      <c r="BY31" s="684"/>
      <c r="BZ31" s="684"/>
      <c r="CA31" s="684"/>
      <c r="CB31" s="686"/>
      <c r="CD31" s="642"/>
      <c r="CE31" s="643"/>
      <c r="CF31" s="618" t="s">
        <v>300</v>
      </c>
      <c r="CG31" s="619"/>
      <c r="CH31" s="619"/>
      <c r="CI31" s="619"/>
      <c r="CJ31" s="619"/>
      <c r="CK31" s="619"/>
      <c r="CL31" s="619"/>
      <c r="CM31" s="619"/>
      <c r="CN31" s="619"/>
      <c r="CO31" s="619"/>
      <c r="CP31" s="619"/>
      <c r="CQ31" s="620"/>
      <c r="CR31" s="621">
        <v>45552</v>
      </c>
      <c r="CS31" s="634"/>
      <c r="CT31" s="634"/>
      <c r="CU31" s="634"/>
      <c r="CV31" s="634"/>
      <c r="CW31" s="634"/>
      <c r="CX31" s="634"/>
      <c r="CY31" s="635"/>
      <c r="CZ31" s="624">
        <v>0.5</v>
      </c>
      <c r="DA31" s="636"/>
      <c r="DB31" s="636"/>
      <c r="DC31" s="637"/>
      <c r="DD31" s="627">
        <v>44776</v>
      </c>
      <c r="DE31" s="634"/>
      <c r="DF31" s="634"/>
      <c r="DG31" s="634"/>
      <c r="DH31" s="634"/>
      <c r="DI31" s="634"/>
      <c r="DJ31" s="634"/>
      <c r="DK31" s="635"/>
      <c r="DL31" s="627">
        <v>44776</v>
      </c>
      <c r="DM31" s="634"/>
      <c r="DN31" s="634"/>
      <c r="DO31" s="634"/>
      <c r="DP31" s="634"/>
      <c r="DQ31" s="634"/>
      <c r="DR31" s="634"/>
      <c r="DS31" s="634"/>
      <c r="DT31" s="634"/>
      <c r="DU31" s="634"/>
      <c r="DV31" s="635"/>
      <c r="DW31" s="624">
        <v>0.9</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850720</v>
      </c>
      <c r="S32" s="622"/>
      <c r="T32" s="622"/>
      <c r="U32" s="622"/>
      <c r="V32" s="622"/>
      <c r="W32" s="622"/>
      <c r="X32" s="622"/>
      <c r="Y32" s="623"/>
      <c r="Z32" s="659">
        <v>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v>
      </c>
      <c r="BH32" s="634"/>
      <c r="BI32" s="634"/>
      <c r="BJ32" s="634"/>
      <c r="BK32" s="634"/>
      <c r="BL32" s="634"/>
      <c r="BM32" s="625">
        <v>95.8</v>
      </c>
      <c r="BN32" s="634"/>
      <c r="BO32" s="634"/>
      <c r="BP32" s="634"/>
      <c r="BQ32" s="657"/>
      <c r="BR32" s="687">
        <v>98.9</v>
      </c>
      <c r="BS32" s="634"/>
      <c r="BT32" s="634"/>
      <c r="BU32" s="634"/>
      <c r="BV32" s="634"/>
      <c r="BW32" s="634"/>
      <c r="BX32" s="625">
        <v>95.5</v>
      </c>
      <c r="BY32" s="634"/>
      <c r="BZ32" s="634"/>
      <c r="CA32" s="634"/>
      <c r="CB32" s="657"/>
      <c r="CD32" s="644"/>
      <c r="CE32" s="645"/>
      <c r="CF32" s="618" t="s">
        <v>304</v>
      </c>
      <c r="CG32" s="619"/>
      <c r="CH32" s="619"/>
      <c r="CI32" s="619"/>
      <c r="CJ32" s="619"/>
      <c r="CK32" s="619"/>
      <c r="CL32" s="619"/>
      <c r="CM32" s="619"/>
      <c r="CN32" s="619"/>
      <c r="CO32" s="619"/>
      <c r="CP32" s="619"/>
      <c r="CQ32" s="620"/>
      <c r="CR32" s="621">
        <v>35</v>
      </c>
      <c r="CS32" s="622"/>
      <c r="CT32" s="622"/>
      <c r="CU32" s="622"/>
      <c r="CV32" s="622"/>
      <c r="CW32" s="622"/>
      <c r="CX32" s="622"/>
      <c r="CY32" s="623"/>
      <c r="CZ32" s="624">
        <v>0</v>
      </c>
      <c r="DA32" s="636"/>
      <c r="DB32" s="636"/>
      <c r="DC32" s="637"/>
      <c r="DD32" s="627">
        <v>35</v>
      </c>
      <c r="DE32" s="622"/>
      <c r="DF32" s="622"/>
      <c r="DG32" s="622"/>
      <c r="DH32" s="622"/>
      <c r="DI32" s="622"/>
      <c r="DJ32" s="622"/>
      <c r="DK32" s="623"/>
      <c r="DL32" s="627">
        <v>35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73179</v>
      </c>
      <c r="S33" s="622"/>
      <c r="T33" s="622"/>
      <c r="U33" s="622"/>
      <c r="V33" s="622"/>
      <c r="W33" s="622"/>
      <c r="X33" s="622"/>
      <c r="Y33" s="623"/>
      <c r="Z33" s="659">
        <v>0.8</v>
      </c>
      <c r="AA33" s="659"/>
      <c r="AB33" s="659"/>
      <c r="AC33" s="659"/>
      <c r="AD33" s="660">
        <v>3298</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98.5</v>
      </c>
      <c r="BH33" s="606"/>
      <c r="BI33" s="606"/>
      <c r="BJ33" s="606"/>
      <c r="BK33" s="606"/>
      <c r="BL33" s="606"/>
      <c r="BM33" s="652">
        <v>92.4</v>
      </c>
      <c r="BN33" s="606"/>
      <c r="BO33" s="606"/>
      <c r="BP33" s="606"/>
      <c r="BQ33" s="669"/>
      <c r="BR33" s="682">
        <v>98.6</v>
      </c>
      <c r="BS33" s="606"/>
      <c r="BT33" s="606"/>
      <c r="BU33" s="606"/>
      <c r="BV33" s="606"/>
      <c r="BW33" s="606"/>
      <c r="BX33" s="652">
        <v>92.6</v>
      </c>
      <c r="BY33" s="606"/>
      <c r="BZ33" s="606"/>
      <c r="CA33" s="606"/>
      <c r="CB33" s="669"/>
      <c r="CD33" s="618" t="s">
        <v>307</v>
      </c>
      <c r="CE33" s="619"/>
      <c r="CF33" s="619"/>
      <c r="CG33" s="619"/>
      <c r="CH33" s="619"/>
      <c r="CI33" s="619"/>
      <c r="CJ33" s="619"/>
      <c r="CK33" s="619"/>
      <c r="CL33" s="619"/>
      <c r="CM33" s="619"/>
      <c r="CN33" s="619"/>
      <c r="CO33" s="619"/>
      <c r="CP33" s="619"/>
      <c r="CQ33" s="620"/>
      <c r="CR33" s="621">
        <v>4269234</v>
      </c>
      <c r="CS33" s="634"/>
      <c r="CT33" s="634"/>
      <c r="CU33" s="634"/>
      <c r="CV33" s="634"/>
      <c r="CW33" s="634"/>
      <c r="CX33" s="634"/>
      <c r="CY33" s="635"/>
      <c r="CZ33" s="624">
        <v>46.1</v>
      </c>
      <c r="DA33" s="636"/>
      <c r="DB33" s="636"/>
      <c r="DC33" s="637"/>
      <c r="DD33" s="627">
        <v>3381474</v>
      </c>
      <c r="DE33" s="634"/>
      <c r="DF33" s="634"/>
      <c r="DG33" s="634"/>
      <c r="DH33" s="634"/>
      <c r="DI33" s="634"/>
      <c r="DJ33" s="634"/>
      <c r="DK33" s="635"/>
      <c r="DL33" s="627">
        <v>2527020</v>
      </c>
      <c r="DM33" s="634"/>
      <c r="DN33" s="634"/>
      <c r="DO33" s="634"/>
      <c r="DP33" s="634"/>
      <c r="DQ33" s="634"/>
      <c r="DR33" s="634"/>
      <c r="DS33" s="634"/>
      <c r="DT33" s="634"/>
      <c r="DU33" s="634"/>
      <c r="DV33" s="635"/>
      <c r="DW33" s="624">
        <v>48.5</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135139</v>
      </c>
      <c r="S34" s="622"/>
      <c r="T34" s="622"/>
      <c r="U34" s="622"/>
      <c r="V34" s="622"/>
      <c r="W34" s="622"/>
      <c r="X34" s="622"/>
      <c r="Y34" s="623"/>
      <c r="Z34" s="659">
        <v>1.4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987243</v>
      </c>
      <c r="CS34" s="622"/>
      <c r="CT34" s="622"/>
      <c r="CU34" s="622"/>
      <c r="CV34" s="622"/>
      <c r="CW34" s="622"/>
      <c r="CX34" s="622"/>
      <c r="CY34" s="623"/>
      <c r="CZ34" s="624">
        <v>10.7</v>
      </c>
      <c r="DA34" s="636"/>
      <c r="DB34" s="636"/>
      <c r="DC34" s="637"/>
      <c r="DD34" s="627">
        <v>703656</v>
      </c>
      <c r="DE34" s="622"/>
      <c r="DF34" s="622"/>
      <c r="DG34" s="622"/>
      <c r="DH34" s="622"/>
      <c r="DI34" s="622"/>
      <c r="DJ34" s="622"/>
      <c r="DK34" s="623"/>
      <c r="DL34" s="627">
        <v>447194</v>
      </c>
      <c r="DM34" s="622"/>
      <c r="DN34" s="622"/>
      <c r="DO34" s="622"/>
      <c r="DP34" s="622"/>
      <c r="DQ34" s="622"/>
      <c r="DR34" s="622"/>
      <c r="DS34" s="622"/>
      <c r="DT34" s="622"/>
      <c r="DU34" s="622"/>
      <c r="DV34" s="623"/>
      <c r="DW34" s="624">
        <v>8.6</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81384</v>
      </c>
      <c r="S35" s="622"/>
      <c r="T35" s="622"/>
      <c r="U35" s="622"/>
      <c r="V35" s="622"/>
      <c r="W35" s="622"/>
      <c r="X35" s="622"/>
      <c r="Y35" s="623"/>
      <c r="Z35" s="659">
        <v>0.9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12363</v>
      </c>
      <c r="CS35" s="634"/>
      <c r="CT35" s="634"/>
      <c r="CU35" s="634"/>
      <c r="CV35" s="634"/>
      <c r="CW35" s="634"/>
      <c r="CX35" s="634"/>
      <c r="CY35" s="635"/>
      <c r="CZ35" s="624">
        <v>0.1</v>
      </c>
      <c r="DA35" s="636"/>
      <c r="DB35" s="636"/>
      <c r="DC35" s="637"/>
      <c r="DD35" s="627">
        <v>8772</v>
      </c>
      <c r="DE35" s="634"/>
      <c r="DF35" s="634"/>
      <c r="DG35" s="634"/>
      <c r="DH35" s="634"/>
      <c r="DI35" s="634"/>
      <c r="DJ35" s="634"/>
      <c r="DK35" s="635"/>
      <c r="DL35" s="627">
        <v>8772</v>
      </c>
      <c r="DM35" s="634"/>
      <c r="DN35" s="634"/>
      <c r="DO35" s="634"/>
      <c r="DP35" s="634"/>
      <c r="DQ35" s="634"/>
      <c r="DR35" s="634"/>
      <c r="DS35" s="634"/>
      <c r="DT35" s="634"/>
      <c r="DU35" s="634"/>
      <c r="DV35" s="635"/>
      <c r="DW35" s="624">
        <v>0.2</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144320</v>
      </c>
      <c r="S36" s="622"/>
      <c r="T36" s="622"/>
      <c r="U36" s="622"/>
      <c r="V36" s="622"/>
      <c r="W36" s="622"/>
      <c r="X36" s="622"/>
      <c r="Y36" s="623"/>
      <c r="Z36" s="659">
        <v>1.5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1636588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11761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2186087</v>
      </c>
      <c r="CS36" s="622"/>
      <c r="CT36" s="622"/>
      <c r="CU36" s="622"/>
      <c r="CV36" s="622"/>
      <c r="CW36" s="622"/>
      <c r="CX36" s="622"/>
      <c r="CY36" s="623"/>
      <c r="CZ36" s="624">
        <v>23.6</v>
      </c>
      <c r="DA36" s="636"/>
      <c r="DB36" s="636"/>
      <c r="DC36" s="637"/>
      <c r="DD36" s="627">
        <v>1989453</v>
      </c>
      <c r="DE36" s="622"/>
      <c r="DF36" s="622"/>
      <c r="DG36" s="622"/>
      <c r="DH36" s="622"/>
      <c r="DI36" s="622"/>
      <c r="DJ36" s="622"/>
      <c r="DK36" s="623"/>
      <c r="DL36" s="627">
        <v>1463489</v>
      </c>
      <c r="DM36" s="622"/>
      <c r="DN36" s="622"/>
      <c r="DO36" s="622"/>
      <c r="DP36" s="622"/>
      <c r="DQ36" s="622"/>
      <c r="DR36" s="622"/>
      <c r="DS36" s="622"/>
      <c r="DT36" s="622"/>
      <c r="DU36" s="622"/>
      <c r="DV36" s="623"/>
      <c r="DW36" s="624">
        <v>28.1</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128878</v>
      </c>
      <c r="S37" s="622"/>
      <c r="T37" s="622"/>
      <c r="U37" s="622"/>
      <c r="V37" s="622"/>
      <c r="W37" s="622"/>
      <c r="X37" s="622"/>
      <c r="Y37" s="623"/>
      <c r="Z37" s="659">
        <v>1.4</v>
      </c>
      <c r="AA37" s="659"/>
      <c r="AB37" s="659"/>
      <c r="AC37" s="659"/>
      <c r="AD37" s="660">
        <v>5121</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587749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6508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804033</v>
      </c>
      <c r="CS37" s="634"/>
      <c r="CT37" s="634"/>
      <c r="CU37" s="634"/>
      <c r="CV37" s="634"/>
      <c r="CW37" s="634"/>
      <c r="CX37" s="634"/>
      <c r="CY37" s="635"/>
      <c r="CZ37" s="624">
        <v>8.6999999999999993</v>
      </c>
      <c r="DA37" s="636"/>
      <c r="DB37" s="636"/>
      <c r="DC37" s="637"/>
      <c r="DD37" s="627">
        <v>765355</v>
      </c>
      <c r="DE37" s="634"/>
      <c r="DF37" s="634"/>
      <c r="DG37" s="634"/>
      <c r="DH37" s="634"/>
      <c r="DI37" s="634"/>
      <c r="DJ37" s="634"/>
      <c r="DK37" s="635"/>
      <c r="DL37" s="627">
        <v>631810</v>
      </c>
      <c r="DM37" s="634"/>
      <c r="DN37" s="634"/>
      <c r="DO37" s="634"/>
      <c r="DP37" s="634"/>
      <c r="DQ37" s="634"/>
      <c r="DR37" s="634"/>
      <c r="DS37" s="634"/>
      <c r="DT37" s="634"/>
      <c r="DU37" s="634"/>
      <c r="DV37" s="635"/>
      <c r="DW37" s="624">
        <v>12.1</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801700</v>
      </c>
      <c r="S38" s="622"/>
      <c r="T38" s="622"/>
      <c r="U38" s="622"/>
      <c r="V38" s="622"/>
      <c r="W38" s="622"/>
      <c r="X38" s="622"/>
      <c r="Y38" s="623"/>
      <c r="Z38" s="659">
        <v>8.5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240000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2243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766655</v>
      </c>
      <c r="CS38" s="622"/>
      <c r="CT38" s="622"/>
      <c r="CU38" s="622"/>
      <c r="CV38" s="622"/>
      <c r="CW38" s="622"/>
      <c r="CX38" s="622"/>
      <c r="CY38" s="623"/>
      <c r="CZ38" s="624">
        <v>8.3000000000000007</v>
      </c>
      <c r="DA38" s="636"/>
      <c r="DB38" s="636"/>
      <c r="DC38" s="637"/>
      <c r="DD38" s="627">
        <v>614818</v>
      </c>
      <c r="DE38" s="622"/>
      <c r="DF38" s="622"/>
      <c r="DG38" s="622"/>
      <c r="DH38" s="622"/>
      <c r="DI38" s="622"/>
      <c r="DJ38" s="622"/>
      <c r="DK38" s="623"/>
      <c r="DL38" s="627">
        <v>607565</v>
      </c>
      <c r="DM38" s="622"/>
      <c r="DN38" s="622"/>
      <c r="DO38" s="622"/>
      <c r="DP38" s="622"/>
      <c r="DQ38" s="622"/>
      <c r="DR38" s="622"/>
      <c r="DS38" s="622"/>
      <c r="DT38" s="622"/>
      <c r="DU38" s="622"/>
      <c r="DV38" s="623"/>
      <c r="DW38" s="624">
        <v>11.7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42184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3462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244960</v>
      </c>
      <c r="CS39" s="634"/>
      <c r="CT39" s="634"/>
      <c r="CU39" s="634"/>
      <c r="CV39" s="634"/>
      <c r="CW39" s="634"/>
      <c r="CX39" s="634"/>
      <c r="CY39" s="635"/>
      <c r="CZ39" s="624">
        <v>2.6</v>
      </c>
      <c r="DA39" s="636"/>
      <c r="DB39" s="636"/>
      <c r="DC39" s="637"/>
      <c r="DD39" s="627">
        <v>34975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14300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71926</v>
      </c>
      <c r="CS40" s="622"/>
      <c r="CT40" s="622"/>
      <c r="CU40" s="622"/>
      <c r="CV40" s="622"/>
      <c r="CW40" s="622"/>
      <c r="CX40" s="622"/>
      <c r="CY40" s="623"/>
      <c r="CZ40" s="624">
        <v>0.8</v>
      </c>
      <c r="DA40" s="636"/>
      <c r="DB40" s="636"/>
      <c r="DC40" s="637"/>
      <c r="DD40" s="627">
        <v>29800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9419975</v>
      </c>
      <c r="S41" s="646"/>
      <c r="T41" s="646"/>
      <c r="U41" s="646"/>
      <c r="V41" s="646"/>
      <c r="W41" s="646"/>
      <c r="X41" s="646"/>
      <c r="Y41" s="649"/>
      <c r="Z41" s="650">
        <v>100</v>
      </c>
      <c r="AA41" s="650"/>
      <c r="AB41" s="650"/>
      <c r="AC41" s="650"/>
      <c r="AD41" s="651">
        <v>5198260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145861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620794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1104480</v>
      </c>
      <c r="CS42" s="634"/>
      <c r="CT42" s="634"/>
      <c r="CU42" s="634"/>
      <c r="CV42" s="634"/>
      <c r="CW42" s="634"/>
      <c r="CX42" s="634"/>
      <c r="CY42" s="635"/>
      <c r="CZ42" s="624">
        <v>11.9</v>
      </c>
      <c r="DA42" s="636"/>
      <c r="DB42" s="636"/>
      <c r="DC42" s="637"/>
      <c r="DD42" s="627">
        <v>174643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44440</v>
      </c>
      <c r="CS43" s="634"/>
      <c r="CT43" s="634"/>
      <c r="CU43" s="634"/>
      <c r="CV43" s="634"/>
      <c r="CW43" s="634"/>
      <c r="CX43" s="634"/>
      <c r="CY43" s="635"/>
      <c r="CZ43" s="624">
        <v>0.5</v>
      </c>
      <c r="DA43" s="636"/>
      <c r="DB43" s="636"/>
      <c r="DC43" s="637"/>
      <c r="DD43" s="627">
        <v>34940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995912</v>
      </c>
      <c r="CS44" s="622"/>
      <c r="CT44" s="622"/>
      <c r="CU44" s="622"/>
      <c r="CV44" s="622"/>
      <c r="CW44" s="622"/>
      <c r="CX44" s="622"/>
      <c r="CY44" s="623"/>
      <c r="CZ44" s="624">
        <v>10.8</v>
      </c>
      <c r="DA44" s="625"/>
      <c r="DB44" s="625"/>
      <c r="DC44" s="626"/>
      <c r="DD44" s="627">
        <v>169310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75412</v>
      </c>
      <c r="CS45" s="634"/>
      <c r="CT45" s="634"/>
      <c r="CU45" s="634"/>
      <c r="CV45" s="634"/>
      <c r="CW45" s="634"/>
      <c r="CX45" s="634"/>
      <c r="CY45" s="635"/>
      <c r="CZ45" s="624">
        <v>0.8</v>
      </c>
      <c r="DA45" s="636"/>
      <c r="DB45" s="636"/>
      <c r="DC45" s="637"/>
      <c r="DD45" s="627">
        <v>5085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920500</v>
      </c>
      <c r="CS46" s="622"/>
      <c r="CT46" s="622"/>
      <c r="CU46" s="622"/>
      <c r="CV46" s="622"/>
      <c r="CW46" s="622"/>
      <c r="CX46" s="622"/>
      <c r="CY46" s="623"/>
      <c r="CZ46" s="624">
        <v>9.9</v>
      </c>
      <c r="DA46" s="625"/>
      <c r="DB46" s="625"/>
      <c r="DC46" s="626"/>
      <c r="DD46" s="627">
        <v>164225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108568</v>
      </c>
      <c r="CS47" s="634"/>
      <c r="CT47" s="634"/>
      <c r="CU47" s="634"/>
      <c r="CV47" s="634"/>
      <c r="CW47" s="634"/>
      <c r="CX47" s="634"/>
      <c r="CY47" s="635"/>
      <c r="CZ47" s="624">
        <v>1.2</v>
      </c>
      <c r="DA47" s="636"/>
      <c r="DB47" s="636"/>
      <c r="DC47" s="637"/>
      <c r="DD47" s="627">
        <v>5333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9253687</v>
      </c>
      <c r="CS49" s="606"/>
      <c r="CT49" s="606"/>
      <c r="CU49" s="606"/>
      <c r="CV49" s="606"/>
      <c r="CW49" s="606"/>
      <c r="CX49" s="606"/>
      <c r="CY49" s="607"/>
      <c r="CZ49" s="608">
        <v>100</v>
      </c>
      <c r="DA49" s="609"/>
      <c r="DB49" s="609"/>
      <c r="DC49" s="610"/>
      <c r="DD49" s="611">
        <v>6255930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wkxmRFRRDNhTjIWc++suf69P94amck0eIE56dqd030XrcLUq9sWs5pwhC90HIPRDGzxcxJP+nnk0fhCdfAvwQ==" saltValue="ANCp23Vn41fG1sVUdxIb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9409</v>
      </c>
      <c r="R7" s="1103"/>
      <c r="S7" s="1103"/>
      <c r="T7" s="1103"/>
      <c r="U7" s="1103"/>
      <c r="V7" s="1103">
        <v>9247</v>
      </c>
      <c r="W7" s="1103"/>
      <c r="X7" s="1103"/>
      <c r="Y7" s="1103"/>
      <c r="Z7" s="1103"/>
      <c r="AA7" s="1103">
        <v>162</v>
      </c>
      <c r="AB7" s="1103"/>
      <c r="AC7" s="1103"/>
      <c r="AD7" s="1103"/>
      <c r="AE7" s="1104"/>
      <c r="AF7" s="1105">
        <v>121</v>
      </c>
      <c r="AG7" s="1106"/>
      <c r="AH7" s="1106"/>
      <c r="AI7" s="1106"/>
      <c r="AJ7" s="1107"/>
      <c r="AK7" s="1108">
        <v>1</v>
      </c>
      <c r="AL7" s="1109"/>
      <c r="AM7" s="1109"/>
      <c r="AN7" s="1109"/>
      <c r="AO7" s="1109"/>
      <c r="AP7" s="1109">
        <v>7298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552</v>
      </c>
      <c r="BT7" s="1100"/>
      <c r="BU7" s="1100"/>
      <c r="BV7" s="1100"/>
      <c r="BW7" s="1100"/>
      <c r="BX7" s="1100"/>
      <c r="BY7" s="1100"/>
      <c r="BZ7" s="1100"/>
      <c r="CA7" s="1100"/>
      <c r="CB7" s="1100"/>
      <c r="CC7" s="1100"/>
      <c r="CD7" s="1100"/>
      <c r="CE7" s="1100"/>
      <c r="CF7" s="1100"/>
      <c r="CG7" s="1112"/>
      <c r="CH7" s="1096">
        <v>3</v>
      </c>
      <c r="CI7" s="1097"/>
      <c r="CJ7" s="1097"/>
      <c r="CK7" s="1097"/>
      <c r="CL7" s="1098"/>
      <c r="CM7" s="1096">
        <v>-11</v>
      </c>
      <c r="CN7" s="1097"/>
      <c r="CO7" s="1097"/>
      <c r="CP7" s="1097"/>
      <c r="CQ7" s="1098"/>
      <c r="CR7" s="1096">
        <v>5</v>
      </c>
      <c r="CS7" s="1097"/>
      <c r="CT7" s="1097"/>
      <c r="CU7" s="1097"/>
      <c r="CV7" s="1098"/>
      <c r="CW7" s="1096" t="s">
        <v>488</v>
      </c>
      <c r="CX7" s="1097"/>
      <c r="CY7" s="1097"/>
      <c r="CZ7" s="1097"/>
      <c r="DA7" s="1098"/>
      <c r="DB7" s="1096">
        <v>418</v>
      </c>
      <c r="DC7" s="1097"/>
      <c r="DD7" s="1097"/>
      <c r="DE7" s="1097"/>
      <c r="DF7" s="1098"/>
      <c r="DG7" s="1096" t="s">
        <v>488</v>
      </c>
      <c r="DH7" s="1097"/>
      <c r="DI7" s="1097"/>
      <c r="DJ7" s="1097"/>
      <c r="DK7" s="1098"/>
      <c r="DL7" s="1096" t="s">
        <v>488</v>
      </c>
      <c r="DM7" s="1097"/>
      <c r="DN7" s="1097"/>
      <c r="DO7" s="1097"/>
      <c r="DP7" s="1098"/>
      <c r="DQ7" s="1096" t="s">
        <v>488</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8</v>
      </c>
      <c r="R8" s="1039"/>
      <c r="S8" s="1039"/>
      <c r="T8" s="1039"/>
      <c r="U8" s="1039"/>
      <c r="V8" s="1039">
        <v>3</v>
      </c>
      <c r="W8" s="1039"/>
      <c r="X8" s="1039"/>
      <c r="Y8" s="1039"/>
      <c r="Z8" s="1039"/>
      <c r="AA8" s="1039">
        <v>5</v>
      </c>
      <c r="AB8" s="1039"/>
      <c r="AC8" s="1039"/>
      <c r="AD8" s="1039"/>
      <c r="AE8" s="1040"/>
      <c r="AF8" s="1035">
        <v>5</v>
      </c>
      <c r="AG8" s="1036"/>
      <c r="AH8" s="1036"/>
      <c r="AI8" s="1036"/>
      <c r="AJ8" s="1037"/>
      <c r="AK8" s="1080" t="s">
        <v>488</v>
      </c>
      <c r="AL8" s="1081"/>
      <c r="AM8" s="1081"/>
      <c r="AN8" s="1081"/>
      <c r="AO8" s="1081"/>
      <c r="AP8" s="1081" t="s">
        <v>488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553</v>
      </c>
      <c r="BT8" s="993"/>
      <c r="BU8" s="993"/>
      <c r="BV8" s="993"/>
      <c r="BW8" s="993"/>
      <c r="BX8" s="993"/>
      <c r="BY8" s="993"/>
      <c r="BZ8" s="993"/>
      <c r="CA8" s="993"/>
      <c r="CB8" s="993"/>
      <c r="CC8" s="993"/>
      <c r="CD8" s="993"/>
      <c r="CE8" s="993"/>
      <c r="CF8" s="993"/>
      <c r="CG8" s="1014"/>
      <c r="CH8" s="989">
        <v>8</v>
      </c>
      <c r="CI8" s="990"/>
      <c r="CJ8" s="990"/>
      <c r="CK8" s="990"/>
      <c r="CL8" s="991"/>
      <c r="CM8" s="989">
        <v>182</v>
      </c>
      <c r="CN8" s="990"/>
      <c r="CO8" s="990"/>
      <c r="CP8" s="990"/>
      <c r="CQ8" s="991"/>
      <c r="CR8" s="989">
        <v>18</v>
      </c>
      <c r="CS8" s="990"/>
      <c r="CT8" s="990"/>
      <c r="CU8" s="990"/>
      <c r="CV8" s="991"/>
      <c r="CW8" s="989" t="s">
        <v>488</v>
      </c>
      <c r="CX8" s="990"/>
      <c r="CY8" s="990"/>
      <c r="CZ8" s="990"/>
      <c r="DA8" s="991"/>
      <c r="DB8" s="989" t="s">
        <v>488</v>
      </c>
      <c r="DC8" s="990"/>
      <c r="DD8" s="990"/>
      <c r="DE8" s="990"/>
      <c r="DF8" s="991"/>
      <c r="DG8" s="989" t="s">
        <v>488</v>
      </c>
      <c r="DH8" s="990"/>
      <c r="DI8" s="990"/>
      <c r="DJ8" s="990"/>
      <c r="DK8" s="991"/>
      <c r="DL8" s="989" t="s">
        <v>488</v>
      </c>
      <c r="DM8" s="990"/>
      <c r="DN8" s="990"/>
      <c r="DO8" s="990"/>
      <c r="DP8" s="991"/>
      <c r="DQ8" s="989" t="s">
        <v>488</v>
      </c>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4</v>
      </c>
      <c r="R9" s="1039"/>
      <c r="S9" s="1039"/>
      <c r="T9" s="1039"/>
      <c r="U9" s="1039"/>
      <c r="V9" s="1039">
        <v>4</v>
      </c>
      <c r="W9" s="1039"/>
      <c r="X9" s="1039"/>
      <c r="Y9" s="1039"/>
      <c r="Z9" s="1039"/>
      <c r="AA9" s="1039">
        <v>0</v>
      </c>
      <c r="AB9" s="1039"/>
      <c r="AC9" s="1039"/>
      <c r="AD9" s="1039"/>
      <c r="AE9" s="1040"/>
      <c r="AF9" s="1035">
        <v>0</v>
      </c>
      <c r="AG9" s="1036"/>
      <c r="AH9" s="1036"/>
      <c r="AI9" s="1036"/>
      <c r="AJ9" s="1037"/>
      <c r="AK9" s="1080" t="s">
        <v>488</v>
      </c>
      <c r="AL9" s="1081"/>
      <c r="AM9" s="1081"/>
      <c r="AN9" s="1081"/>
      <c r="AO9" s="1081"/>
      <c r="AP9" s="1081" t="s">
        <v>488</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t="s">
        <v>377</v>
      </c>
      <c r="C10" s="1031"/>
      <c r="D10" s="1031"/>
      <c r="E10" s="1031"/>
      <c r="F10" s="1031"/>
      <c r="G10" s="1031"/>
      <c r="H10" s="1031"/>
      <c r="I10" s="1031"/>
      <c r="J10" s="1031"/>
      <c r="K10" s="1031"/>
      <c r="L10" s="1031"/>
      <c r="M10" s="1031"/>
      <c r="N10" s="1031"/>
      <c r="O10" s="1031"/>
      <c r="P10" s="1032"/>
      <c r="Q10" s="1038">
        <v>8</v>
      </c>
      <c r="R10" s="1039"/>
      <c r="S10" s="1039"/>
      <c r="T10" s="1039"/>
      <c r="U10" s="1039"/>
      <c r="V10" s="1039">
        <v>8</v>
      </c>
      <c r="W10" s="1039"/>
      <c r="X10" s="1039"/>
      <c r="Y10" s="1039"/>
      <c r="Z10" s="1039"/>
      <c r="AA10" s="1039">
        <v>0</v>
      </c>
      <c r="AB10" s="1039"/>
      <c r="AC10" s="1039"/>
      <c r="AD10" s="1039"/>
      <c r="AE10" s="1040"/>
      <c r="AF10" s="1035">
        <v>0</v>
      </c>
      <c r="AG10" s="1036"/>
      <c r="AH10" s="1036"/>
      <c r="AI10" s="1036"/>
      <c r="AJ10" s="1037"/>
      <c r="AK10" s="1080">
        <v>7</v>
      </c>
      <c r="AL10" s="1081"/>
      <c r="AM10" s="1081"/>
      <c r="AN10" s="1081"/>
      <c r="AO10" s="1081"/>
      <c r="AP10" s="1081">
        <v>55</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379</v>
      </c>
      <c r="B23" s="937" t="s">
        <v>380</v>
      </c>
      <c r="C23" s="938"/>
      <c r="D23" s="938"/>
      <c r="E23" s="938"/>
      <c r="F23" s="938"/>
      <c r="G23" s="938"/>
      <c r="H23" s="938"/>
      <c r="I23" s="938"/>
      <c r="J23" s="938"/>
      <c r="K23" s="938"/>
      <c r="L23" s="938"/>
      <c r="M23" s="938"/>
      <c r="N23" s="938"/>
      <c r="O23" s="938"/>
      <c r="P23" s="948"/>
      <c r="Q23" s="1067">
        <f>SUM(Q7:U10)</f>
        <v>9429</v>
      </c>
      <c r="R23" s="1061"/>
      <c r="S23" s="1061"/>
      <c r="T23" s="1061"/>
      <c r="U23" s="1061"/>
      <c r="V23" s="1061">
        <f t="shared" ref="V23" si="0">SUM(V7:Z10)</f>
        <v>9262</v>
      </c>
      <c r="W23" s="1061"/>
      <c r="X23" s="1061"/>
      <c r="Y23" s="1061"/>
      <c r="Z23" s="1061"/>
      <c r="AA23" s="1061">
        <f t="shared" ref="AA23" si="1">SUM(AA7:AE10)</f>
        <v>167</v>
      </c>
      <c r="AB23" s="1061"/>
      <c r="AC23" s="1061"/>
      <c r="AD23" s="1061"/>
      <c r="AE23" s="1068"/>
      <c r="AF23" s="1069">
        <v>126</v>
      </c>
      <c r="AG23" s="1061"/>
      <c r="AH23" s="1061"/>
      <c r="AI23" s="1061"/>
      <c r="AJ23" s="1070"/>
      <c r="AK23" s="1071"/>
      <c r="AL23" s="1072"/>
      <c r="AM23" s="1072"/>
      <c r="AN23" s="1072"/>
      <c r="AO23" s="1072"/>
      <c r="AP23" s="1061">
        <f>SUM(AP7:AT10)</f>
        <v>7353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391</v>
      </c>
      <c r="C28" s="1048"/>
      <c r="D28" s="1048"/>
      <c r="E28" s="1048"/>
      <c r="F28" s="1048"/>
      <c r="G28" s="1048"/>
      <c r="H28" s="1048"/>
      <c r="I28" s="1048"/>
      <c r="J28" s="1048"/>
      <c r="K28" s="1048"/>
      <c r="L28" s="1048"/>
      <c r="M28" s="1048"/>
      <c r="N28" s="1048"/>
      <c r="O28" s="1048"/>
      <c r="P28" s="1049"/>
      <c r="Q28" s="1050">
        <v>1953</v>
      </c>
      <c r="R28" s="1051"/>
      <c r="S28" s="1051"/>
      <c r="T28" s="1051"/>
      <c r="U28" s="1051"/>
      <c r="V28" s="1051">
        <v>1941</v>
      </c>
      <c r="W28" s="1051"/>
      <c r="X28" s="1051"/>
      <c r="Y28" s="1051"/>
      <c r="Z28" s="1051"/>
      <c r="AA28" s="1051">
        <v>12</v>
      </c>
      <c r="AB28" s="1051"/>
      <c r="AC28" s="1051"/>
      <c r="AD28" s="1051"/>
      <c r="AE28" s="1052"/>
      <c r="AF28" s="1053">
        <v>12</v>
      </c>
      <c r="AG28" s="1051"/>
      <c r="AH28" s="1051"/>
      <c r="AI28" s="1051"/>
      <c r="AJ28" s="1054"/>
      <c r="AK28" s="1042">
        <v>131</v>
      </c>
      <c r="AL28" s="1043"/>
      <c r="AM28" s="1043"/>
      <c r="AN28" s="1043"/>
      <c r="AO28" s="1043"/>
      <c r="AP28" s="1043" t="s">
        <v>488</v>
      </c>
      <c r="AQ28" s="1043"/>
      <c r="AR28" s="1043"/>
      <c r="AS28" s="1043"/>
      <c r="AT28" s="1043"/>
      <c r="AU28" s="1043" t="s">
        <v>488</v>
      </c>
      <c r="AV28" s="1043"/>
      <c r="AW28" s="1043"/>
      <c r="AX28" s="1043"/>
      <c r="AY28" s="1043"/>
      <c r="AZ28" s="1044" t="s">
        <v>488</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392</v>
      </c>
      <c r="C29" s="1031"/>
      <c r="D29" s="1031"/>
      <c r="E29" s="1031"/>
      <c r="F29" s="1031"/>
      <c r="G29" s="1031"/>
      <c r="H29" s="1031"/>
      <c r="I29" s="1031"/>
      <c r="J29" s="1031"/>
      <c r="K29" s="1031"/>
      <c r="L29" s="1031"/>
      <c r="M29" s="1031"/>
      <c r="N29" s="1031"/>
      <c r="O29" s="1031"/>
      <c r="P29" s="1032"/>
      <c r="Q29" s="1038">
        <v>1856</v>
      </c>
      <c r="R29" s="1039"/>
      <c r="S29" s="1039"/>
      <c r="T29" s="1039"/>
      <c r="U29" s="1039"/>
      <c r="V29" s="1039">
        <v>1800</v>
      </c>
      <c r="W29" s="1039"/>
      <c r="X29" s="1039"/>
      <c r="Y29" s="1039"/>
      <c r="Z29" s="1039"/>
      <c r="AA29" s="1039">
        <v>56</v>
      </c>
      <c r="AB29" s="1039"/>
      <c r="AC29" s="1039"/>
      <c r="AD29" s="1039"/>
      <c r="AE29" s="1040"/>
      <c r="AF29" s="1035">
        <v>56</v>
      </c>
      <c r="AG29" s="1036"/>
      <c r="AH29" s="1036"/>
      <c r="AI29" s="1036"/>
      <c r="AJ29" s="1037"/>
      <c r="AK29" s="980">
        <v>267</v>
      </c>
      <c r="AL29" s="971"/>
      <c r="AM29" s="971"/>
      <c r="AN29" s="971"/>
      <c r="AO29" s="971"/>
      <c r="AP29" s="971" t="s">
        <v>488</v>
      </c>
      <c r="AQ29" s="971"/>
      <c r="AR29" s="971"/>
      <c r="AS29" s="971"/>
      <c r="AT29" s="971"/>
      <c r="AU29" s="971" t="s">
        <v>488</v>
      </c>
      <c r="AV29" s="971"/>
      <c r="AW29" s="971"/>
      <c r="AX29" s="971"/>
      <c r="AY29" s="971"/>
      <c r="AZ29" s="1041" t="s">
        <v>488</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393</v>
      </c>
      <c r="C30" s="1031"/>
      <c r="D30" s="1031"/>
      <c r="E30" s="1031"/>
      <c r="F30" s="1031"/>
      <c r="G30" s="1031"/>
      <c r="H30" s="1031"/>
      <c r="I30" s="1031"/>
      <c r="J30" s="1031"/>
      <c r="K30" s="1031"/>
      <c r="L30" s="1031"/>
      <c r="M30" s="1031"/>
      <c r="N30" s="1031"/>
      <c r="O30" s="1031"/>
      <c r="P30" s="1032"/>
      <c r="Q30" s="1038">
        <v>301</v>
      </c>
      <c r="R30" s="1039"/>
      <c r="S30" s="1039"/>
      <c r="T30" s="1039"/>
      <c r="U30" s="1039"/>
      <c r="V30" s="1039">
        <v>300</v>
      </c>
      <c r="W30" s="1039"/>
      <c r="X30" s="1039"/>
      <c r="Y30" s="1039"/>
      <c r="Z30" s="1039"/>
      <c r="AA30" s="1039">
        <v>1</v>
      </c>
      <c r="AB30" s="1039"/>
      <c r="AC30" s="1039"/>
      <c r="AD30" s="1039"/>
      <c r="AE30" s="1040"/>
      <c r="AF30" s="1035">
        <v>1</v>
      </c>
      <c r="AG30" s="1036"/>
      <c r="AH30" s="1036"/>
      <c r="AI30" s="1036"/>
      <c r="AJ30" s="1037"/>
      <c r="AK30" s="980">
        <v>79</v>
      </c>
      <c r="AL30" s="971"/>
      <c r="AM30" s="971"/>
      <c r="AN30" s="971"/>
      <c r="AO30" s="971"/>
      <c r="AP30" s="971" t="s">
        <v>488</v>
      </c>
      <c r="AQ30" s="971"/>
      <c r="AR30" s="971"/>
      <c r="AS30" s="971"/>
      <c r="AT30" s="971"/>
      <c r="AU30" s="971" t="s">
        <v>488</v>
      </c>
      <c r="AV30" s="971"/>
      <c r="AW30" s="971"/>
      <c r="AX30" s="971"/>
      <c r="AY30" s="971"/>
      <c r="AZ30" s="1041" t="s">
        <v>488</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394</v>
      </c>
      <c r="C31" s="1031"/>
      <c r="D31" s="1031"/>
      <c r="E31" s="1031"/>
      <c r="F31" s="1031"/>
      <c r="G31" s="1031"/>
      <c r="H31" s="1031"/>
      <c r="I31" s="1031"/>
      <c r="J31" s="1031"/>
      <c r="K31" s="1031"/>
      <c r="L31" s="1031"/>
      <c r="M31" s="1031"/>
      <c r="N31" s="1031"/>
      <c r="O31" s="1031"/>
      <c r="P31" s="1032"/>
      <c r="Q31" s="1038">
        <v>472</v>
      </c>
      <c r="R31" s="1039"/>
      <c r="S31" s="1039"/>
      <c r="T31" s="1039"/>
      <c r="U31" s="1039"/>
      <c r="V31" s="1039">
        <v>479</v>
      </c>
      <c r="W31" s="1039"/>
      <c r="X31" s="1039"/>
      <c r="Y31" s="1039"/>
      <c r="Z31" s="1039"/>
      <c r="AA31" s="1039">
        <v>-7</v>
      </c>
      <c r="AB31" s="1039"/>
      <c r="AC31" s="1039"/>
      <c r="AD31" s="1039"/>
      <c r="AE31" s="1040"/>
      <c r="AF31" s="1035">
        <v>1189</v>
      </c>
      <c r="AG31" s="1036"/>
      <c r="AH31" s="1036"/>
      <c r="AI31" s="1036"/>
      <c r="AJ31" s="1037"/>
      <c r="AK31" s="980">
        <v>42</v>
      </c>
      <c r="AL31" s="971"/>
      <c r="AM31" s="971"/>
      <c r="AN31" s="971"/>
      <c r="AO31" s="971"/>
      <c r="AP31" s="971">
        <v>1363</v>
      </c>
      <c r="AQ31" s="971"/>
      <c r="AR31" s="971"/>
      <c r="AS31" s="971"/>
      <c r="AT31" s="971"/>
      <c r="AU31" s="971" t="s">
        <v>488</v>
      </c>
      <c r="AV31" s="971"/>
      <c r="AW31" s="971"/>
      <c r="AX31" s="971"/>
      <c r="AY31" s="971"/>
      <c r="AZ31" s="1041" t="s">
        <v>488</v>
      </c>
      <c r="BA31" s="1041"/>
      <c r="BB31" s="1041"/>
      <c r="BC31" s="1041"/>
      <c r="BD31" s="1041"/>
      <c r="BE31" s="972" t="s">
        <v>395</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396</v>
      </c>
      <c r="C32" s="1031"/>
      <c r="D32" s="1031"/>
      <c r="E32" s="1031"/>
      <c r="F32" s="1031"/>
      <c r="G32" s="1031"/>
      <c r="H32" s="1031"/>
      <c r="I32" s="1031"/>
      <c r="J32" s="1031"/>
      <c r="K32" s="1031"/>
      <c r="L32" s="1031"/>
      <c r="M32" s="1031"/>
      <c r="N32" s="1031"/>
      <c r="O32" s="1031"/>
      <c r="P32" s="1032"/>
      <c r="Q32" s="1038">
        <v>569</v>
      </c>
      <c r="R32" s="1039"/>
      <c r="S32" s="1039"/>
      <c r="T32" s="1039"/>
      <c r="U32" s="1039"/>
      <c r="V32" s="1039">
        <v>542</v>
      </c>
      <c r="W32" s="1039"/>
      <c r="X32" s="1039"/>
      <c r="Y32" s="1039"/>
      <c r="Z32" s="1039"/>
      <c r="AA32" s="1039">
        <v>27</v>
      </c>
      <c r="AB32" s="1039"/>
      <c r="AC32" s="1039"/>
      <c r="AD32" s="1039"/>
      <c r="AE32" s="1040"/>
      <c r="AF32" s="1035">
        <v>145</v>
      </c>
      <c r="AG32" s="1036"/>
      <c r="AH32" s="1036"/>
      <c r="AI32" s="1036"/>
      <c r="AJ32" s="1037"/>
      <c r="AK32" s="980">
        <v>240</v>
      </c>
      <c r="AL32" s="971"/>
      <c r="AM32" s="971"/>
      <c r="AN32" s="971"/>
      <c r="AO32" s="971"/>
      <c r="AP32" s="971">
        <v>4528</v>
      </c>
      <c r="AQ32" s="971"/>
      <c r="AR32" s="971"/>
      <c r="AS32" s="971"/>
      <c r="AT32" s="971"/>
      <c r="AU32" s="971">
        <v>3169</v>
      </c>
      <c r="AV32" s="971"/>
      <c r="AW32" s="971"/>
      <c r="AX32" s="971"/>
      <c r="AY32" s="971"/>
      <c r="AZ32" s="1041" t="s">
        <v>488</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379</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1403</v>
      </c>
      <c r="AG63" s="959"/>
      <c r="AH63" s="959"/>
      <c r="AI63" s="959"/>
      <c r="AJ63" s="1022"/>
      <c r="AK63" s="1023"/>
      <c r="AL63" s="963"/>
      <c r="AM63" s="963"/>
      <c r="AN63" s="963"/>
      <c r="AO63" s="963"/>
      <c r="AP63" s="959">
        <f>SUM(AP28:AT62)</f>
        <v>5891</v>
      </c>
      <c r="AQ63" s="959"/>
      <c r="AR63" s="959"/>
      <c r="AS63" s="959"/>
      <c r="AT63" s="959"/>
      <c r="AU63" s="959">
        <f>SUM(AU28:AY62)</f>
        <v>3169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554</v>
      </c>
      <c r="C68" s="986"/>
      <c r="D68" s="986"/>
      <c r="E68" s="986"/>
      <c r="F68" s="986"/>
      <c r="G68" s="986"/>
      <c r="H68" s="986"/>
      <c r="I68" s="986"/>
      <c r="J68" s="986"/>
      <c r="K68" s="986"/>
      <c r="L68" s="986"/>
      <c r="M68" s="986"/>
      <c r="N68" s="986"/>
      <c r="O68" s="986"/>
      <c r="P68" s="987"/>
      <c r="Q68" s="988">
        <v>15213</v>
      </c>
      <c r="R68" s="982"/>
      <c r="S68" s="982"/>
      <c r="T68" s="982"/>
      <c r="U68" s="982"/>
      <c r="V68" s="982">
        <v>15015</v>
      </c>
      <c r="W68" s="982"/>
      <c r="X68" s="982"/>
      <c r="Y68" s="982"/>
      <c r="Z68" s="982"/>
      <c r="AA68" s="982">
        <v>198</v>
      </c>
      <c r="AB68" s="982"/>
      <c r="AC68" s="982"/>
      <c r="AD68" s="982"/>
      <c r="AE68" s="982"/>
      <c r="AF68" s="982">
        <v>198</v>
      </c>
      <c r="AG68" s="982"/>
      <c r="AH68" s="982"/>
      <c r="AI68" s="982"/>
      <c r="AJ68" s="982"/>
      <c r="AK68" s="982">
        <v>470</v>
      </c>
      <c r="AL68" s="982"/>
      <c r="AM68" s="982"/>
      <c r="AN68" s="982"/>
      <c r="AO68" s="982"/>
      <c r="AP68" s="982">
        <v>4568</v>
      </c>
      <c r="AQ68" s="982"/>
      <c r="AR68" s="982"/>
      <c r="AS68" s="982"/>
      <c r="AT68" s="982"/>
      <c r="AU68" s="982">
        <v>131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555</v>
      </c>
      <c r="C69" s="975"/>
      <c r="D69" s="975"/>
      <c r="E69" s="975"/>
      <c r="F69" s="975"/>
      <c r="G69" s="975"/>
      <c r="H69" s="975"/>
      <c r="I69" s="975"/>
      <c r="J69" s="975"/>
      <c r="K69" s="975"/>
      <c r="L69" s="975"/>
      <c r="M69" s="975"/>
      <c r="N69" s="975"/>
      <c r="O69" s="975"/>
      <c r="P69" s="976"/>
      <c r="Q69" s="977">
        <v>183</v>
      </c>
      <c r="R69" s="971"/>
      <c r="S69" s="971"/>
      <c r="T69" s="971"/>
      <c r="U69" s="971"/>
      <c r="V69" s="971">
        <v>178</v>
      </c>
      <c r="W69" s="971"/>
      <c r="X69" s="971"/>
      <c r="Y69" s="971"/>
      <c r="Z69" s="971"/>
      <c r="AA69" s="971">
        <v>5</v>
      </c>
      <c r="AB69" s="971"/>
      <c r="AC69" s="971"/>
      <c r="AD69" s="971"/>
      <c r="AE69" s="971"/>
      <c r="AF69" s="971">
        <v>5</v>
      </c>
      <c r="AG69" s="971"/>
      <c r="AH69" s="971"/>
      <c r="AI69" s="971"/>
      <c r="AJ69" s="971"/>
      <c r="AK69" s="971">
        <v>0</v>
      </c>
      <c r="AL69" s="971"/>
      <c r="AM69" s="971"/>
      <c r="AN69" s="971"/>
      <c r="AO69" s="971"/>
      <c r="AP69" s="971" t="s">
        <v>488</v>
      </c>
      <c r="AQ69" s="971"/>
      <c r="AR69" s="971"/>
      <c r="AS69" s="971"/>
      <c r="AT69" s="971"/>
      <c r="AU69" s="971" t="s">
        <v>488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556</v>
      </c>
      <c r="C70" s="975"/>
      <c r="D70" s="975"/>
      <c r="E70" s="975"/>
      <c r="F70" s="975"/>
      <c r="G70" s="975"/>
      <c r="H70" s="975"/>
      <c r="I70" s="975"/>
      <c r="J70" s="975"/>
      <c r="K70" s="975"/>
      <c r="L70" s="975"/>
      <c r="M70" s="975"/>
      <c r="N70" s="975"/>
      <c r="O70" s="975"/>
      <c r="P70" s="976"/>
      <c r="Q70" s="977">
        <v>4475</v>
      </c>
      <c r="R70" s="971"/>
      <c r="S70" s="971"/>
      <c r="T70" s="971"/>
      <c r="U70" s="971"/>
      <c r="V70" s="971">
        <v>4456</v>
      </c>
      <c r="W70" s="971"/>
      <c r="X70" s="971"/>
      <c r="Y70" s="971"/>
      <c r="Z70" s="971"/>
      <c r="AA70" s="971">
        <v>19</v>
      </c>
      <c r="AB70" s="971"/>
      <c r="AC70" s="971"/>
      <c r="AD70" s="971"/>
      <c r="AE70" s="971"/>
      <c r="AF70" s="971">
        <v>19</v>
      </c>
      <c r="AG70" s="971"/>
      <c r="AH70" s="971"/>
      <c r="AI70" s="971"/>
      <c r="AJ70" s="971"/>
      <c r="AK70" s="971">
        <v>50</v>
      </c>
      <c r="AL70" s="971"/>
      <c r="AM70" s="971"/>
      <c r="AN70" s="971"/>
      <c r="AO70" s="971"/>
      <c r="AP70" s="971" t="s">
        <v>488</v>
      </c>
      <c r="AQ70" s="971"/>
      <c r="AR70" s="971"/>
      <c r="AS70" s="971"/>
      <c r="AT70" s="971"/>
      <c r="AU70" s="971" t="s">
        <v>488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557</v>
      </c>
      <c r="C71" s="975"/>
      <c r="D71" s="975"/>
      <c r="E71" s="975"/>
      <c r="F71" s="975"/>
      <c r="G71" s="975"/>
      <c r="H71" s="975"/>
      <c r="I71" s="975"/>
      <c r="J71" s="975"/>
      <c r="K71" s="975"/>
      <c r="L71" s="975"/>
      <c r="M71" s="975"/>
      <c r="N71" s="975"/>
      <c r="O71" s="975"/>
      <c r="P71" s="976"/>
      <c r="Q71" s="977">
        <v>187</v>
      </c>
      <c r="R71" s="971"/>
      <c r="S71" s="971"/>
      <c r="T71" s="971"/>
      <c r="U71" s="971"/>
      <c r="V71" s="971">
        <v>176</v>
      </c>
      <c r="W71" s="971"/>
      <c r="X71" s="971"/>
      <c r="Y71" s="971"/>
      <c r="Z71" s="971"/>
      <c r="AA71" s="971">
        <v>11</v>
      </c>
      <c r="AB71" s="971"/>
      <c r="AC71" s="971"/>
      <c r="AD71" s="971"/>
      <c r="AE71" s="971"/>
      <c r="AF71" s="971">
        <v>11</v>
      </c>
      <c r="AG71" s="971"/>
      <c r="AH71" s="971"/>
      <c r="AI71" s="971"/>
      <c r="AJ71" s="971"/>
      <c r="AK71" s="971">
        <v>4</v>
      </c>
      <c r="AL71" s="971"/>
      <c r="AM71" s="971"/>
      <c r="AN71" s="971"/>
      <c r="AO71" s="971"/>
      <c r="AP71" s="971" t="s">
        <v>488</v>
      </c>
      <c r="AQ71" s="971"/>
      <c r="AR71" s="971"/>
      <c r="AS71" s="971"/>
      <c r="AT71" s="971"/>
      <c r="AU71" s="971" t="s">
        <v>488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558</v>
      </c>
      <c r="C72" s="975"/>
      <c r="D72" s="975"/>
      <c r="E72" s="975"/>
      <c r="F72" s="975"/>
      <c r="G72" s="975"/>
      <c r="H72" s="975"/>
      <c r="I72" s="975"/>
      <c r="J72" s="975"/>
      <c r="K72" s="975"/>
      <c r="L72" s="975"/>
      <c r="M72" s="975"/>
      <c r="N72" s="975"/>
      <c r="O72" s="975"/>
      <c r="P72" s="976"/>
      <c r="Q72" s="977">
        <v>276</v>
      </c>
      <c r="R72" s="971"/>
      <c r="S72" s="971"/>
      <c r="T72" s="971"/>
      <c r="U72" s="971"/>
      <c r="V72" s="971">
        <v>223</v>
      </c>
      <c r="W72" s="971"/>
      <c r="X72" s="971"/>
      <c r="Y72" s="971"/>
      <c r="Z72" s="971"/>
      <c r="AA72" s="971">
        <v>53</v>
      </c>
      <c r="AB72" s="971"/>
      <c r="AC72" s="971"/>
      <c r="AD72" s="971"/>
      <c r="AE72" s="971"/>
      <c r="AF72" s="971">
        <v>53</v>
      </c>
      <c r="AG72" s="971"/>
      <c r="AH72" s="971"/>
      <c r="AI72" s="971"/>
      <c r="AJ72" s="971"/>
      <c r="AK72" s="971">
        <v>127</v>
      </c>
      <c r="AL72" s="971"/>
      <c r="AM72" s="971"/>
      <c r="AN72" s="971"/>
      <c r="AO72" s="971"/>
      <c r="AP72" s="971" t="s">
        <v>488</v>
      </c>
      <c r="AQ72" s="971"/>
      <c r="AR72" s="971"/>
      <c r="AS72" s="971"/>
      <c r="AT72" s="971"/>
      <c r="AU72" s="971" t="s">
        <v>488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559</v>
      </c>
      <c r="C73" s="975"/>
      <c r="D73" s="975"/>
      <c r="E73" s="975"/>
      <c r="F73" s="975"/>
      <c r="G73" s="975"/>
      <c r="H73" s="975"/>
      <c r="I73" s="975"/>
      <c r="J73" s="975"/>
      <c r="K73" s="975"/>
      <c r="L73" s="975"/>
      <c r="M73" s="975"/>
      <c r="N73" s="975"/>
      <c r="O73" s="975"/>
      <c r="P73" s="976"/>
      <c r="Q73" s="977">
        <v>11124</v>
      </c>
      <c r="R73" s="971"/>
      <c r="S73" s="971"/>
      <c r="T73" s="971"/>
      <c r="U73" s="971"/>
      <c r="V73" s="971">
        <v>11109</v>
      </c>
      <c r="W73" s="971"/>
      <c r="X73" s="971"/>
      <c r="Y73" s="971"/>
      <c r="Z73" s="971"/>
      <c r="AA73" s="971">
        <v>15</v>
      </c>
      <c r="AB73" s="971"/>
      <c r="AC73" s="971"/>
      <c r="AD73" s="971"/>
      <c r="AE73" s="971"/>
      <c r="AF73" s="971">
        <v>2736</v>
      </c>
      <c r="AG73" s="971"/>
      <c r="AH73" s="971"/>
      <c r="AI73" s="971"/>
      <c r="AJ73" s="971"/>
      <c r="AK73" s="971">
        <v>816</v>
      </c>
      <c r="AL73" s="971"/>
      <c r="AM73" s="971"/>
      <c r="AN73" s="971"/>
      <c r="AO73" s="971"/>
      <c r="AP73" s="971">
        <v>4295</v>
      </c>
      <c r="AQ73" s="971"/>
      <c r="AR73" s="971"/>
      <c r="AS73" s="971"/>
      <c r="AT73" s="971"/>
      <c r="AU73" s="971">
        <v>1324</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560</v>
      </c>
      <c r="C74" s="975"/>
      <c r="D74" s="975"/>
      <c r="E74" s="975"/>
      <c r="F74" s="975"/>
      <c r="G74" s="975"/>
      <c r="H74" s="975"/>
      <c r="I74" s="975"/>
      <c r="J74" s="975"/>
      <c r="K74" s="975"/>
      <c r="L74" s="975"/>
      <c r="M74" s="975"/>
      <c r="N74" s="975"/>
      <c r="O74" s="975"/>
      <c r="P74" s="976"/>
      <c r="Q74" s="977">
        <v>478</v>
      </c>
      <c r="R74" s="971"/>
      <c r="S74" s="971"/>
      <c r="T74" s="971"/>
      <c r="U74" s="971"/>
      <c r="V74" s="971">
        <v>401</v>
      </c>
      <c r="W74" s="971"/>
      <c r="X74" s="971"/>
      <c r="Y74" s="971"/>
      <c r="Z74" s="971"/>
      <c r="AA74" s="971">
        <v>77</v>
      </c>
      <c r="AB74" s="971"/>
      <c r="AC74" s="971"/>
      <c r="AD74" s="971"/>
      <c r="AE74" s="971"/>
      <c r="AF74" s="971">
        <v>77</v>
      </c>
      <c r="AG74" s="971"/>
      <c r="AH74" s="971"/>
      <c r="AI74" s="971"/>
      <c r="AJ74" s="971"/>
      <c r="AK74" s="971" t="s">
        <v>488</v>
      </c>
      <c r="AL74" s="971"/>
      <c r="AM74" s="971"/>
      <c r="AN74" s="971"/>
      <c r="AO74" s="971"/>
      <c r="AP74" s="971" t="s">
        <v>488</v>
      </c>
      <c r="AQ74" s="971"/>
      <c r="AR74" s="971"/>
      <c r="AS74" s="971"/>
      <c r="AT74" s="971"/>
      <c r="AU74" s="971" t="s">
        <v>488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379</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SUM(AF68:AJ87)</f>
        <v>3099</v>
      </c>
      <c r="AG88" s="959"/>
      <c r="AH88" s="959"/>
      <c r="AI88" s="959"/>
      <c r="AJ88" s="959"/>
      <c r="AK88" s="963"/>
      <c r="AL88" s="963"/>
      <c r="AM88" s="963"/>
      <c r="AN88" s="963"/>
      <c r="AO88" s="963"/>
      <c r="AP88" s="959">
        <f t="shared" ref="AP88" si="2">SUM(AP68:AT87)</f>
        <v>8863</v>
      </c>
      <c r="AQ88" s="959"/>
      <c r="AR88" s="959"/>
      <c r="AS88" s="959"/>
      <c r="AT88" s="959"/>
      <c r="AU88" s="959">
        <f t="shared" ref="AU88" si="3">SUM(AU68:AY87)</f>
        <v>1455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SUM(CR7:CV10)</f>
        <v>23</v>
      </c>
      <c r="CS102" s="953"/>
      <c r="CT102" s="953"/>
      <c r="CU102" s="953"/>
      <c r="CV102" s="954"/>
      <c r="CW102" s="952">
        <f t="shared" ref="CW102" si="4">SUM(CW7:DA10)</f>
        <v>0</v>
      </c>
      <c r="CX102" s="953"/>
      <c r="CY102" s="953"/>
      <c r="CZ102" s="953"/>
      <c r="DA102" s="954"/>
      <c r="DB102" s="952">
        <f t="shared" ref="DB102" si="5">SUM(DB7:DF10)</f>
        <v>418</v>
      </c>
      <c r="DC102" s="953"/>
      <c r="DD102" s="953"/>
      <c r="DE102" s="953"/>
      <c r="DF102" s="954"/>
      <c r="DG102" s="952">
        <f t="shared" ref="DG102" si="6">SUM(DG7:DK10)</f>
        <v>0</v>
      </c>
      <c r="DH102" s="953"/>
      <c r="DI102" s="953"/>
      <c r="DJ102" s="953"/>
      <c r="DK102" s="954"/>
      <c r="DL102" s="952">
        <f t="shared" ref="DL102" si="7">SUM(DL7:DP10)</f>
        <v>0</v>
      </c>
      <c r="DM102" s="953"/>
      <c r="DN102" s="953"/>
      <c r="DO102" s="953"/>
      <c r="DP102" s="954"/>
      <c r="DQ102" s="952">
        <f t="shared" ref="DQ102" si="8">SUM(DQ7:DU10)</f>
        <v>0</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678639</v>
      </c>
      <c r="AB110" s="889"/>
      <c r="AC110" s="889"/>
      <c r="AD110" s="889"/>
      <c r="AE110" s="890"/>
      <c r="AF110" s="891">
        <v>641560</v>
      </c>
      <c r="AG110" s="889"/>
      <c r="AH110" s="889"/>
      <c r="AI110" s="889"/>
      <c r="AJ110" s="890"/>
      <c r="AK110" s="891">
        <v>707353</v>
      </c>
      <c r="AL110" s="889"/>
      <c r="AM110" s="889"/>
      <c r="AN110" s="889"/>
      <c r="AO110" s="890"/>
      <c r="AP110" s="892">
        <v>15.8</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6828097</v>
      </c>
      <c r="BR110" s="842"/>
      <c r="BS110" s="842"/>
      <c r="BT110" s="842"/>
      <c r="BU110" s="842"/>
      <c r="BV110" s="842">
        <v>7213084</v>
      </c>
      <c r="BW110" s="842"/>
      <c r="BX110" s="842"/>
      <c r="BY110" s="842"/>
      <c r="BZ110" s="842"/>
      <c r="CA110" s="842">
        <v>7352983</v>
      </c>
      <c r="CB110" s="842"/>
      <c r="CC110" s="842"/>
      <c r="CD110" s="842"/>
      <c r="CE110" s="842"/>
      <c r="CF110" s="866">
        <v>164.6</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3209958</v>
      </c>
      <c r="BR112" s="817"/>
      <c r="BS112" s="817"/>
      <c r="BT112" s="817"/>
      <c r="BU112" s="817"/>
      <c r="BV112" s="817">
        <v>3057070</v>
      </c>
      <c r="BW112" s="817"/>
      <c r="BX112" s="817"/>
      <c r="BY112" s="817"/>
      <c r="BZ112" s="817"/>
      <c r="CA112" s="817">
        <v>3169300</v>
      </c>
      <c r="CB112" s="817"/>
      <c r="CC112" s="817"/>
      <c r="CD112" s="817"/>
      <c r="CE112" s="817"/>
      <c r="CF112" s="875">
        <v>71</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216833</v>
      </c>
      <c r="AB113" s="919"/>
      <c r="AC113" s="919"/>
      <c r="AD113" s="919"/>
      <c r="AE113" s="920"/>
      <c r="AF113" s="921">
        <v>213016</v>
      </c>
      <c r="AG113" s="919"/>
      <c r="AH113" s="919"/>
      <c r="AI113" s="919"/>
      <c r="AJ113" s="920"/>
      <c r="AK113" s="921">
        <v>204418</v>
      </c>
      <c r="AL113" s="919"/>
      <c r="AM113" s="919"/>
      <c r="AN113" s="919"/>
      <c r="AO113" s="920"/>
      <c r="AP113" s="922">
        <v>4.5999999999999996</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1457409</v>
      </c>
      <c r="BR113" s="817"/>
      <c r="BS113" s="817"/>
      <c r="BT113" s="817"/>
      <c r="BU113" s="817"/>
      <c r="BV113" s="817">
        <v>1398719</v>
      </c>
      <c r="BW113" s="817"/>
      <c r="BX113" s="817"/>
      <c r="BY113" s="817"/>
      <c r="BZ113" s="817"/>
      <c r="CA113" s="817">
        <v>1455561</v>
      </c>
      <c r="CB113" s="817"/>
      <c r="CC113" s="817"/>
      <c r="CD113" s="817"/>
      <c r="CE113" s="817"/>
      <c r="CF113" s="875">
        <v>32.6</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102699</v>
      </c>
      <c r="AB114" s="780"/>
      <c r="AC114" s="780"/>
      <c r="AD114" s="780"/>
      <c r="AE114" s="781"/>
      <c r="AF114" s="782">
        <v>113649</v>
      </c>
      <c r="AG114" s="780"/>
      <c r="AH114" s="780"/>
      <c r="AI114" s="780"/>
      <c r="AJ114" s="781"/>
      <c r="AK114" s="782">
        <v>144008</v>
      </c>
      <c r="AL114" s="780"/>
      <c r="AM114" s="780"/>
      <c r="AN114" s="780"/>
      <c r="AO114" s="781"/>
      <c r="AP114" s="824">
        <v>3.2</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1556174</v>
      </c>
      <c r="BR114" s="817"/>
      <c r="BS114" s="817"/>
      <c r="BT114" s="817"/>
      <c r="BU114" s="817"/>
      <c r="BV114" s="817">
        <v>1765433</v>
      </c>
      <c r="BW114" s="817"/>
      <c r="BX114" s="817"/>
      <c r="BY114" s="817"/>
      <c r="BZ114" s="817"/>
      <c r="CA114" s="817">
        <v>1764383</v>
      </c>
      <c r="CB114" s="817"/>
      <c r="CC114" s="817"/>
      <c r="CD114" s="817"/>
      <c r="CE114" s="817"/>
      <c r="CF114" s="875">
        <v>39.5</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17098</v>
      </c>
      <c r="BR115" s="817"/>
      <c r="BS115" s="817"/>
      <c r="BT115" s="817"/>
      <c r="BU115" s="817"/>
      <c r="BV115" s="817">
        <v>13732</v>
      </c>
      <c r="BW115" s="817"/>
      <c r="BX115" s="817"/>
      <c r="BY115" s="817"/>
      <c r="BZ115" s="817"/>
      <c r="CA115" s="817">
        <v>40641</v>
      </c>
      <c r="CB115" s="817"/>
      <c r="CC115" s="817"/>
      <c r="CD115" s="817"/>
      <c r="CE115" s="817"/>
      <c r="CF115" s="875">
        <v>0.9</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998171</v>
      </c>
      <c r="AB117" s="903"/>
      <c r="AC117" s="903"/>
      <c r="AD117" s="903"/>
      <c r="AE117" s="904"/>
      <c r="AF117" s="905">
        <v>968225</v>
      </c>
      <c r="AG117" s="903"/>
      <c r="AH117" s="903"/>
      <c r="AI117" s="903"/>
      <c r="AJ117" s="904"/>
      <c r="AK117" s="905">
        <v>1055779</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13068736</v>
      </c>
      <c r="BR119" s="845"/>
      <c r="BS119" s="845"/>
      <c r="BT119" s="845"/>
      <c r="BU119" s="845"/>
      <c r="BV119" s="845">
        <v>13448038</v>
      </c>
      <c r="BW119" s="845"/>
      <c r="BX119" s="845"/>
      <c r="BY119" s="845"/>
      <c r="BZ119" s="845"/>
      <c r="CA119" s="845">
        <v>13782868</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3767352</v>
      </c>
      <c r="BR120" s="842"/>
      <c r="BS120" s="842"/>
      <c r="BT120" s="842"/>
      <c r="BU120" s="842"/>
      <c r="BV120" s="842">
        <v>3984219</v>
      </c>
      <c r="BW120" s="842"/>
      <c r="BX120" s="842"/>
      <c r="BY120" s="842"/>
      <c r="BZ120" s="842"/>
      <c r="CA120" s="842">
        <v>4191653</v>
      </c>
      <c r="CB120" s="842"/>
      <c r="CC120" s="842"/>
      <c r="CD120" s="842"/>
      <c r="CE120" s="842"/>
      <c r="CF120" s="866">
        <v>93.9</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3209958</v>
      </c>
      <c r="DH120" s="842"/>
      <c r="DI120" s="842"/>
      <c r="DJ120" s="842"/>
      <c r="DK120" s="842"/>
      <c r="DL120" s="842">
        <v>3057070</v>
      </c>
      <c r="DM120" s="842"/>
      <c r="DN120" s="842"/>
      <c r="DO120" s="842"/>
      <c r="DP120" s="842"/>
      <c r="DQ120" s="842">
        <v>3169300</v>
      </c>
      <c r="DR120" s="842"/>
      <c r="DS120" s="842"/>
      <c r="DT120" s="842"/>
      <c r="DU120" s="842"/>
      <c r="DV120" s="843">
        <v>71</v>
      </c>
      <c r="DW120" s="843"/>
      <c r="DX120" s="843"/>
      <c r="DY120" s="843"/>
      <c r="DZ120" s="844"/>
    </row>
    <row r="121" spans="1:130" s="218"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981466</v>
      </c>
      <c r="BR121" s="817"/>
      <c r="BS121" s="817"/>
      <c r="BT121" s="817"/>
      <c r="BU121" s="817"/>
      <c r="BV121" s="817">
        <v>938478</v>
      </c>
      <c r="BW121" s="817"/>
      <c r="BX121" s="817"/>
      <c r="BY121" s="817"/>
      <c r="BZ121" s="817"/>
      <c r="CA121" s="817">
        <v>925627</v>
      </c>
      <c r="CB121" s="817"/>
      <c r="CC121" s="817"/>
      <c r="CD121" s="817"/>
      <c r="CE121" s="817"/>
      <c r="CF121" s="875">
        <v>20.7</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7903513</v>
      </c>
      <c r="BR122" s="845"/>
      <c r="BS122" s="845"/>
      <c r="BT122" s="845"/>
      <c r="BU122" s="845"/>
      <c r="BV122" s="845">
        <v>7919315</v>
      </c>
      <c r="BW122" s="845"/>
      <c r="BX122" s="845"/>
      <c r="BY122" s="845"/>
      <c r="BZ122" s="845"/>
      <c r="CA122" s="845">
        <v>7871735</v>
      </c>
      <c r="CB122" s="845"/>
      <c r="CC122" s="845"/>
      <c r="CD122" s="845"/>
      <c r="CE122" s="845"/>
      <c r="CF122" s="846">
        <v>176.3</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12652331</v>
      </c>
      <c r="BR123" s="833"/>
      <c r="BS123" s="833"/>
      <c r="BT123" s="833"/>
      <c r="BU123" s="833"/>
      <c r="BV123" s="833">
        <v>12842012</v>
      </c>
      <c r="BW123" s="833"/>
      <c r="BX123" s="833"/>
      <c r="BY123" s="833"/>
      <c r="BZ123" s="833"/>
      <c r="CA123" s="833">
        <v>12989015</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9.4</v>
      </c>
      <c r="BR124" s="831"/>
      <c r="BS124" s="831"/>
      <c r="BT124" s="831"/>
      <c r="BU124" s="831"/>
      <c r="BV124" s="831">
        <v>13.6</v>
      </c>
      <c r="BW124" s="831"/>
      <c r="BX124" s="831"/>
      <c r="BY124" s="831"/>
      <c r="BZ124" s="831"/>
      <c r="CA124" s="831">
        <v>17.7</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v>17098</v>
      </c>
      <c r="DH126" s="817"/>
      <c r="DI126" s="817"/>
      <c r="DJ126" s="817"/>
      <c r="DK126" s="817"/>
      <c r="DL126" s="817">
        <v>13732</v>
      </c>
      <c r="DM126" s="817"/>
      <c r="DN126" s="817"/>
      <c r="DO126" s="817"/>
      <c r="DP126" s="817"/>
      <c r="DQ126" s="817">
        <v>40641</v>
      </c>
      <c r="DR126" s="817"/>
      <c r="DS126" s="817"/>
      <c r="DT126" s="817"/>
      <c r="DU126" s="817"/>
      <c r="DV126" s="794">
        <v>0.9</v>
      </c>
      <c r="DW126" s="794"/>
      <c r="DX126" s="794"/>
      <c r="DY126" s="794"/>
      <c r="DZ126" s="795"/>
    </row>
    <row r="127" spans="1:130" s="218"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31660</v>
      </c>
      <c r="AB128" s="801"/>
      <c r="AC128" s="801"/>
      <c r="AD128" s="801"/>
      <c r="AE128" s="802"/>
      <c r="AF128" s="803">
        <v>27150</v>
      </c>
      <c r="AG128" s="801"/>
      <c r="AH128" s="801"/>
      <c r="AI128" s="801"/>
      <c r="AJ128" s="802"/>
      <c r="AK128" s="803">
        <v>36647</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14.98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5037886</v>
      </c>
      <c r="AB129" s="780"/>
      <c r="AC129" s="780"/>
      <c r="AD129" s="780"/>
      <c r="AE129" s="781"/>
      <c r="AF129" s="782">
        <v>4995894</v>
      </c>
      <c r="AG129" s="780"/>
      <c r="AH129" s="780"/>
      <c r="AI129" s="780"/>
      <c r="AJ129" s="781"/>
      <c r="AK129" s="782">
        <v>5036267</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632748</v>
      </c>
      <c r="AB130" s="780"/>
      <c r="AC130" s="780"/>
      <c r="AD130" s="780"/>
      <c r="AE130" s="781"/>
      <c r="AF130" s="782">
        <v>563873</v>
      </c>
      <c r="AG130" s="780"/>
      <c r="AH130" s="780"/>
      <c r="AI130" s="780"/>
      <c r="AJ130" s="781"/>
      <c r="AK130" s="782">
        <v>570037</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8.6999999999999993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4405138</v>
      </c>
      <c r="AB131" s="764"/>
      <c r="AC131" s="764"/>
      <c r="AD131" s="764"/>
      <c r="AE131" s="765"/>
      <c r="AF131" s="766">
        <v>4432021</v>
      </c>
      <c r="AG131" s="764"/>
      <c r="AH131" s="764"/>
      <c r="AI131" s="764"/>
      <c r="AJ131" s="765"/>
      <c r="AK131" s="766">
        <v>4466230</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v>17.7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7.5766752369999999</v>
      </c>
      <c r="AB132" s="745"/>
      <c r="AC132" s="745"/>
      <c r="AD132" s="745"/>
      <c r="AE132" s="746"/>
      <c r="AF132" s="747">
        <v>8.5108351249999998</v>
      </c>
      <c r="AG132" s="745"/>
      <c r="AH132" s="745"/>
      <c r="AI132" s="745"/>
      <c r="AJ132" s="746"/>
      <c r="AK132" s="747">
        <v>10.055348690000001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7.6</v>
      </c>
      <c r="AB133" s="724"/>
      <c r="AC133" s="724"/>
      <c r="AD133" s="724"/>
      <c r="AE133" s="725"/>
      <c r="AF133" s="723">
        <v>7.7</v>
      </c>
      <c r="AG133" s="724"/>
      <c r="AH133" s="724"/>
      <c r="AI133" s="724"/>
      <c r="AJ133" s="725"/>
      <c r="AK133" s="723">
        <v>8.6999999999999993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3eYYMaKgpLVqDUWbwpZqZQLfWvaqenNdd4+G2CqVmrmm22P6NJthjQlKq29gP/pOgUgHntGsPP6s64bR957soQ==" saltValue="ZAUx+c/bH/Jg3uIY7WtKR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le9X9VCZCQo064I/PCcoT58wd3ArANT4kjTFw5lSbt1WVaukCZ5aSHln4FOKj69WehjvVnHmjqT5nyH4jlaohg==" saltValue="s14xKmtpXktXjFX3CzSoR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yQvxZL4He7CgZxXJjOPKyXxi8ueQnKlzU2v24WXJtcDhXu2TM3dsTM4F7T5Nac5EX0Uf6sAdFNBRU1LaaikZQ==" saltValue="rMrhQ3dM082SHLZbyjbB2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1844030</v>
      </c>
      <c r="AP9" s="269">
        <v>116733</v>
      </c>
      <c r="AQ9" s="270">
        <v>102505</v>
      </c>
      <c r="AR9" s="271">
        <v>13.9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369371</v>
      </c>
      <c r="AP10" s="272">
        <v>23382</v>
      </c>
      <c r="AQ10" s="273">
        <v>13118</v>
      </c>
      <c r="AR10" s="274">
        <v>78.2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t="s">
        <v>488</v>
      </c>
      <c r="AP11" s="272" t="s">
        <v>488</v>
      </c>
      <c r="AQ11" s="273">
        <v>532</v>
      </c>
      <c r="AR11" s="274" t="s">
        <v>488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488</v>
      </c>
      <c r="AP12" s="272" t="s">
        <v>488</v>
      </c>
      <c r="AQ12" s="273">
        <v>70</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44593</v>
      </c>
      <c r="AP13" s="272">
        <v>2823</v>
      </c>
      <c r="AQ13" s="273">
        <v>4255</v>
      </c>
      <c r="AR13" s="274">
        <v>-33.700000000000003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44440</v>
      </c>
      <c r="AP14" s="272">
        <v>2813</v>
      </c>
      <c r="AQ14" s="273">
        <v>1813</v>
      </c>
      <c r="AR14" s="274">
        <v>55.2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-165475</v>
      </c>
      <c r="AP15" s="272">
        <v>-10475</v>
      </c>
      <c r="AQ15" s="273">
        <v>-6003</v>
      </c>
      <c r="AR15" s="274">
        <v>74.5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2136959</v>
      </c>
      <c r="AP16" s="272">
        <v>135276</v>
      </c>
      <c r="AQ16" s="273">
        <v>116291</v>
      </c>
      <c r="AR16" s="274">
        <v>16.3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10.89</v>
      </c>
      <c r="AP21" s="286">
        <v>9.5500000000000007</v>
      </c>
      <c r="AQ21" s="287">
        <v>1.34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96.3</v>
      </c>
      <c r="AP22" s="291">
        <v>96.7</v>
      </c>
      <c r="AQ22" s="292">
        <v>-0.4</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707353</v>
      </c>
      <c r="AP32" s="300">
        <v>44778</v>
      </c>
      <c r="AQ32" s="301">
        <v>49899</v>
      </c>
      <c r="AR32" s="302">
        <v>-10.3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488</v>
      </c>
      <c r="AP34" s="300" t="s">
        <v>488</v>
      </c>
      <c r="AQ34" s="301">
        <v>2</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204418</v>
      </c>
      <c r="AP35" s="300">
        <v>12940</v>
      </c>
      <c r="AQ35" s="301">
        <v>13394</v>
      </c>
      <c r="AR35" s="302">
        <v>-3.4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144008</v>
      </c>
      <c r="AP36" s="300">
        <v>9116</v>
      </c>
      <c r="AQ36" s="301">
        <v>2489</v>
      </c>
      <c r="AR36" s="302">
        <v>266.3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t="s">
        <v>488</v>
      </c>
      <c r="AP37" s="300" t="s">
        <v>488</v>
      </c>
      <c r="AQ37" s="301">
        <v>625</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488</v>
      </c>
      <c r="AP38" s="303" t="s">
        <v>488</v>
      </c>
      <c r="AQ38" s="304">
        <v>5</v>
      </c>
      <c r="AR38" s="292" t="s">
        <v>488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-36647</v>
      </c>
      <c r="AP39" s="300">
        <v>-2320</v>
      </c>
      <c r="AQ39" s="301">
        <v>-2982</v>
      </c>
      <c r="AR39" s="302">
        <v>-22.2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-570037</v>
      </c>
      <c r="AP40" s="300">
        <v>-36085</v>
      </c>
      <c r="AQ40" s="301">
        <v>-43756</v>
      </c>
      <c r="AR40" s="302">
        <v>-17.5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449095</v>
      </c>
      <c r="AP41" s="300">
        <v>28429</v>
      </c>
      <c r="AQ41" s="301">
        <v>19675</v>
      </c>
      <c r="AR41" s="302">
        <v>44.5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481223</v>
      </c>
      <c r="AN51" s="322">
        <v>28104</v>
      </c>
      <c r="AO51" s="323">
        <v>7.1</v>
      </c>
      <c r="AP51" s="324">
        <v>96248</v>
      </c>
      <c r="AQ51" s="325">
        <v>10</v>
      </c>
      <c r="AR51" s="326">
        <v>-2.9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234191</v>
      </c>
      <c r="AN52" s="330">
        <v>13677</v>
      </c>
      <c r="AO52" s="331">
        <v>-17.5</v>
      </c>
      <c r="AP52" s="332">
        <v>55768</v>
      </c>
      <c r="AQ52" s="333">
        <v>17.5</v>
      </c>
      <c r="AR52" s="334">
        <v>-35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690017</v>
      </c>
      <c r="AN53" s="322">
        <v>41146</v>
      </c>
      <c r="AO53" s="323">
        <v>46.4</v>
      </c>
      <c r="AP53" s="324">
        <v>76413</v>
      </c>
      <c r="AQ53" s="325">
        <v>-20.6</v>
      </c>
      <c r="AR53" s="326">
        <v>67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540272</v>
      </c>
      <c r="AN54" s="330">
        <v>32217</v>
      </c>
      <c r="AO54" s="331">
        <v>135.6</v>
      </c>
      <c r="AP54" s="332">
        <v>39658</v>
      </c>
      <c r="AQ54" s="333">
        <v>-28.9</v>
      </c>
      <c r="AR54" s="334">
        <v>164.5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971559</v>
      </c>
      <c r="AN55" s="322">
        <v>59104</v>
      </c>
      <c r="AO55" s="323">
        <v>43.6</v>
      </c>
      <c r="AP55" s="324">
        <v>66481</v>
      </c>
      <c r="AQ55" s="325">
        <v>-13</v>
      </c>
      <c r="AR55" s="326">
        <v>56.6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832339</v>
      </c>
      <c r="AN56" s="330">
        <v>50635</v>
      </c>
      <c r="AO56" s="331">
        <v>57.2</v>
      </c>
      <c r="AP56" s="332">
        <v>36120</v>
      </c>
      <c r="AQ56" s="333">
        <v>-8.9</v>
      </c>
      <c r="AR56" s="334">
        <v>66.099999999999994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743639</v>
      </c>
      <c r="AN57" s="322">
        <v>46054</v>
      </c>
      <c r="AO57" s="323">
        <v>-22.1</v>
      </c>
      <c r="AP57" s="324">
        <v>67825</v>
      </c>
      <c r="AQ57" s="325">
        <v>2</v>
      </c>
      <c r="AR57" s="326">
        <v>-24.1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633119</v>
      </c>
      <c r="AN58" s="330">
        <v>39210</v>
      </c>
      <c r="AO58" s="331">
        <v>-22.6</v>
      </c>
      <c r="AP58" s="332">
        <v>39417</v>
      </c>
      <c r="AQ58" s="333">
        <v>9.1</v>
      </c>
      <c r="AR58" s="334">
        <v>-31.7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995912</v>
      </c>
      <c r="AN59" s="322">
        <v>63044</v>
      </c>
      <c r="AO59" s="323">
        <v>36.9</v>
      </c>
      <c r="AP59" s="324">
        <v>81158</v>
      </c>
      <c r="AQ59" s="325">
        <v>19.7</v>
      </c>
      <c r="AR59" s="326">
        <v>17.2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920500</v>
      </c>
      <c r="AN60" s="330">
        <v>58271</v>
      </c>
      <c r="AO60" s="331">
        <v>48.6</v>
      </c>
      <c r="AP60" s="332">
        <v>45320</v>
      </c>
      <c r="AQ60" s="333">
        <v>15</v>
      </c>
      <c r="AR60" s="334">
        <v>33.6</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776470</v>
      </c>
      <c r="AN61" s="337">
        <v>47490</v>
      </c>
      <c r="AO61" s="338">
        <v>22.4</v>
      </c>
      <c r="AP61" s="339">
        <v>77625</v>
      </c>
      <c r="AQ61" s="340">
        <v>-0.4</v>
      </c>
      <c r="AR61" s="326">
        <v>22.8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632084</v>
      </c>
      <c r="AN62" s="330">
        <v>38802</v>
      </c>
      <c r="AO62" s="331">
        <v>40.299999999999997</v>
      </c>
      <c r="AP62" s="332">
        <v>43257</v>
      </c>
      <c r="AQ62" s="333">
        <v>0.8</v>
      </c>
      <c r="AR62" s="334">
        <v>39.5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Iy3V0z6vSGHSIPI8i4MjjHHOBWRbtuPiNRbhG3BN7xg4OgPPm7v194rMT8sEFv5NBmgOMSDBtefpZRFPvdkQ/g==" saltValue="m990rwrf/1dwkJu/omP6Z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hosIqHMxYtmlaH+V5/Y+NdZTFMwNMrnYK9BgQP26p9hl0eik//Ar6BaMlCVolWkOP3G7BIIYMf2MRydY8oXlXg==" saltValue="+YyVxuvi0pFMLDNhQnhZ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qWpZ5Xjr1nnCCq3Zo1uIwUpZWBjctDztiV1aWbWFnRSmmLVZWaQCCy+Fdk0H4gS2zY22uyXr03bak1dackxBpQ==" saltValue="8G3qTiSjETa1ZowfHlms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28.66</v>
      </c>
      <c r="G47" s="12">
        <v>27.99</v>
      </c>
      <c r="H47" s="12">
        <v>29.81</v>
      </c>
      <c r="I47" s="12">
        <v>34.07</v>
      </c>
      <c r="J47" s="13">
        <v>34.950000000000003</v>
      </c>
    </row>
    <row r="48" spans="2:10" ht="57.75" customHeight="1" x14ac:dyDescent="0.2">
      <c r="B48" s="14"/>
      <c r="C48" s="1141" t="s">
        <v>4</v>
      </c>
      <c r="D48" s="1141"/>
      <c r="E48" s="1142"/>
      <c r="F48" s="15">
        <v>1.25</v>
      </c>
      <c r="G48" s="16">
        <v>1.21</v>
      </c>
      <c r="H48" s="16">
        <v>4.0599999999999996</v>
      </c>
      <c r="I48" s="16">
        <v>1.2</v>
      </c>
      <c r="J48" s="17">
        <v>2.4900000000000002</v>
      </c>
    </row>
    <row r="49" spans="2:10" ht="57.75" customHeight="1" thickBot="1" x14ac:dyDescent="0.25">
      <c r="B49" s="18"/>
      <c r="C49" s="1143" t="s">
        <v>5</v>
      </c>
      <c r="D49" s="1143"/>
      <c r="E49" s="1144"/>
      <c r="F49" s="19">
        <v>5.74</v>
      </c>
      <c r="G49" s="20">
        <v>0.34</v>
      </c>
      <c r="H49" s="20">
        <v>3.15</v>
      </c>
      <c r="I49" s="20" t="s">
        <v>532</v>
      </c>
      <c r="J49" s="21">
        <v>1.7</v>
      </c>
    </row>
    <row r="50" spans="2:10" ht="13.2" x14ac:dyDescent="0.2"/>
  </sheetData>
  <sheetProtection algorithmName="SHA-512" hashValue="T7A0/WLwZiXVDtNFP3NgqrFxV6Sf4Wqp2PNC5RwRYvtrD/vG8ssHa1CFB69zfjUdh83uNpoQE0+C7lDVaCHHuA==" saltValue="YQ/JQRQtFazPlys18ihz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2026-03-12T05:39:25Z</cp:lastPrinted>
  <dcterms:created xsi:type="dcterms:W3CDTF">2026-02-23T08:02:42Z</dcterms:created>
  <dcterms:modified xsi:type="dcterms:W3CDTF">2026-03-18T06:41:56Z</dcterms:modified>
  <cp:category/>
</cp:coreProperties>
</file>