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666013E6-9F09-4494-A454-26870B9AF0F0}"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AM35" i="10"/>
  <c r="C35" i="10"/>
  <c r="CO34" i="10"/>
  <c r="BW34" i="10"/>
  <c r="U34" i="10"/>
  <c r="U35" i="10" s="1"/>
  <c r="U36" i="10" s="1"/>
  <c r="U37" i="10" s="1"/>
  <c r="C34" i="10"/>
  <c r="AM34" i="10" s="1"/>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<sst xmlns="http://schemas.openxmlformats.org/spreadsheetml/2006/main" count="1098" uniqueCount="563">
  <si>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</si>
  <si>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</si>
  <si>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</si>
  <si>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</si>
  <si>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</si>
  <si>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</si>
  <si>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</si>
  <si>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</si>
  <si>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</si>
  <si>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</si>
  <si>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</si>
  <si>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</si>
  <si>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</si>
  <si>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</si>
  <si>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</si>
  <si>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</si>
  <si>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</si>
  <si>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</si>
  <si>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</si>
  <si>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</si>
  <si>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</si>
  <si>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</si>
  <si>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</si>
  <si>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</si>
  <si>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</si>
  <si>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</si>
  <si>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</si>
  <si>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</si>
  <si>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</si>
  <si>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</si>
  <si>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</si>
  <si>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</si>
  <si>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</si>
  <si>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</si>
  <si>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</si>
  <si>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</si>
  <si>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</si>
  <si>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</si>
  <si>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</si>
  <si>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</si>
  <si>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</si>
  <si>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</si>
  <si>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</si>
  <si>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</si>
  <si>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</si>
  <si>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</si>
  <si>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</si>
  <si>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</si>
  <si>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</si>
  <si>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</si>
  <si>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</si>
  <si>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</si>
  <si>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</si>
  <si>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</si>
  <si>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</si>
  <si>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</si>
  <si>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</si>
  <si>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</si>
  <si>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</si>
  <si>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</si>
  <si>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</si>
  <si>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</si>
  <si>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</si>
  <si>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</si>
  <si>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</si>
  <si>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</si>
  <si>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</si>
  <si>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</si>
  <si>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</si>
  <si>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</si>
  <si>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</si>
  <si>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</si>
  <si>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</si>
  <si>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</si>
  <si>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</si>
  <si>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</si>
  <si>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</si>
  <si>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</si>
  <si>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</si>
  <si>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</si>
  <si>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</si>
  <si>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</si>
  <si>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</si>
  <si>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</si>
  <si>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</si>
  <si>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</si>
  <si>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</si>
  <si>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</si>
  <si>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</si>
  <si>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</si>
  <si>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</si>
  <si>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</si>
  <si>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</si>
  <si>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</si>
  <si>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</si>
  <si>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</si>
  <si>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</si>
  <si>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</si>
  <si>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</si>
  <si>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</si>
  <si>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</si>
  <si>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</si>
  <si>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</si>
  <si>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</si>
  <si>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</si>
  <si>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</si>
  <si>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</si>
  <si>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</si>
  <si>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</si>
  <si>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</si>
  <si>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</si>
  <si>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</si>
  <si>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</si>
  <si>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</si>
  <si>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</si>
  <si>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</si>
  <si>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</si>
  <si>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</si>
  <si>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</si>
  <si>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</si>
  <si>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</si>
  <si>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</si>
  <si>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</si>
  <si>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</si>
  <si>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</si>
  <si>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</si>
  <si>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</si>
  <si>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</si>
  <si>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</si>
  <si>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</si>
  <si>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</si>
  <si>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</si>
  <si>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</si>
  <si>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</si>
  <si>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</si>
  <si>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</si>
  <si>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</si>
  <si>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</si>
  <si>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</si>
  <si>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</si>
  <si>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</si>
  <si>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</si>
  <si>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</si>
  <si>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</si>
  <si>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-3.4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</si>
  <si>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</si>
  <si>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</si>
  <si>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</si>
  <si>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</si>
  <si>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</si>
  <si>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</si>
  <si>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</si>
  <si>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</si>
  <si>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</si>
  <si>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</si>
  <si>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</si>
  <si>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</si>
  <si>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</si>
  <si>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</si>
  <si>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</si>
  <si>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</si>
  <si>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</si>
  <si>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</si>
  <si>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</si>
  <si>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</si>
  <si>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</si>
  <si>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</si>
  <si>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</si>
  <si>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</si>
  <si>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</si>
  <si>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</si>
  <si>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</si>
  <si>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</si>
  <si>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</si>
  <si>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</si>
  <si>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</si>
  <si>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</si>
  <si>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</si>
  <si>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</si>
  <si>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</si>
  <si>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</si>
  <si>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</si>
  <si>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</si>
  <si>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</si>
  <si>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</si>
  <si>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</si>
  <si>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</si>
  <si>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</si>
  <si>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</si>
  <si>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</si>
  <si>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</si>
  <si>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</si>
  <si>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</si>
  <si>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</si>
  <si>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</si>
  <si>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</si>
  <si>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</si>
  <si>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</si>
  <si>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</si>
  <si>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</si>
  <si>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</si>
  <si>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</si>
  <si>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</si>
  <si>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奈良県吉野町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</si>
  <si>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</si>
  <si>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</si>
  <si>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</si>
  <si>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</si>
  <si>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</si>
  <si>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</si>
  <si>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</si>
  <si>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</si>
  <si>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</si>
  <si>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</si>
  <si>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</si>
  <si>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</si>
  <si>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</si>
  <si>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</si>
  <si>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</si>
  <si>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</si>
  <si>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</si>
  <si>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</si>
  <si>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</si>
  <si>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</si>
  <si>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</si>
  <si>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</si>
  <si>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</si>
  <si>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</si>
  <si>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</si>
  <si>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</si>
  <si>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</si>
  <si>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</si>
  <si>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</si>
  <si>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</si>
  <si>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</si>
  <si>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</si>
  <si>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</si>
  <si>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</si>
  <si>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</si>
  <si>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</si>
  <si>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</si>
  <si>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</si>
  <si>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</si>
  <si>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</si>
  <si>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</si>
  <si>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</si>
  <si>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</si>
  <si>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</si>
  <si>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</si>
  <si>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</si>
  <si>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</si>
  <si>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</si>
  <si>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</si>
  <si>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</si>
  <si>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</si>
  <si>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</si>
  <si>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</si>
  <si>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</si>
  <si>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</si>
  <si>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</si>
  <si>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</si>
  <si>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</si>
  <si>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</si>
  <si>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</si>
  <si>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</si>
  <si>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</si>
  <si>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</si>
  <si>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</si>
  <si>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</si>
  <si>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</si>
  <si>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</si>
  <si>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</si>
  <si>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</si>
  <si>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</si>
  <si>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</si>
  <si>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</si>
  <si>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</si>
  <si>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</si>
  <si>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</si>
  <si>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</si>
  <si>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</si>
  <si>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</si>
  <si>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</si>
  <si>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</si>
  <si>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</si>
  <si>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</si>
  <si>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</si>
  <si>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</si>
  <si>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</si>
  <si>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</si>
  <si>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</si>
  <si>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</si>
  <si>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</si>
  <si>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</si>
  <si>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</si>
  <si>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</si>
  <si>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</si>
  <si>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</si>
  <si>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</si>
  <si>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</si>
  <si>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</si>
  <si>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</si>
  <si>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</si>
  <si>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</si>
  <si>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</si>
  <si>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</si>
  <si>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</si>
  <si>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</si>
  <si>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</si>
  <si>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</si>
  <si>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</si>
  <si>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</si>
  <si>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</si>
  <si>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</si>
  <si>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</si>
  <si>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</si>
  <si>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</si>
  <si>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</si>
  <si>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</si>
  <si>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</si>
  <si>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</si>
  <si>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</si>
  <si>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</si>
  <si>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</si>
  <si>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</si>
  <si>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</si>
  <si>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</si>
  <si>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</si>
  <si>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</si>
  <si>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</si>
  <si>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</si>
  <si>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</si>
  <si>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</si>
  <si>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</si>
  <si>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</si>
  <si>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</si>
  <si>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</si>
  <si>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</si>
  <si>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</si>
  <si>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</si>
  <si>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</si>
  <si>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</si>
  <si>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</si>
  <si>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</si>
  <si>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</si>
  <si>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</si>
  <si>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</si>
  <si>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</si>
  <si>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</si>
  <si>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</si>
  <si>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</si>
  <si>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</si>
  <si>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</si>
  <si>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</si>
  <si>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奈良県吉野町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</si>
  <si>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</si>
  <si>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</si>
  <si>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</si>
  <si>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</si>
  <si>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</si>
  <si>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</si>
  <si>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</si>
  <si>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</si>
  <si>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</si>
  <si>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</si>
  <si>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</si>
  <si>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</si>
  <si>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</si>
  <si>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</si>
  <si>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</si>
  <si>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</si>
  <si>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</si>
  <si>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</si>
  <si>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</si>
  <si>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</si>
  <si>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</si>
  <si>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</si>
  <si>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</si>
  <si>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</si>
  <si>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</si>
  <si>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</si>
  <si>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</si>
  <si>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</si>
  <si>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</si>
  <si>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</si>
  <si>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</si>
  <si>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</si>
  <si>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</si>
  <si>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</si>
  <si>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　保険事業勘定</t>
    <phoneticPr fontId="5"/>
  </si>
  <si>
    <t>介護保険特別会計　サービス事業勘定</t>
    <phoneticPr fontId="5"/>
  </si>
  <si>
    <t>後期高齢者医療特別会計</t>
    <phoneticPr fontId="5"/>
  </si>
  <si>
    <t>水道事業</t>
    <phoneticPr fontId="5"/>
  </si>
  <si>
    <t>法適用企業</t>
    <phoneticPr fontId="5"/>
  </si>
  <si>
    <t>下水道事業</t>
    <phoneticPr fontId="5"/>
  </si>
  <si>
    <t>法非適用企業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</si>
  <si>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</si>
  <si>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</si>
  <si>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</si>
  <si>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</si>
  <si>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</si>
  <si>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</si>
  <si>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</si>
  <si>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</si>
  <si>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</si>
  <si>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</si>
  <si>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</si>
  <si>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</si>
  <si>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</si>
  <si>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</si>
  <si>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</si>
  <si>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</si>
  <si>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</si>
  <si>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</si>
  <si>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</si>
  <si>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</si>
  <si>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</si>
  <si>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</si>
  <si>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</si>
  <si>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</si>
  <si>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</si>
  <si>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</si>
  <si>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</si>
  <si>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</si>
  <si>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</si>
  <si>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</si>
  <si>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</si>
  <si>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</si>
  <si>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</si>
  <si>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</si>
  <si>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</si>
  <si>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</si>
  <si>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</si>
  <si>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</si>
  <si>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</si>
  <si>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</si>
  <si>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</si>
  <si>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</si>
  <si>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</si>
  <si>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</si>
  <si>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</si>
  <si>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</si>
  <si>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</si>
  <si>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</si>
  <si>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</si>
  <si>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</si>
  <si>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</si>
  <si>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</si>
  <si>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</si>
  <si>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</si>
  <si>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</si>
  <si>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</si>
  <si>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</si>
  <si>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</si>
  <si>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</si>
  <si>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</si>
  <si>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</si>
  <si>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</si>
  <si>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</si>
  <si>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</si>
  <si>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</si>
  <si>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</si>
  <si>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</si>
  <si>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</si>
  <si>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</si>
  <si>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</si>
  <si>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</si>
  <si>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</si>
  <si>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</si>
  <si>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</si>
  <si>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</si>
  <si>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</si>
  <si>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</si>
  <si>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</si>
  <si>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</si>
  <si>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</si>
  <si>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</si>
  <si>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</si>
  <si>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</si>
  <si>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</si>
  <si>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</si>
  <si>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</si>
  <si>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</si>
  <si>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</si>
  <si>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</si>
  <si>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</si>
  <si>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</si>
  <si>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</si>
  <si>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</si>
  <si>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</si>
  <si>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</si>
  <si>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</si>
  <si>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</si>
  <si>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</si>
  <si>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</si>
  <si>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</si>
  <si>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</si>
  <si>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</si>
  <si>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</si>
  <si>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</si>
  <si>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</si>
  <si>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</si>
  <si>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</si>
  <si>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</si>
  <si>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</si>
  <si>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</si>
  <si>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</si>
  <si>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</si>
  <si>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</si>
  <si>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</si>
  <si>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</si>
  <si>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</si>
  <si>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</si>
  <si>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</si>
  <si>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</si>
  <si>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</si>
  <si>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</si>
  <si>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</si>
  <si>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</si>
  <si>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</si>
  <si>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</si>
  <si>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</si>
  <si>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</si>
  <si>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</si>
  <si>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</si>
  <si>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</si>
  <si>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</si>
  <si>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</si>
  <si>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</si>
  <si>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</si>
  <si>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</si>
  <si>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</si>
  <si>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0.35</t>
  </si>
  <si>
    <t>▲ 3.73</t>
  </si>
  <si>
    <t>水道事業</t>
  </si>
  <si>
    <t>一般会計</t>
  </si>
  <si>
    <t>国民健康保険特別会計</t>
  </si>
  <si>
    <t>介護保険特別会計　保険事業勘定</t>
  </si>
  <si>
    <t>農業集落排水事業</t>
  </si>
  <si>
    <t>後期高齢者医療特別会計</t>
  </si>
  <si>
    <t>介護保険特別会計　サービス事業勘定</t>
  </si>
  <si>
    <t>下水道事業</t>
  </si>
  <si>
    <t>その他会計（赤字）</t>
  </si>
  <si>
    <t>その他会計（黒字）</t>
  </si>
  <si>
    <t>R02</t>
    <phoneticPr fontId="5"/>
  </si>
  <si>
    <t>R03</t>
    <phoneticPr fontId="5"/>
  </si>
  <si>
    <t>R04</t>
    <phoneticPr fontId="5"/>
  </si>
  <si>
    <t>R05</t>
    <phoneticPr fontId="5"/>
  </si>
  <si>
    <t>R06</t>
    <phoneticPr fontId="5"/>
  </si>
  <si>
    <t>-</t>
    <phoneticPr fontId="2"/>
  </si>
  <si>
    <t>奈良県市町村総合事務組合</t>
    <rPh sb="0" eb="3">
      <t>ナラケン</t>
    </rPh>
    <rPh sb="3" eb="6">
      <t>シチョウソン</t>
    </rPh>
    <rPh sb="6" eb="8">
      <t>ソウゴウ</t>
    </rPh>
    <rPh sb="8" eb="12">
      <t>ジムクミアイ</t>
    </rPh>
    <phoneticPr fontId="2"/>
  </si>
  <si>
    <t>吉野広域行政組合</t>
    <rPh sb="0" eb="2">
      <t>ヨシノ</t>
    </rPh>
    <rPh sb="2" eb="8">
      <t>コウイキギョウセイクミアイ</t>
    </rPh>
    <phoneticPr fontId="2"/>
  </si>
  <si>
    <t>奈良県広域水質検査センター組合</t>
    <rPh sb="0" eb="3">
      <t>ナラケン</t>
    </rPh>
    <rPh sb="3" eb="9">
      <t>コウイキスイシツケンサ</t>
    </rPh>
    <rPh sb="13" eb="15">
      <t>クミアイ</t>
    </rPh>
    <phoneticPr fontId="2"/>
  </si>
  <si>
    <t>奈良県住宅新築資金等貸付金回収管理組合</t>
    <rPh sb="0" eb="3">
      <t>ナラケン</t>
    </rPh>
    <rPh sb="3" eb="5">
      <t>ジュウタク</t>
    </rPh>
    <rPh sb="5" eb="10">
      <t>シンチクシキントウ</t>
    </rPh>
    <rPh sb="10" eb="12">
      <t>カシツケ</t>
    </rPh>
    <rPh sb="12" eb="13">
      <t>キン</t>
    </rPh>
    <rPh sb="13" eb="15">
      <t>カイシュウ</t>
    </rPh>
    <rPh sb="15" eb="19">
      <t>カンリクミアイ</t>
    </rPh>
    <phoneticPr fontId="2"/>
  </si>
  <si>
    <t>奈良県後期高齢者医療広域連合</t>
    <rPh sb="0" eb="3">
      <t>ナラケン</t>
    </rPh>
    <rPh sb="3" eb="8">
      <t>コウキコウレイシャ</t>
    </rPh>
    <rPh sb="8" eb="10">
      <t>イリョウ</t>
    </rPh>
    <rPh sb="10" eb="12">
      <t>コウイキ</t>
    </rPh>
    <rPh sb="12" eb="14">
      <t>レンゴウ</t>
    </rPh>
    <phoneticPr fontId="2"/>
  </si>
  <si>
    <t>奈良県広域消防組合</t>
    <rPh sb="0" eb="3">
      <t>ナラケン</t>
    </rPh>
    <rPh sb="3" eb="9">
      <t>コウイキショウボウクミアイ</t>
    </rPh>
    <phoneticPr fontId="2"/>
  </si>
  <si>
    <t>南和広域医療企業団</t>
    <rPh sb="0" eb="2">
      <t>ナンワ</t>
    </rPh>
    <rPh sb="2" eb="9">
      <t>コウイキイリョウキギョウダン</t>
    </rPh>
    <phoneticPr fontId="2"/>
  </si>
  <si>
    <t>吉野町土地開発公社</t>
    <rPh sb="0" eb="3">
      <t>ヨシノチョウ</t>
    </rPh>
    <rPh sb="3" eb="9">
      <t>トチカイハツコウシャ</t>
    </rPh>
    <phoneticPr fontId="2"/>
  </si>
  <si>
    <t>庁舎整備基金</t>
    <rPh sb="0" eb="2">
      <t>チョウシャ</t>
    </rPh>
    <rPh sb="2" eb="4">
      <t>セイビ</t>
    </rPh>
    <rPh sb="4" eb="6">
      <t>キキン</t>
    </rPh>
    <phoneticPr fontId="5"/>
  </si>
  <si>
    <t>世界遺産・吉野ふるさとづくり基金</t>
    <rPh sb="0" eb="4">
      <t>セカイイサン</t>
    </rPh>
    <rPh sb="5" eb="7">
      <t>ヨシノ</t>
    </rPh>
    <rPh sb="14" eb="16">
      <t>キキン</t>
    </rPh>
    <phoneticPr fontId="5"/>
  </si>
  <si>
    <t>ふるさと整備基金</t>
    <rPh sb="4" eb="8">
      <t>セイビキキン</t>
    </rPh>
    <phoneticPr fontId="5"/>
  </si>
  <si>
    <t>町営住宅改修基金</t>
    <rPh sb="0" eb="4">
      <t>チョウエイジュウタク</t>
    </rPh>
    <rPh sb="4" eb="8">
      <t>カイシュウキキン</t>
    </rPh>
    <phoneticPr fontId="5"/>
  </si>
  <si>
    <t>企業版ふるさと納税基金</t>
    <rPh sb="0" eb="3">
      <t>キギョウバン</t>
    </rPh>
    <rPh sb="7" eb="9">
      <t>ノウゼイ</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</si>
</sst>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F8D4-4D60-BF1F-B4BB04F758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140873</c:v>
                </c:pt>
                <c:pt idx="1">
                  <c:v>162798</c:v>
                </c:pt>
                <c:pt idx="2">
                  <c:v>81648</c:v>
                </c:pt>
                <c:pt idx="3">
                  <c:v>53581</c:v>
                </c:pt>
                <c:pt idx="4">
                  <c:v>69939</c:v>
                </c:pt>
              </c:numCache>
            </c:numRef>
          </c:val>
          <c:smooth val="0"/>
          <c:extLst>
            <c:ext xmlns:c16="http://schemas.microsoft.com/office/drawing/2014/chart" uri="{C3380CC4-5D6E-409C-BE32-E72D297353CC}">
              <c16:uniqueId val="{00000001-F8D4-4D60-BF1F-B4BB04F758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8.99</c:v>
                </c:pt>
                <c:pt idx="1">
                  <c:v>16.03</c:v>
                </c:pt>
                <c:pt idx="2">
                  <c:v>13.67</c:v>
                </c:pt>
                <c:pt idx="3">
                  <c:v>9.31</c:v>
                </c:pt>
                <c:pt idx="4">
                  <c:v>8.9600000000000009</c:v>
                </c:pt>
              </c:numCache>
            </c:numRef>
          </c:val>
          <c:extLst>
            <c:ext xmlns:c16="http://schemas.microsoft.com/office/drawing/2014/chart" uri="{C3380CC4-5D6E-409C-BE32-E72D297353CC}">
              <c16:uniqueId val="{00000000-6576-43C4-B147-1F72DB42FB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12.95</c:v>
                </c:pt>
                <c:pt idx="1">
                  <c:v>17.2</c:v>
                </c:pt>
                <c:pt idx="2">
                  <c:v>21.55</c:v>
                </c:pt>
                <c:pt idx="3">
                  <c:v>21.51</c:v>
                </c:pt>
                <c:pt idx="4">
                  <c:v>21.81</c:v>
                </c:pt>
              </c:numCache>
            </c:numRef>
          </c:val>
          <c:extLst>
            <c:ext xmlns:c16="http://schemas.microsoft.com/office/drawing/2014/chart" uri="{C3380CC4-5D6E-409C-BE32-E72D297353CC}">
              <c16:uniqueId val="{00000001-6576-43C4-B147-1F72DB42FB5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-0.35</c:v>
                </c:pt>
                <c:pt idx="1">
                  <c:v>12.43</c:v>
                </c:pt>
                <c:pt idx="2">
                  <c:v>0.22</c:v>
                </c:pt>
                <c:pt idx="3">
                  <c:v>-3.73</c:v>
                </c:pt>
                <c:pt idx="4">
                  <c:v>0.61</c:v>
                </c:pt>
              </c:numCache>
            </c:numRef>
          </c:val>
          <c:smooth val="0"/>
          <c:extLst>
            <c:ext xmlns:c16="http://schemas.microsoft.com/office/drawing/2014/chart" uri="{C3380CC4-5D6E-409C-BE32-E72D297353CC}">
              <c16:uniqueId val="{00000002-6576-43C4-B147-1F72DB42FB5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348-44CA-A2D4-C4ED0D18A7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48-44CA-A2D4-C4ED0D18A7D3}"/>
            </c:ext>
          </c:extLst>
        </c:ser>
        <c:ser>
          <c:idx val="2"/>
          <c:order val="2"/>
          <c:tx>
            <c:strRef>
              <c:f>データシート!$A$29</c:f>
              <c:strCache>
                <c:ptCount val="1"/>
                <c:pt idx="0">
                  <c:v>下水道事業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348-44CA-A2D4-C4ED0D18A7D3}"/>
            </c:ext>
          </c:extLst>
        </c:ser>
        <c:ser>
          <c:idx val="3"/>
          <c:order val="3"/>
          <c:tx>
            <c:strRef>
              <c:f>データシート!$A$30</c:f>
              <c:strCache>
                <c:ptCount val="1"/>
                <c:pt idx="0">
                  <c:v>介護保険特別会計　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348-44CA-A2D4-C4ED0D18A7D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E348-44CA-A2D4-C4ED0D18A7D3}"/>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c:v>
                </c:pt>
                <c:pt idx="2">
                  <c:v>#N/A</c:v>
                </c:pt>
                <c:pt idx="3">
                  <c:v>7.0000000000000007E-2</c:v>
                </c:pt>
                <c:pt idx="4">
                  <c:v>#N/A</c:v>
                </c:pt>
                <c:pt idx="5">
                  <c:v>0.03</c:v>
                </c:pt>
                <c:pt idx="6">
                  <c:v>#N/A</c:v>
                </c:pt>
                <c:pt idx="7">
                  <c:v>0.02</c:v>
                </c:pt>
                <c:pt idx="8">
                  <c:v>#N/A</c:v>
                </c:pt>
                <c:pt idx="9">
                  <c:v>0.03</c:v>
                </c:pt>
              </c:numCache>
            </c:numRef>
          </c:val>
          <c:extLst>
            <c:ext xmlns:c16="http://schemas.microsoft.com/office/drawing/2014/chart" uri="{C3380CC4-5D6E-409C-BE32-E72D297353CC}">
              <c16:uniqueId val="{00000005-E348-44CA-A2D4-C4ED0D18A7D3}"/>
            </c:ext>
          </c:extLst>
        </c:ser>
        <c:ser>
          <c:idx val="6"/>
          <c:order val="6"/>
          <c:tx>
            <c:strRef>
              <c:f>データシート!$A$33</c:f>
              <c:strCache>
                <c:ptCount val="1"/>
                <c:pt idx="0">
                  <c:v>介護保険特別会計　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0.75</c:v>
                </c:pt>
                <c:pt idx="2">
                  <c:v>#N/A</c:v>
                </c:pt>
                <c:pt idx="3">
                  <c:v>0.96</c:v>
                </c:pt>
                <c:pt idx="4">
                  <c:v>#N/A</c:v>
                </c:pt>
                <c:pt idx="5">
                  <c:v>1.51</c:v>
                </c:pt>
                <c:pt idx="6">
                  <c:v>#N/A</c:v>
                </c:pt>
                <c:pt idx="7">
                  <c:v>1.83</c:v>
                </c:pt>
                <c:pt idx="8">
                  <c:v>#N/A</c:v>
                </c:pt>
                <c:pt idx="9">
                  <c:v>0.51</c:v>
                </c:pt>
              </c:numCache>
            </c:numRef>
          </c:val>
          <c:extLst>
            <c:ext xmlns:c16="http://schemas.microsoft.com/office/drawing/2014/chart" uri="{C3380CC4-5D6E-409C-BE32-E72D297353CC}">
              <c16:uniqueId val="{00000006-E348-44CA-A2D4-C4ED0D18A7D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2.46</c:v>
                </c:pt>
                <c:pt idx="2">
                  <c:v>#N/A</c:v>
                </c:pt>
                <c:pt idx="3">
                  <c:v>2.78</c:v>
                </c:pt>
                <c:pt idx="4">
                  <c:v>#N/A</c:v>
                </c:pt>
                <c:pt idx="5">
                  <c:v>2.93</c:v>
                </c:pt>
                <c:pt idx="6">
                  <c:v>#N/A</c:v>
                </c:pt>
                <c:pt idx="7">
                  <c:v>2.57</c:v>
                </c:pt>
                <c:pt idx="8">
                  <c:v>#N/A</c:v>
                </c:pt>
                <c:pt idx="9">
                  <c:v>2.3199999999999998</c:v>
                </c:pt>
              </c:numCache>
            </c:numRef>
          </c:val>
          <c:extLst>
            <c:ext xmlns:c16="http://schemas.microsoft.com/office/drawing/2014/chart" uri="{C3380CC4-5D6E-409C-BE32-E72D297353CC}">
              <c16:uniqueId val="{00000007-E348-44CA-A2D4-C4ED0D18A7D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8.98</c:v>
                </c:pt>
                <c:pt idx="2">
                  <c:v>#N/A</c:v>
                </c:pt>
                <c:pt idx="3">
                  <c:v>16.03</c:v>
                </c:pt>
                <c:pt idx="4">
                  <c:v>#N/A</c:v>
                </c:pt>
                <c:pt idx="5">
                  <c:v>13.67</c:v>
                </c:pt>
                <c:pt idx="6">
                  <c:v>#N/A</c:v>
                </c:pt>
                <c:pt idx="7">
                  <c:v>9.31</c:v>
                </c:pt>
                <c:pt idx="8">
                  <c:v>#N/A</c:v>
                </c:pt>
                <c:pt idx="9">
                  <c:v>8.9600000000000009</c:v>
                </c:pt>
              </c:numCache>
            </c:numRef>
          </c:val>
          <c:extLst>
            <c:ext xmlns:c16="http://schemas.microsoft.com/office/drawing/2014/chart" uri="{C3380CC4-5D6E-409C-BE32-E72D297353CC}">
              <c16:uniqueId val="{00000008-E348-44CA-A2D4-C4ED0D18A7D3}"/>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7.1</c:v>
                </c:pt>
                <c:pt idx="2">
                  <c:v>#N/A</c:v>
                </c:pt>
                <c:pt idx="3">
                  <c:v>6.94</c:v>
                </c:pt>
                <c:pt idx="4">
                  <c:v>#N/A</c:v>
                </c:pt>
                <c:pt idx="5">
                  <c:v>6.48</c:v>
                </c:pt>
                <c:pt idx="6">
                  <c:v>#N/A</c:v>
                </c:pt>
                <c:pt idx="7">
                  <c:v>7.27</c:v>
                </c:pt>
                <c:pt idx="8">
                  <c:v>#N/A</c:v>
                </c:pt>
                <c:pt idx="9">
                  <c:v>10.26</c:v>
                </c:pt>
              </c:numCache>
            </c:numRef>
          </c:val>
          <c:extLst>
            <c:ext xmlns:c16="http://schemas.microsoft.com/office/drawing/2014/chart" uri="{C3380CC4-5D6E-409C-BE32-E72D297353CC}">
              <c16:uniqueId val="{00000009-E348-44CA-A2D4-C4ED0D18A7D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682</c:v>
                </c:pt>
                <c:pt idx="5">
                  <c:v>614</c:v>
                </c:pt>
                <c:pt idx="8">
                  <c:v>588</c:v>
                </c:pt>
                <c:pt idx="11">
                  <c:v>612</c:v>
                </c:pt>
                <c:pt idx="14">
                  <c:v>608</c:v>
                </c:pt>
              </c:numCache>
            </c:numRef>
          </c:val>
          <c:extLst>
            <c:ext xmlns:c16="http://schemas.microsoft.com/office/drawing/2014/chart" uri="{C3380CC4-5D6E-409C-BE32-E72D297353CC}">
              <c16:uniqueId val="{00000000-288E-461A-BB3F-76D2CE5D36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8E-461A-BB3F-76D2CE5D36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88E-461A-BB3F-76D2CE5D36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94</c:v>
                </c:pt>
                <c:pt idx="3">
                  <c:v>73</c:v>
                </c:pt>
                <c:pt idx="6">
                  <c:v>49</c:v>
                </c:pt>
                <c:pt idx="9">
                  <c:v>53</c:v>
                </c:pt>
                <c:pt idx="12">
                  <c:v>60</c:v>
                </c:pt>
              </c:numCache>
            </c:numRef>
          </c:val>
          <c:extLst>
            <c:ext xmlns:c16="http://schemas.microsoft.com/office/drawing/2014/chart" uri="{C3380CC4-5D6E-409C-BE32-E72D297353CC}">
              <c16:uniqueId val="{00000003-288E-461A-BB3F-76D2CE5D36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184</c:v>
                </c:pt>
                <c:pt idx="3">
                  <c:v>227</c:v>
                </c:pt>
                <c:pt idx="6">
                  <c:v>194</c:v>
                </c:pt>
                <c:pt idx="9">
                  <c:v>263</c:v>
                </c:pt>
                <c:pt idx="12">
                  <c:v>273</c:v>
                </c:pt>
              </c:numCache>
            </c:numRef>
          </c:val>
          <c:extLst>
            <c:ext xmlns:c16="http://schemas.microsoft.com/office/drawing/2014/chart" uri="{C3380CC4-5D6E-409C-BE32-E72D297353CC}">
              <c16:uniqueId val="{00000004-288E-461A-BB3F-76D2CE5D36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8E-461A-BB3F-76D2CE5D36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8E-461A-BB3F-76D2CE5D36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615</c:v>
                </c:pt>
                <c:pt idx="3">
                  <c:v>542</c:v>
                </c:pt>
                <c:pt idx="6">
                  <c:v>498</c:v>
                </c:pt>
                <c:pt idx="9">
                  <c:v>580</c:v>
                </c:pt>
                <c:pt idx="12">
                  <c:v>604</c:v>
                </c:pt>
              </c:numCache>
            </c:numRef>
          </c:val>
          <c:extLst>
            <c:ext xmlns:c16="http://schemas.microsoft.com/office/drawing/2014/chart" uri="{C3380CC4-5D6E-409C-BE32-E72D297353CC}">
              <c16:uniqueId val="{00000007-288E-461A-BB3F-76D2CE5D36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211</c:v>
                </c:pt>
                <c:pt idx="2">
                  <c:v>#N/A</c:v>
                </c:pt>
                <c:pt idx="3">
                  <c:v>#N/A</c:v>
                </c:pt>
                <c:pt idx="4">
                  <c:v>228</c:v>
                </c:pt>
                <c:pt idx="5">
                  <c:v>#N/A</c:v>
                </c:pt>
                <c:pt idx="6">
                  <c:v>#N/A</c:v>
                </c:pt>
                <c:pt idx="7">
                  <c:v>153</c:v>
                </c:pt>
                <c:pt idx="8">
                  <c:v>#N/A</c:v>
                </c:pt>
                <c:pt idx="9">
                  <c:v>#N/A</c:v>
                </c:pt>
                <c:pt idx="10">
                  <c:v>284</c:v>
                </c:pt>
                <c:pt idx="11">
                  <c:v>#N/A</c:v>
                </c:pt>
                <c:pt idx="12">
                  <c:v>#N/A</c:v>
                </c:pt>
                <c:pt idx="13">
                  <c:v>329</c:v>
                </c:pt>
                <c:pt idx="14">
                  <c:v>#N/A</c:v>
                </c:pt>
              </c:numCache>
            </c:numRef>
          </c:val>
          <c:smooth val="0"/>
          <c:extLst>
            <c:ext xmlns:c16="http://schemas.microsoft.com/office/drawing/2014/chart" uri="{C3380CC4-5D6E-409C-BE32-E72D297353CC}">
              <c16:uniqueId val="{00000008-288E-461A-BB3F-76D2CE5D36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6292</c:v>
                </c:pt>
                <c:pt idx="5">
                  <c:v>6601</c:v>
                </c:pt>
                <c:pt idx="8">
                  <c:v>6259</c:v>
                </c:pt>
                <c:pt idx="11">
                  <c:v>6028</c:v>
                </c:pt>
                <c:pt idx="14">
                  <c:v>5730</c:v>
                </c:pt>
              </c:numCache>
            </c:numRef>
          </c:val>
          <c:extLst>
            <c:ext xmlns:c16="http://schemas.microsoft.com/office/drawing/2014/chart" uri="{C3380CC4-5D6E-409C-BE32-E72D297353CC}">
              <c16:uniqueId val="{00000000-60C8-44CE-954B-448EF39A4C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87</c:v>
                </c:pt>
                <c:pt idx="5">
                  <c:v>87</c:v>
                </c:pt>
                <c:pt idx="8">
                  <c:v>87</c:v>
                </c:pt>
                <c:pt idx="11">
                  <c:v>87</c:v>
                </c:pt>
                <c:pt idx="14">
                  <c:v>87</c:v>
                </c:pt>
              </c:numCache>
            </c:numRef>
          </c:val>
          <c:extLst>
            <c:ext xmlns:c16="http://schemas.microsoft.com/office/drawing/2014/chart" uri="{C3380CC4-5D6E-409C-BE32-E72D297353CC}">
              <c16:uniqueId val="{00000001-60C8-44CE-954B-448EF39A4C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1008</c:v>
                </c:pt>
                <c:pt idx="5">
                  <c:v>1149</c:v>
                </c:pt>
                <c:pt idx="8">
                  <c:v>1567</c:v>
                </c:pt>
                <c:pt idx="11">
                  <c:v>1634</c:v>
                </c:pt>
                <c:pt idx="14">
                  <c:v>1650</c:v>
                </c:pt>
              </c:numCache>
            </c:numRef>
          </c:val>
          <c:extLst>
            <c:ext xmlns:c16="http://schemas.microsoft.com/office/drawing/2014/chart" uri="{C3380CC4-5D6E-409C-BE32-E72D297353CC}">
              <c16:uniqueId val="{00000002-60C8-44CE-954B-448EF39A4C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C8-44CE-954B-448EF39A4C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C8-44CE-954B-448EF39A4C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C8-44CE-954B-448EF39A4C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1200</c:v>
                </c:pt>
                <c:pt idx="3">
                  <c:v>1134</c:v>
                </c:pt>
                <c:pt idx="6">
                  <c:v>1073</c:v>
                </c:pt>
                <c:pt idx="9">
                  <c:v>1078</c:v>
                </c:pt>
                <c:pt idx="12">
                  <c:v>1025</c:v>
                </c:pt>
              </c:numCache>
            </c:numRef>
          </c:val>
          <c:extLst>
            <c:ext xmlns:c16="http://schemas.microsoft.com/office/drawing/2014/chart" uri="{C3380CC4-5D6E-409C-BE32-E72D297353CC}">
              <c16:uniqueId val="{00000006-60C8-44CE-954B-448EF39A4C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624</c:v>
                </c:pt>
                <c:pt idx="3">
                  <c:v>587</c:v>
                </c:pt>
                <c:pt idx="6">
                  <c:v>561</c:v>
                </c:pt>
                <c:pt idx="9">
                  <c:v>519</c:v>
                </c:pt>
                <c:pt idx="12">
                  <c:v>544</c:v>
                </c:pt>
              </c:numCache>
            </c:numRef>
          </c:val>
          <c:extLst>
            <c:ext xmlns:c16="http://schemas.microsoft.com/office/drawing/2014/chart" uri="{C3380CC4-5D6E-409C-BE32-E72D297353CC}">
              <c16:uniqueId val="{00000007-60C8-44CE-954B-448EF39A4C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2133</c:v>
                </c:pt>
                <c:pt idx="3">
                  <c:v>2214</c:v>
                </c:pt>
                <c:pt idx="6">
                  <c:v>2023</c:v>
                </c:pt>
                <c:pt idx="9">
                  <c:v>2146</c:v>
                </c:pt>
                <c:pt idx="12">
                  <c:v>2210</c:v>
                </c:pt>
              </c:numCache>
            </c:numRef>
          </c:val>
          <c:extLst>
            <c:ext xmlns:c16="http://schemas.microsoft.com/office/drawing/2014/chart" uri="{C3380CC4-5D6E-409C-BE32-E72D297353CC}">
              <c16:uniqueId val="{00000008-60C8-44CE-954B-448EF39A4C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0C8-44CE-954B-448EF39A4C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6065</c:v>
                </c:pt>
                <c:pt idx="3">
                  <c:v>6365</c:v>
                </c:pt>
                <c:pt idx="6">
                  <c:v>6319</c:v>
                </c:pt>
                <c:pt idx="9">
                  <c:v>6149</c:v>
                </c:pt>
                <c:pt idx="12">
                  <c:v>5878</c:v>
                </c:pt>
              </c:numCache>
            </c:numRef>
          </c:val>
          <c:extLst>
            <c:ext xmlns:c16="http://schemas.microsoft.com/office/drawing/2014/chart" uri="{C3380CC4-5D6E-409C-BE32-E72D297353CC}">
              <c16:uniqueId val="{0000000A-60C8-44CE-954B-448EF39A4CC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2635</c:v>
                </c:pt>
                <c:pt idx="2">
                  <c:v>#N/A</c:v>
                </c:pt>
                <c:pt idx="3">
                  <c:v>#N/A</c:v>
                </c:pt>
                <c:pt idx="4">
                  <c:v>2463</c:v>
                </c:pt>
                <c:pt idx="5">
                  <c:v>#N/A</c:v>
                </c:pt>
                <c:pt idx="6">
                  <c:v>#N/A</c:v>
                </c:pt>
                <c:pt idx="7">
                  <c:v>2062</c:v>
                </c:pt>
                <c:pt idx="8">
                  <c:v>#N/A</c:v>
                </c:pt>
                <c:pt idx="9">
                  <c:v>#N/A</c:v>
                </c:pt>
                <c:pt idx="10">
                  <c:v>2143</c:v>
                </c:pt>
                <c:pt idx="11">
                  <c:v>#N/A</c:v>
                </c:pt>
                <c:pt idx="12">
                  <c:v>#N/A</c:v>
                </c:pt>
                <c:pt idx="13">
                  <c:v>2189</c:v>
                </c:pt>
                <c:pt idx="14">
                  <c:v>#N/A</c:v>
                </c:pt>
              </c:numCache>
            </c:numRef>
          </c:val>
          <c:smooth val="0"/>
          <c:extLst>
            <c:ext xmlns:c16="http://schemas.microsoft.com/office/drawing/2014/chart" uri="{C3380CC4-5D6E-409C-BE32-E72D297353CC}">
              <c16:uniqueId val="{0000000B-60C8-44CE-954B-448EF39A4CC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749</c:v>
                </c:pt>
                <c:pt idx="1">
                  <c:v>762</c:v>
                </c:pt>
                <c:pt idx="2">
                  <c:v>790</c:v>
                </c:pt>
              </c:numCache>
            </c:numRef>
          </c:val>
          <c:extLst>
            <c:ext xmlns:c16="http://schemas.microsoft.com/office/drawing/2014/chart" uri="{C3380CC4-5D6E-409C-BE32-E72D297353CC}">
              <c16:uniqueId val="{00000000-BD94-475A-B4A1-1FADB2DB71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230</c:v>
                </c:pt>
                <c:pt idx="1">
                  <c:v>235</c:v>
                </c:pt>
                <c:pt idx="2">
                  <c:v>210</c:v>
                </c:pt>
              </c:numCache>
            </c:numRef>
          </c:val>
          <c:extLst>
            <c:ext xmlns:c16="http://schemas.microsoft.com/office/drawing/2014/chart" uri="{C3380CC4-5D6E-409C-BE32-E72D297353CC}">
              <c16:uniqueId val="{00000001-BD94-475A-B4A1-1FADB2DB71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554</c:v>
                </c:pt>
                <c:pt idx="1">
                  <c:v>602</c:v>
                </c:pt>
                <c:pt idx="2">
                  <c:v>616</c:v>
                </c:pt>
              </c:numCache>
            </c:numRef>
          </c:val>
          <c:extLst>
            <c:ext xmlns:c16="http://schemas.microsoft.com/office/drawing/2014/chart" uri="{C3380CC4-5D6E-409C-BE32-E72D297353CC}">
              <c16:uniqueId val="{00000002-BD94-475A-B4A1-1FADB2DB71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年度の元利償還金は、令和元年度以降に借入れた多額の地方債の償還により前年度より増加となった。今後も令和２年度以降に借入れた多額の地方債の償還が開始されることから増加となる見込みである。</a:t>
          </a:r>
        </a:p>
        <a:p>
          <a:r>
            <a:rPr kumimoji="1" lang="ja-JP" altLang="en-US" sz="1400">
              <a:latin typeface="ＭＳ ゴシック" pitchFamily="49" charset="-128"/>
              <a:ea typeface="ＭＳ ゴシック" pitchFamily="49" charset="-128"/>
            </a:rPr>
            <a:t>公営企業等の元利償還金に対する繰入金は、昨年度と同水準で推移している。</a:t>
          </a:r>
        </a:p>
        <a:p>
          <a:r>
            <a:rPr kumimoji="1" lang="ja-JP" altLang="en-US" sz="1400">
              <a:latin typeface="ＭＳ ゴシック" pitchFamily="49" charset="-128"/>
              <a:ea typeface="ＭＳ ゴシック" pitchFamily="49" charset="-128"/>
            </a:rPr>
            <a:t>本町の公債費は、一般会計が負担すべき元利償還金に対し、約</a:t>
          </a:r>
          <a:r>
            <a:rPr kumimoji="1" lang="en-US" altLang="ja-JP" sz="1400">
              <a:latin typeface="ＭＳ ゴシック" pitchFamily="49" charset="-128"/>
              <a:ea typeface="ＭＳ ゴシック" pitchFamily="49" charset="-128"/>
            </a:rPr>
            <a:t>81%</a:t>
          </a:r>
          <a:r>
            <a:rPr kumimoji="1" lang="ja-JP" altLang="en-US" sz="1400">
              <a:latin typeface="ＭＳ ゴシック" pitchFamily="49" charset="-128"/>
              <a:ea typeface="ＭＳ ゴシック" pitchFamily="49" charset="-128"/>
            </a:rPr>
            <a:t>が交付税算入されており、令和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年度末地方債残高の約</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％が交付税算入率の高い臨時財政特例債、過疎対策事業債、辺地対策事業債である。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年度では小中一貫教育校の建設事業の財源として多額の借入を行ったため増加したが、令和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年度では減少した。</a:t>
          </a:r>
        </a:p>
        <a:p>
          <a:r>
            <a:rPr kumimoji="1" lang="ja-JP" altLang="en-US" sz="1400">
              <a:latin typeface="ＭＳ ゴシック" pitchFamily="49" charset="-128"/>
              <a:ea typeface="ＭＳ ゴシック" pitchFamily="49" charset="-128"/>
            </a:rPr>
            <a:t>公営企業等繰入見込額は、水道事業で新型コロナウイルス感染症対策で料金減免を行ったため供給単価基準が下がり高料金対策の繰入額が減少したが、令和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年度以降では戻ったことで増加傾向となっている。</a:t>
          </a:r>
        </a:p>
        <a:p>
          <a:r>
            <a:rPr kumimoji="1" lang="ja-JP" altLang="en-US" sz="1400">
              <a:latin typeface="ＭＳ ゴシック" pitchFamily="49" charset="-128"/>
              <a:ea typeface="ＭＳ ゴシック" pitchFamily="49" charset="-128"/>
            </a:rPr>
            <a:t>退職手当負担見込額は定年延長による退職者数減と職員の採用が増加したため増となった。</a:t>
          </a:r>
        </a:p>
        <a:p>
          <a:r>
            <a:rPr kumimoji="1" lang="ja-JP" altLang="en-US" sz="1400">
              <a:latin typeface="ＭＳ ゴシック" pitchFamily="49" charset="-128"/>
              <a:ea typeface="ＭＳ ゴシック" pitchFamily="49" charset="-128"/>
            </a:rPr>
            <a:t>充当可能財源等のうち、基準財政需要額算入見込額は臨時財政対策債償還費等の減により減少したが、充当可能基金は財政調整基金、減債基金等の積立てにより基金残高が増加したため増となった。</a:t>
          </a:r>
        </a:p>
        <a:p>
          <a:r>
            <a:rPr kumimoji="1" lang="ja-JP" altLang="en-US" sz="1400">
              <a:latin typeface="ＭＳ ゴシック" pitchFamily="49" charset="-128"/>
              <a:ea typeface="ＭＳ ゴシック" pitchFamily="49" charset="-128"/>
            </a:rPr>
            <a:t>今後は、老朽化した庁舎の整備が課題となっており、将来負担の増が見込まれることから、事業の見直しを更に進め、優先度の低い事業については計画的に廃止・縮小を行い、歳出の削減、地方債の発行を抑制し、基金等の財源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奈良県吉野町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年度までは、基金全体の残高は減少傾向にあったが、令和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年度では財政調整基金、減債基金共に普通交付税の増加等により、積極的に積み立てを行ったため増加した。令和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年度では公債費等の歳出の増加により財政調整基金、減債基金を取り崩したが、上回る積立てにより基金全体の残高は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今後は、災害の発生や大きな課題となっている老朽化した庁舎の整備などによる支出の増加や、過疎化・少子高齢化に伴う町の収入減少などに備え、基金の確保に努める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町には、長寿社会に備えて在宅福祉の向上や健康づくり等のため、各種民間団体等が行う先導的事業に対する助成等の経費に充てるための地域福祉基金や、世界遺産を有する吉野町に存在する歴史的な資産や景観、資源の継承、発展等を願う人々による寄付金を財源とした世界遺産・吉野ふるさとづくり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年度に創設した企業版ふるさと納税基金等、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つの特定目的基金がある。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世界遺産吉野ふるさとづくり基金：子育て支援、二王門などの文化財保存、観光対策、観光施設の維持管理等の事業に充当するため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百万円取り崩したが、寄附金の増加により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その他特定目的基金全体として今後多額の支出が予想される事業については、必要に応じて基金の積み立てを積極的に行っていく。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年度までは小中一貫教育推進事業の校舎建設等の大型事業の財源確保のため取崩しを行い減少傾向であったが、令和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年度は取崩しを行うもそれを上回る積極的な積立てにより増加した。令和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今後は、災害の発生などによる支出の増加や過疎化・少子高齢化に伴う町の収入減少などに備え、基金の確保に努める。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を下回らないよう努めることとしている。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年度までは、地方債の償還に充当するため基金の残高は減少傾向であったが、令和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年度は取崩しを行うもそれを上回る積極的な積立てにより増加した。令和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年度以降に多額の借入を行ったことで公債費が増加し、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年度以降も、小中一貫教育推進事業等の財源として令和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年度に多額の新規借入を行ったため地方債の償還額が増加する見込みであるため、毎年度積立をてを行う予定である。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5,834
5,759
95.65
6,211,700
5,883,023
324,544
3,621,032
5,877,618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過疎化・少子高齢化が進み就労年齢人口が減少している。高齢化率も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％を超え、本町の主要産業である木材関連産業が縮小し税収が年々減少していく状況にある。地方交付税等の依存財源は歳入の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％以上を占め、財政力指数が類似団体平均を下回る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域の約８割が森林であり交通も不便な地域であるが、「吉野」というブランドイメージをアピールしつつ、移住・定住促進事業や空き家対策事業など外部から人を呼び込む活力あるまちづくりをすすめ、地道な財政基盤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81845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5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98372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9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、普通交付税の増加により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の平均値付近を推移しているが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補助費をはじめとする経常的な経費の削減は進んでいない状況である。過疎化・少子高齢化が進行している当町では、町税収入の大幅な増加は見込めない。今後も経常収支比率を継続的に改善していくために、人件費・公債費・扶助費などの経常的な支出を削減し、財政運営のスリム化を行うことが必須である。今後は、事業自体の見直しを更に進め、事業の優先度・受益者ニーズなどを厳しく点検し、計画的に事業の廃止・縮小を行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157734</xdr:rowOff>
    </xdr:from>
    <xdr:to>
      <xdr:col>23</xdr:col>
      <xdr:colOff>133350</xdr:colOff>
      <xdr:row>64</xdr:row>
      <xdr:rowOff>39370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5908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32258</xdr:rowOff>
    </xdr:from>
    <xdr:to>
      <xdr:col>19</xdr:col>
      <xdr:colOff>133350</xdr:colOff>
      <xdr:row>64</xdr:row>
      <xdr:rowOff>39370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33608"/>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63</xdr:row>
      <xdr:rowOff>32258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9500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65</xdr:row>
      <xdr:rowOff>60960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95000"/>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79011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8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152908</xdr:rowOff>
    </xdr:from>
    <xdr:to>
      <xdr:col>15</xdr:col>
      <xdr:colOff>133350</xdr:colOff>
      <xdr:row>63</xdr:row>
      <xdr:rowOff>83058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93235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29227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[360,823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年度まではほぼ類似団体平均で推移していたが、令和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年度では人件費は減少しているが、小中一貫教育推進事や新型コロナワクチン接種、新型コロナウイルス感染症対策事業の実施により物件費が増加し類似団体平均を上回る結果となった。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、新型コロナワクチン接種事業費、物価高騰対策事業費の減少により、決算額は減少し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年度では決算額は増加しているものの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類似団体との類似団体平均の差は少なくなっている状況であ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、今後も計画的な職員採用や事業の見直しなど行財政改革に継続して取り組んでいく。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146332</xdr:rowOff>
    </xdr:from>
    <xdr:to>
      <xdr:col>23</xdr:col>
      <xdr:colOff>133350</xdr:colOff>
      <xdr:row>81</xdr:row>
      <xdr:rowOff>167784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33782"/>
          <a:ext cx="838200" cy="2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146332</xdr:rowOff>
    </xdr:from>
    <xdr:to>
      <xdr:col>19</xdr:col>
      <xdr:colOff>133350</xdr:colOff>
      <xdr:row>81</xdr:row>
      <xdr:rowOff>152907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033782"/>
          <a:ext cx="8890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149952</xdr:rowOff>
    </xdr:from>
    <xdr:to>
      <xdr:col>15</xdr:col>
      <xdr:colOff>82550</xdr:colOff>
      <xdr:row>81</xdr:row>
      <xdr:rowOff>152907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37402"/>
          <a:ext cx="889000" cy="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133939</xdr:rowOff>
    </xdr:from>
    <xdr:to>
      <xdr:col>11</xdr:col>
      <xdr:colOff>31750</xdr:colOff>
      <xdr:row>81</xdr:row>
      <xdr:rowOff>149952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21389"/>
          <a:ext cx="889000" cy="1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116984</xdr:rowOff>
    </xdr:from>
    <xdr:to>
      <xdr:col>23</xdr:col>
      <xdr:colOff>184150</xdr:colOff>
      <xdr:row>82</xdr:row>
      <xdr:rowOff>47134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165261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5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95532</xdr:rowOff>
    </xdr:from>
    <xdr:to>
      <xdr:col>19</xdr:col>
      <xdr:colOff>184150</xdr:colOff>
      <xdr:row>82</xdr:row>
      <xdr:rowOff>25682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8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10459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69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102107</xdr:rowOff>
    </xdr:from>
    <xdr:to>
      <xdr:col>15</xdr:col>
      <xdr:colOff>133350</xdr:colOff>
      <xdr:row>82</xdr:row>
      <xdr:rowOff>32257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8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17034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99152</xdr:rowOff>
    </xdr:from>
    <xdr:to>
      <xdr:col>11</xdr:col>
      <xdr:colOff>82550</xdr:colOff>
      <xdr:row>82</xdr:row>
      <xdr:rowOff>29302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8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14079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7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83139</xdr:rowOff>
    </xdr:from>
    <xdr:to>
      <xdr:col>7</xdr:col>
      <xdr:colOff>31750</xdr:colOff>
      <xdr:row>82</xdr:row>
      <xdr:rowOff>13289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7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169516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5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年前より少しずつではあるが上昇傾向にある。</a:t>
          </a:r>
        </a:p>
        <a:p>
          <a:r>
            <a:rPr kumimoji="1" lang="ja-JP" altLang="en-US" sz="1300">
              <a:latin typeface="ＭＳ Ｐゴシック" panose="020B0600070205080204" pitchFamily="50" charset="-128"/>
              <a:ea typeface="ＭＳ Ｐゴシック" panose="020B0600070205080204" pitchFamily="50" charset="-128"/>
            </a:rPr>
            <a:t>主な要因は新規採用職員の登用が増加したためである。</a:t>
          </a:r>
        </a:p>
        <a:p>
          <a:r>
            <a:rPr kumimoji="1" lang="ja-JP" altLang="en-US" sz="1300">
              <a:latin typeface="ＭＳ Ｐゴシック" panose="020B0600070205080204" pitchFamily="50" charset="-128"/>
              <a:ea typeface="ＭＳ Ｐゴシック" panose="020B0600070205080204" pitchFamily="50" charset="-128"/>
            </a:rPr>
            <a:t>今後は、職員の人材育成に努め、人事評価を活用し、管理職への昇格年齢の引き下げや若手職員の積極的な登用に取り組んでいかなければならない。</a:t>
          </a:r>
        </a:p>
        <a:p>
          <a:r>
            <a:rPr kumimoji="1" lang="ja-JP" altLang="en-US" sz="1300">
              <a:latin typeface="ＭＳ Ｐゴシック" panose="020B0600070205080204" pitchFamily="50" charset="-128"/>
              <a:ea typeface="ＭＳ Ｐゴシック" panose="020B0600070205080204" pitchFamily="50" charset="-128"/>
            </a:rPr>
            <a:t>また、令和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年度より全ての職員に地域手当を支給いていることから、このことがラスパイレス指数の上昇に寄与することが分かっている。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85</xdr:row>
      <xdr:rowOff>89202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32643"/>
          <a:ext cx="8382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84</xdr:row>
      <xdr:rowOff>30843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292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83</xdr:row>
      <xdr:rowOff>98879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2832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52916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260286"/>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38402</xdr:rowOff>
    </xdr:from>
    <xdr:to>
      <xdr:col>81</xdr:col>
      <xdr:colOff>95250</xdr:colOff>
      <xdr:row>85</xdr:row>
      <xdr:rowOff>140002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54929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人増となった。これは、令和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年度にごみ処理事業のため職員の採用者数が増加したことや定年延長により退職者が減少したことが要因である。</a:t>
          </a:r>
        </a:p>
        <a:p>
          <a:r>
            <a:rPr kumimoji="1" lang="ja-JP" altLang="en-US" sz="1300">
              <a:latin typeface="ＭＳ Ｐゴシック" panose="020B0600070205080204" pitchFamily="50" charset="-128"/>
              <a:ea typeface="ＭＳ Ｐゴシック" panose="020B0600070205080204" pitchFamily="50" charset="-128"/>
            </a:rPr>
            <a:t>本町は類似団体に比べ、人口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人当たりの職員数の割合が大きく、今後は直営事業の委託等、事業のアウトソースを前向きに検討しなければならない。</a:t>
          </a:r>
        </a:p>
        <a:p>
          <a:r>
            <a:rPr kumimoji="1" lang="ja-JP" altLang="en-US" sz="1300">
              <a:latin typeface="ＭＳ Ｐゴシック" panose="020B0600070205080204" pitchFamily="50" charset="-128"/>
              <a:ea typeface="ＭＳ Ｐゴシック" panose="020B0600070205080204" pitchFamily="50" charset="-128"/>
            </a:rPr>
            <a:t>また、各種業務の</a:t>
          </a:r>
          <a:r>
            <a:rPr kumimoji="1" lang="en-US" altLang="ja-JP" sz="1300">
              <a:latin typeface="ＭＳ Ｐゴシック" panose="020B0600070205080204" pitchFamily="50" charset="-128"/>
              <a:ea typeface="ＭＳ Ｐゴシック" panose="020B0600070205080204" pitchFamily="50" charset="-128"/>
            </a:rPr>
            <a:t>BPR</a:t>
          </a:r>
          <a:r>
            <a:rPr kumimoji="1" lang="ja-JP" altLang="en-US" sz="1300">
              <a:latin typeface="ＭＳ Ｐゴシック" panose="020B0600070205080204" pitchFamily="50" charset="-128"/>
              <a:ea typeface="ＭＳ Ｐゴシック" panose="020B0600070205080204" pitchFamily="50" charset="-128"/>
            </a:rPr>
            <a:t>を進めることで、事務の効率化を図り、職員数の適正化に努める。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161629</xdr:rowOff>
    </xdr:from>
    <xdr:to>
      <xdr:col>81</xdr:col>
      <xdr:colOff>44450</xdr:colOff>
      <xdr:row>65</xdr:row>
      <xdr:rowOff>153458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134429"/>
          <a:ext cx="838200" cy="16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95673</xdr:rowOff>
    </xdr:from>
    <xdr:to>
      <xdr:col>77</xdr:col>
      <xdr:colOff>44450</xdr:colOff>
      <xdr:row>64</xdr:row>
      <xdr:rowOff>161629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068473"/>
          <a:ext cx="889000" cy="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45000</xdr:rowOff>
    </xdr:from>
    <xdr:to>
      <xdr:col>72</xdr:col>
      <xdr:colOff>203200</xdr:colOff>
      <xdr:row>64</xdr:row>
      <xdr:rowOff>95673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017800"/>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8806</xdr:rowOff>
    </xdr:from>
    <xdr:to>
      <xdr:col>68</xdr:col>
      <xdr:colOff>152400</xdr:colOff>
      <xdr:row>64</xdr:row>
      <xdr:rowOff>45000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98160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102658</xdr:rowOff>
    </xdr:from>
    <xdr:to>
      <xdr:col>81</xdr:col>
      <xdr:colOff>95250</xdr:colOff>
      <xdr:row>66</xdr:row>
      <xdr:rowOff>32808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74735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21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110829</xdr:rowOff>
    </xdr:from>
    <xdr:to>
      <xdr:col>77</xdr:col>
      <xdr:colOff>95250</xdr:colOff>
      <xdr:row>65</xdr:row>
      <xdr:rowOff>40979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8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25756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17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44873</xdr:rowOff>
    </xdr:from>
    <xdr:to>
      <xdr:col>73</xdr:col>
      <xdr:colOff>44450</xdr:colOff>
      <xdr:row>64</xdr:row>
      <xdr:rowOff>146473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131250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165650</xdr:rowOff>
    </xdr:from>
    <xdr:to>
      <xdr:col>68</xdr:col>
      <xdr:colOff>203200</xdr:colOff>
      <xdr:row>64</xdr:row>
      <xdr:rowOff>95800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9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80577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0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129456</xdr:rowOff>
    </xdr:from>
    <xdr:to>
      <xdr:col>64</xdr:col>
      <xdr:colOff>152400</xdr:colOff>
      <xdr:row>64</xdr:row>
      <xdr:rowOff>59606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9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44383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01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％悪化し、類似団体平均を上回る結果となった。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実質公債費比率算定式の分子となる地方債償還金の増加や公営企業の起こした地方債への負担額が減少したことにより、指標の悪化に繋がった。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年度までに大型事業の財源として地方債の新規借入を行ったことによる地方債償還金が増加することが見込まれている。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今後も緊急度や住民ニーズを的確に把握した事業の選択により、地方債に大きく頼ることのない財政運営に努める。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41</xdr:row>
      <xdr:rowOff>52070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7534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117348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077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155956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90778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155956</xdr:rowOff>
    </xdr:from>
    <xdr:to>
      <xdr:col>68</xdr:col>
      <xdr:colOff>152400</xdr:colOff>
      <xdr:row>41</xdr:row>
      <xdr:rowOff>13462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139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6875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9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105156</xdr:rowOff>
    </xdr:from>
    <xdr:to>
      <xdr:col>68</xdr:col>
      <xdr:colOff>203200</xdr:colOff>
      <xdr:row>41</xdr:row>
      <xdr:rowOff>35306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45483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類似団体平均と比べて大幅に上回る結果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ここ数年の大型の事業の財源として多額の地方債の新規借入を行ったことと、老朽化した庁舎の整備が大きな課題となっており、将来負担の悪化が予想される。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今後も新規事業の必要性の検証を十分に行い、将来世代への過度な負担をもたらすことのないよう比率上昇の抑制に努めていく。</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151947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439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124024</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72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151947</xdr:rowOff>
    </xdr:from>
    <xdr:to>
      <xdr:col>81</xdr:col>
      <xdr:colOff>133350</xdr:colOff>
      <xdr:row>21</xdr:row>
      <xdr:rowOff>151947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75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123462</xdr:rowOff>
    </xdr:from>
    <xdr:to>
      <xdr:col>81</xdr:col>
      <xdr:colOff>44450</xdr:colOff>
      <xdr:row>20</xdr:row>
      <xdr:rowOff>132080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552462"/>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102779</xdr:rowOff>
    </xdr:from>
    <xdr:to>
      <xdr:col>77</xdr:col>
      <xdr:colOff>44450</xdr:colOff>
      <xdr:row>20</xdr:row>
      <xdr:rowOff>132080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3531779"/>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102779</xdr:rowOff>
    </xdr:from>
    <xdr:to>
      <xdr:col>72</xdr:col>
      <xdr:colOff>203200</xdr:colOff>
      <xdr:row>21</xdr:row>
      <xdr:rowOff>96792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531779"/>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96792</xdr:rowOff>
    </xdr:from>
    <xdr:to>
      <xdr:col>68</xdr:col>
      <xdr:colOff>152400</xdr:colOff>
      <xdr:row>22</xdr:row>
      <xdr:rowOff>154577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697242"/>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92166</xdr:rowOff>
    </xdr:from>
    <xdr:to>
      <xdr:col>64</xdr:col>
      <xdr:colOff>152400</xdr:colOff>
      <xdr:row>14</xdr:row>
      <xdr:rowOff>22316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32493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72662</xdr:rowOff>
    </xdr:from>
    <xdr:to>
      <xdr:col>81</xdr:col>
      <xdr:colOff>95250</xdr:colOff>
      <xdr:row>21</xdr:row>
      <xdr:rowOff>2812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50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44739</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47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81280</xdr:rowOff>
    </xdr:from>
    <xdr:to>
      <xdr:col>77</xdr:col>
      <xdr:colOff>95250</xdr:colOff>
      <xdr:row>21</xdr:row>
      <xdr:rowOff>11430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51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167657</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59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51979</xdr:rowOff>
    </xdr:from>
    <xdr:to>
      <xdr:col>73</xdr:col>
      <xdr:colOff>44450</xdr:colOff>
      <xdr:row>20</xdr:row>
      <xdr:rowOff>153579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48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138356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56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45992</xdr:rowOff>
    </xdr:from>
    <xdr:to>
      <xdr:col>68</xdr:col>
      <xdr:colOff>203200</xdr:colOff>
      <xdr:row>21</xdr:row>
      <xdr:rowOff>147592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64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132369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732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103777</xdr:rowOff>
    </xdr:from>
    <xdr:to>
      <xdr:col>64</xdr:col>
      <xdr:colOff>152400</xdr:colOff>
      <xdr:row>23</xdr:row>
      <xdr:rowOff>33927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87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18704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96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5,834
5,759
95.65
6,211,700
5,883,023
324,544
3,621,032
5,877,618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ているが、類似団体平均や全国平均を下回る結果となった。任期の定めのない常勤職員の採用数の増加等で人件費の決算額は増加し、経常経費全体でみる大きな割合を占めているため経常収支比率も増加し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年度以降も定年延長等の影響により、人件費の増加が見込まれるが、計画的な職員採用等により職員数の減など行財政改革への取り組みを通じて人件費の削減に努める。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494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113284</xdr:rowOff>
    </xdr:from>
    <xdr:to>
      <xdr:col>15</xdr:col>
      <xdr:colOff>98425</xdr:colOff>
      <xdr:row>36</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854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113284</xdr:rowOff>
    </xdr:from>
    <xdr:to>
      <xdr:col>11</xdr:col>
      <xdr:colOff>9525</xdr:colOff>
      <xdr:row>37</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85484"/>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62484</xdr:rowOff>
    </xdr:from>
    <xdr:to>
      <xdr:col>11</xdr:col>
      <xdr:colOff>60325</xdr:colOff>
      <xdr:row>36</xdr:row>
      <xdr:rowOff>164084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105918</xdr:rowOff>
    </xdr:from>
    <xdr:to>
      <xdr:col>6</xdr:col>
      <xdr:colOff>171450</xdr:colOff>
      <xdr:row>38</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20845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％となり、以前に比べると増加傾向にあるが、福祉・衛生・消防・戸籍の共同事務を一部事務組合で行っていることから類似団体平均や全国平均を下回る結果となっている。</a:t>
          </a:r>
        </a:p>
        <a:p>
          <a:r>
            <a:rPr kumimoji="1" lang="ja-JP" altLang="en-US" sz="1300">
              <a:latin typeface="ＭＳ Ｐゴシック" panose="020B0600070205080204" pitchFamily="50" charset="-128"/>
              <a:ea typeface="ＭＳ Ｐゴシック" panose="020B0600070205080204" pitchFamily="50" charset="-128"/>
            </a:rPr>
            <a:t>今後も事務事業評価制度や・施策評価制度を通じて経常的な物件費の抑制に努める。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187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03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95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24130</xdr:rowOff>
    </xdr:from>
    <xdr:to>
      <xdr:col>69</xdr:col>
      <xdr:colOff>92075</xdr:colOff>
      <xdr:row>15</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59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％となっているが、類似団体平均は下回っていおり、容易に縮小できない経費であり、本町の令和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年度末の高齢化比率は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％を超えていることから、今後も社会保障経費の負担は増加する見込みである。今後も保健・医療・福祉の連携による負担抑制への取り組みを行い、比率上昇の抑制に努める。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3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54</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13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76200</xdr:rowOff>
    </xdr:from>
    <xdr:to>
      <xdr:col>11</xdr:col>
      <xdr:colOff>60325</xdr:colOff>
      <xdr:row>54</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この比率に含まれる主なものは下水道・介護保険など特別会計への繰出金や投資及び出資金・貸付金である。介護保険特別会計や後期高齢者医療保険特別会計などに例年多額の繰出しを行っており、今後も高齢化によりその傾向は続くと見込まれる。今後下水道事業については独立採算の原則に基づく料金の値上げによる健全化、国民健康保険事業においても国民健康保険税の適正化を図ること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60</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185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138430</xdr:rowOff>
    </xdr:from>
    <xdr:to>
      <xdr:col>78</xdr:col>
      <xdr:colOff>69850</xdr:colOff>
      <xdr:row>60</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253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54610</xdr:rowOff>
    </xdr:from>
    <xdr:to>
      <xdr:col>73</xdr:col>
      <xdr:colOff>180975</xdr:colOff>
      <xdr:row>59</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170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54610</xdr:rowOff>
    </xdr:from>
    <xdr:to>
      <xdr:col>69</xdr:col>
      <xdr:colOff>92075</xdr:colOff>
      <xdr:row>60</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1701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xdr:rowOff>
    </xdr:from>
    <xdr:to>
      <xdr:col>69</xdr:col>
      <xdr:colOff>142875</xdr:colOff>
      <xdr:row>59</xdr:row>
      <xdr:rowOff>105410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90187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19.7</a:t>
          </a:r>
          <a:r>
            <a:rPr kumimoji="1" lang="ja-JP" altLang="en-US" sz="1300">
              <a:latin typeface="ＭＳ Ｐゴシック" panose="020B0600070205080204" pitchFamily="50" charset="-128"/>
              <a:ea typeface="ＭＳ Ｐゴシック" panose="020B0600070205080204" pitchFamily="50" charset="-128"/>
            </a:rPr>
            <a:t>％となったが、類似団体平均を上回る結果となっている。</a:t>
          </a:r>
        </a:p>
        <a:p>
          <a:r>
            <a:rPr kumimoji="1" lang="ja-JP" altLang="en-US" sz="1300">
              <a:latin typeface="ＭＳ Ｐゴシック" panose="020B0600070205080204" pitchFamily="50" charset="-128"/>
              <a:ea typeface="ＭＳ Ｐゴシック" panose="020B0600070205080204" pitchFamily="50" charset="-128"/>
            </a:rPr>
            <a:t>類似団体平均と比べて高い水準で推移している要因は、福祉・衛生・消防・戸籍の共同事務における一部事務組合への負担金、南和広域医療企業団に対する負担金が大きいことが上げられる。</a:t>
          </a:r>
        </a:p>
        <a:p>
          <a:r>
            <a:rPr kumimoji="1" lang="ja-JP" altLang="en-US" sz="1300">
              <a:latin typeface="ＭＳ Ｐゴシック" panose="020B0600070205080204" pitchFamily="50" charset="-128"/>
              <a:ea typeface="ＭＳ Ｐゴシック" panose="020B0600070205080204" pitchFamily="50" charset="-128"/>
            </a:rPr>
            <a:t>高齢化の今以上の進行により社会保障経費の増加も見込まれるため、今後の経費の抑制に努める。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113284</xdr:rowOff>
    </xdr:from>
    <xdr:to>
      <xdr:col>82</xdr:col>
      <xdr:colOff>107950</xdr:colOff>
      <xdr:row>38</xdr:row>
      <xdr:rowOff>154432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6283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154432</xdr:rowOff>
    </xdr:from>
    <xdr:to>
      <xdr:col>78</xdr:col>
      <xdr:colOff>69850</xdr:colOff>
      <xdr:row>39</xdr:row>
      <xdr:rowOff>14986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6695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14986</xdr:rowOff>
    </xdr:from>
    <xdr:to>
      <xdr:col>73</xdr:col>
      <xdr:colOff>180975</xdr:colOff>
      <xdr:row>39</xdr:row>
      <xdr:rowOff>37846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7015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159004</xdr:rowOff>
    </xdr:from>
    <xdr:to>
      <xdr:col>69</xdr:col>
      <xdr:colOff>92075</xdr:colOff>
      <xdr:row>39</xdr:row>
      <xdr:rowOff>37846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6741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62484</xdr:rowOff>
    </xdr:from>
    <xdr:to>
      <xdr:col>82</xdr:col>
      <xdr:colOff>158750</xdr:colOff>
      <xdr:row>38</xdr:row>
      <xdr:rowOff>164084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34561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103632</xdr:rowOff>
    </xdr:from>
    <xdr:to>
      <xdr:col>78</xdr:col>
      <xdr:colOff>120650</xdr:colOff>
      <xdr:row>39</xdr:row>
      <xdr:rowOff>33782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18559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70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135636</xdr:rowOff>
    </xdr:from>
    <xdr:to>
      <xdr:col>74</xdr:col>
      <xdr:colOff>31750</xdr:colOff>
      <xdr:row>39</xdr:row>
      <xdr:rowOff>65786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50563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158496</xdr:rowOff>
    </xdr:from>
    <xdr:to>
      <xdr:col>69</xdr:col>
      <xdr:colOff>142875</xdr:colOff>
      <xdr:row>39</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73423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108204</xdr:rowOff>
    </xdr:from>
    <xdr:to>
      <xdr:col>65</xdr:col>
      <xdr:colOff>53975</xdr:colOff>
      <xdr:row>39</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23131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公債費は平成</a:t>
          </a:r>
          <a:r>
            <a:rPr kumimoji="1" lang="en-US" altLang="ja-JP" sz="1250">
              <a:latin typeface="ＭＳ Ｐゴシック" panose="020B0600070205080204" pitchFamily="50" charset="-128"/>
              <a:ea typeface="ＭＳ Ｐゴシック" panose="020B0600070205080204" pitchFamily="50" charset="-128"/>
            </a:rPr>
            <a:t>26</a:t>
          </a:r>
          <a:r>
            <a:rPr kumimoji="1" lang="ja-JP" altLang="en-US" sz="1250">
              <a:latin typeface="ＭＳ Ｐゴシック" panose="020B0600070205080204" pitchFamily="50" charset="-128"/>
              <a:ea typeface="ＭＳ Ｐゴシック" panose="020B0600070205080204" pitchFamily="50" charset="-128"/>
            </a:rPr>
            <a:t>年度以後、南和広域医療企業団の建設負担金等の財源として発行した多額の地方債の償還が始まったことにより増加傾向にあった。令和</a:t>
          </a:r>
          <a:r>
            <a:rPr kumimoji="1" lang="en-US" altLang="ja-JP" sz="1250">
              <a:latin typeface="ＭＳ Ｐゴシック" panose="020B0600070205080204" pitchFamily="50" charset="-128"/>
              <a:ea typeface="ＭＳ Ｐゴシック" panose="020B0600070205080204" pitchFamily="50" charset="-128"/>
            </a:rPr>
            <a:t>3</a:t>
          </a:r>
          <a:r>
            <a:rPr kumimoji="1" lang="ja-JP" altLang="en-US" sz="1250">
              <a:latin typeface="ＭＳ Ｐゴシック" panose="020B0600070205080204" pitchFamily="50" charset="-128"/>
              <a:ea typeface="ＭＳ Ｐゴシック" panose="020B0600070205080204" pitchFamily="50" charset="-128"/>
            </a:rPr>
            <a:t>年度から令和</a:t>
          </a:r>
          <a:r>
            <a:rPr kumimoji="1" lang="en-US" altLang="ja-JP" sz="1250">
              <a:latin typeface="ＭＳ Ｐゴシック" panose="020B0600070205080204" pitchFamily="50" charset="-128"/>
              <a:ea typeface="ＭＳ Ｐゴシック" panose="020B0600070205080204" pitchFamily="50" charset="-128"/>
            </a:rPr>
            <a:t>4</a:t>
          </a:r>
          <a:r>
            <a:rPr kumimoji="1" lang="ja-JP" altLang="en-US" sz="1250">
              <a:latin typeface="ＭＳ Ｐゴシック" panose="020B0600070205080204" pitchFamily="50" charset="-128"/>
              <a:ea typeface="ＭＳ Ｐゴシック" panose="020B0600070205080204" pitchFamily="50" charset="-128"/>
            </a:rPr>
            <a:t>年度は、過去の大型事業の財源として発行した地方債の償還が終了したことにより減少したが、中央公民館耐震化、小中一貫教育校の建設等の財源として発行した地方債の償還開始により増加となった。令和</a:t>
          </a:r>
          <a:r>
            <a:rPr kumimoji="1" lang="en-US" altLang="ja-JP" sz="1250">
              <a:latin typeface="ＭＳ Ｐゴシック" panose="020B0600070205080204" pitchFamily="50" charset="-128"/>
              <a:ea typeface="ＭＳ Ｐゴシック" panose="020B0600070205080204" pitchFamily="50" charset="-128"/>
            </a:rPr>
            <a:t>7</a:t>
          </a:r>
          <a:r>
            <a:rPr kumimoji="1" lang="ja-JP" altLang="en-US" sz="1250">
              <a:latin typeface="ＭＳ Ｐゴシック" panose="020B0600070205080204" pitchFamily="50" charset="-128"/>
              <a:ea typeface="ＭＳ Ｐゴシック" panose="020B0600070205080204" pitchFamily="50" charset="-128"/>
            </a:rPr>
            <a:t>年度以降も同様に公債費の増加が見込まれる状況である。</a:t>
          </a:r>
        </a:p>
        <a:p>
          <a:r>
            <a:rPr kumimoji="1" lang="ja-JP" altLang="en-US" sz="1250">
              <a:latin typeface="ＭＳ Ｐゴシック" panose="020B0600070205080204" pitchFamily="50" charset="-128"/>
              <a:ea typeface="ＭＳ Ｐゴシック" panose="020B0600070205080204" pitchFamily="50" charset="-128"/>
            </a:rPr>
            <a:t>過度な地方債の発行により過重な負担をもたらすことのないよう、各事業を精査し比率上昇を抑制していく。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81280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11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20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20320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020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123189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505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72389</xdr:rowOff>
    </xdr:from>
    <xdr:to>
      <xdr:col>6</xdr:col>
      <xdr:colOff>171450</xdr:colOff>
      <xdr:row>77</xdr:row>
      <xdr:rowOff>2539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158766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公債費以外は、前年度と比べ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72.6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類似団体平均と比べて高い水準で推移している要因は、水道事業等の特別会計への繰出金の増加と、人件費、物件費補助費等が削減が進んでいないためである。今後も行財政改革や事業内容の見直し、特定財源を確保すること等により経常経費の支出削減及び経常収支比率の改善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78</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3705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39370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3629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100330</xdr:rowOff>
    </xdr:from>
    <xdr:to>
      <xdr:col>73</xdr:col>
      <xdr:colOff>180975</xdr:colOff>
      <xdr:row>77</xdr:row>
      <xdr:rowOff>161289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3019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100330</xdr:rowOff>
    </xdr:from>
    <xdr:to>
      <xdr:col>69</xdr:col>
      <xdr:colOff>92075</xdr:colOff>
      <xdr:row>78</xdr:row>
      <xdr:rowOff>149861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301980"/>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118111</xdr:rowOff>
    </xdr:from>
    <xdr:to>
      <xdr:col>82</xdr:col>
      <xdr:colOff>158750</xdr:colOff>
      <xdr:row>78</xdr:row>
      <xdr:rowOff>48261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90188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160020</xdr:rowOff>
    </xdr:from>
    <xdr:to>
      <xdr:col>78</xdr:col>
      <xdr:colOff>120650</xdr:colOff>
      <xdr:row>78</xdr:row>
      <xdr:rowOff>90170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74947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4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49530</xdr:rowOff>
    </xdr:from>
    <xdr:to>
      <xdr:col>69</xdr:col>
      <xdr:colOff>142875</xdr:colOff>
      <xdr:row>77</xdr:row>
      <xdr:rowOff>151130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135907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92752</xdr:rowOff>
    </xdr:from>
    <xdr:to>
      <xdr:col>29</xdr:col>
      <xdr:colOff>127000</xdr:colOff>
      <xdr:row>15</xdr:row>
      <xdr:rowOff>21977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540677"/>
          <a:ext cx="647700" cy="100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21977</xdr:rowOff>
    </xdr:from>
    <xdr:to>
      <xdr:col>26</xdr:col>
      <xdr:colOff>50800</xdr:colOff>
      <xdr:row>15</xdr:row>
      <xdr:rowOff>90403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641352"/>
          <a:ext cx="698500" cy="68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90403</xdr:rowOff>
    </xdr:from>
    <xdr:to>
      <xdr:col>22</xdr:col>
      <xdr:colOff>114300</xdr:colOff>
      <xdr:row>15</xdr:row>
      <xdr:rowOff>101999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709778"/>
          <a:ext cx="698500" cy="11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80196</xdr:rowOff>
    </xdr:from>
    <xdr:to>
      <xdr:col>18</xdr:col>
      <xdr:colOff>177800</xdr:colOff>
      <xdr:row>15</xdr:row>
      <xdr:rowOff>101999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2699571"/>
          <a:ext cx="698500" cy="21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41952</xdr:rowOff>
    </xdr:from>
    <xdr:to>
      <xdr:col>29</xdr:col>
      <xdr:colOff>177800</xdr:colOff>
      <xdr:row>14</xdr:row>
      <xdr:rowOff>143552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489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58479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33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142627</xdr:rowOff>
    </xdr:from>
    <xdr:to>
      <xdr:col>26</xdr:col>
      <xdr:colOff>101600</xdr:colOff>
      <xdr:row>15</xdr:row>
      <xdr:rowOff>72777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590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82954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359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39603</xdr:rowOff>
    </xdr:from>
    <xdr:to>
      <xdr:col>22</xdr:col>
      <xdr:colOff>165100</xdr:colOff>
      <xdr:row>15</xdr:row>
      <xdr:rowOff>141203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658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151380</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42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51199</xdr:rowOff>
    </xdr:from>
    <xdr:to>
      <xdr:col>19</xdr:col>
      <xdr:colOff>38100</xdr:colOff>
      <xdr:row>15</xdr:row>
      <xdr:rowOff>152799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670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162976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4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29396</xdr:rowOff>
    </xdr:from>
    <xdr:to>
      <xdr:col>15</xdr:col>
      <xdr:colOff>101600</xdr:colOff>
      <xdr:row>15</xdr:row>
      <xdr:rowOff>130996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648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141173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41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230836</xdr:rowOff>
    </xdr:from>
    <xdr:to>
      <xdr:col>29</xdr:col>
      <xdr:colOff>127000</xdr:colOff>
      <xdr:row>36</xdr:row>
      <xdr:rowOff>5144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41186"/>
          <a:ext cx="647700" cy="117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5144</xdr:rowOff>
    </xdr:from>
    <xdr:to>
      <xdr:col>26</xdr:col>
      <xdr:colOff>50800</xdr:colOff>
      <xdr:row>37</xdr:row>
      <xdr:rowOff>120447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958394"/>
          <a:ext cx="698500" cy="286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158610</xdr:rowOff>
    </xdr:from>
    <xdr:to>
      <xdr:col>22</xdr:col>
      <xdr:colOff>114300</xdr:colOff>
      <xdr:row>37</xdr:row>
      <xdr:rowOff>120447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111860"/>
          <a:ext cx="698500" cy="133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158610</xdr:rowOff>
    </xdr:from>
    <xdr:to>
      <xdr:col>18</xdr:col>
      <xdr:colOff>177800</xdr:colOff>
      <xdr:row>37</xdr:row>
      <xdr:rowOff>26568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11860"/>
          <a:ext cx="698500" cy="39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180036</xdr:rowOff>
    </xdr:from>
    <xdr:to>
      <xdr:col>29</xdr:col>
      <xdr:colOff>177800</xdr:colOff>
      <xdr:row>35</xdr:row>
      <xdr:rowOff>281636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90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25113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3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297244</xdr:rowOff>
    </xdr:from>
    <xdr:to>
      <xdr:col>26</xdr:col>
      <xdr:colOff>101600</xdr:colOff>
      <xdr:row>36</xdr:row>
      <xdr:rowOff>55944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07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66121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676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69647</xdr:rowOff>
    </xdr:from>
    <xdr:to>
      <xdr:col>22</xdr:col>
      <xdr:colOff>165100</xdr:colOff>
      <xdr:row>37</xdr:row>
      <xdr:rowOff>171247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94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156024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28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107810</xdr:rowOff>
    </xdr:from>
    <xdr:to>
      <xdr:col>19</xdr:col>
      <xdr:colOff>38100</xdr:colOff>
      <xdr:row>37</xdr:row>
      <xdr:rowOff>37960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61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219587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2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147218</xdr:rowOff>
    </xdr:from>
    <xdr:to>
      <xdr:col>15</xdr:col>
      <xdr:colOff>101600</xdr:colOff>
      <xdr:row>37</xdr:row>
      <xdr:rowOff>77368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00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258995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6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5,834
5,759
95.65
6,211,700
5,883,023
324,544
3,621,032
5,877,618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77597</xdr:rowOff>
    </xdr:from>
    <xdr:to>
      <xdr:col>24</xdr:col>
      <xdr:colOff>63500</xdr:colOff>
      <xdr:row>33</xdr:row>
      <xdr:rowOff>37729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63997"/>
          <a:ext cx="838200" cy="13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37729</xdr:rowOff>
    </xdr:from>
    <xdr:to>
      <xdr:col>19</xdr:col>
      <xdr:colOff>177800</xdr:colOff>
      <xdr:row>33</xdr:row>
      <xdr:rowOff>123020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95579"/>
          <a:ext cx="889000" cy="8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123020</xdr:rowOff>
    </xdr:from>
    <xdr:to>
      <xdr:col>15</xdr:col>
      <xdr:colOff>50800</xdr:colOff>
      <xdr:row>33</xdr:row>
      <xdr:rowOff>152014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80870"/>
          <a:ext cx="889000" cy="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83876</xdr:rowOff>
    </xdr:from>
    <xdr:to>
      <xdr:col>10</xdr:col>
      <xdr:colOff>114300</xdr:colOff>
      <xdr:row>33</xdr:row>
      <xdr:rowOff>152014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41726"/>
          <a:ext cx="889000" cy="6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26797</xdr:rowOff>
    </xdr:from>
    <xdr:to>
      <xdr:col>24</xdr:col>
      <xdr:colOff>114300</xdr:colOff>
      <xdr:row>32</xdr:row>
      <xdr:rowOff>128397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1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49674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64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158379</xdr:rowOff>
    </xdr:from>
    <xdr:to>
      <xdr:col>20</xdr:col>
      <xdr:colOff>38100</xdr:colOff>
      <xdr:row>33</xdr:row>
      <xdr:rowOff>88529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4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105056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2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72220</xdr:rowOff>
    </xdr:from>
    <xdr:to>
      <xdr:col>15</xdr:col>
      <xdr:colOff>101600</xdr:colOff>
      <xdr:row>34</xdr:row>
      <xdr:rowOff>2370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18897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0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101214</xdr:rowOff>
    </xdr:from>
    <xdr:to>
      <xdr:col>10</xdr:col>
      <xdr:colOff>165100</xdr:colOff>
      <xdr:row>34</xdr:row>
      <xdr:rowOff>31364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5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47891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3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33076</xdr:rowOff>
    </xdr:from>
    <xdr:to>
      <xdr:col>6</xdr:col>
      <xdr:colOff>38100</xdr:colOff>
      <xdr:row>33</xdr:row>
      <xdr:rowOff>134676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151203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6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66143</xdr:rowOff>
    </xdr:from>
    <xdr:to>
      <xdr:col>24</xdr:col>
      <xdr:colOff>63500</xdr:colOff>
      <xdr:row>58</xdr:row>
      <xdr:rowOff>77394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10243"/>
          <a:ext cx="8382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65317</xdr:rowOff>
    </xdr:from>
    <xdr:to>
      <xdr:col>19</xdr:col>
      <xdr:colOff>177800</xdr:colOff>
      <xdr:row>58</xdr:row>
      <xdr:rowOff>77394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09417"/>
          <a:ext cx="889000" cy="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65317</xdr:rowOff>
    </xdr:from>
    <xdr:to>
      <xdr:col>15</xdr:col>
      <xdr:colOff>50800</xdr:colOff>
      <xdr:row>58</xdr:row>
      <xdr:rowOff>65869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09417"/>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65869</xdr:rowOff>
    </xdr:from>
    <xdr:to>
      <xdr:col>10</xdr:col>
      <xdr:colOff>114300</xdr:colOff>
      <xdr:row>58</xdr:row>
      <xdr:rowOff>82170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09969"/>
          <a:ext cx="889000" cy="1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15343</xdr:rowOff>
    </xdr:from>
    <xdr:to>
      <xdr:col>24</xdr:col>
      <xdr:colOff>114300</xdr:colOff>
      <xdr:row>58</xdr:row>
      <xdr:rowOff>116943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26594</xdr:rowOff>
    </xdr:from>
    <xdr:to>
      <xdr:col>20</xdr:col>
      <xdr:colOff>38100</xdr:colOff>
      <xdr:row>58</xdr:row>
      <xdr:rowOff>128194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119321</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14517</xdr:rowOff>
    </xdr:from>
    <xdr:to>
      <xdr:col>15</xdr:col>
      <xdr:colOff>101600</xdr:colOff>
      <xdr:row>58</xdr:row>
      <xdr:rowOff>116117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132644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3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15069</xdr:rowOff>
    </xdr:from>
    <xdr:to>
      <xdr:col>10</xdr:col>
      <xdr:colOff>165100</xdr:colOff>
      <xdr:row>58</xdr:row>
      <xdr:rowOff>116669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133196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3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31370</xdr:rowOff>
    </xdr:from>
    <xdr:to>
      <xdr:col>6</xdr:col>
      <xdr:colOff>38100</xdr:colOff>
      <xdr:row>58</xdr:row>
      <xdr:rowOff>132970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124097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6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97104</xdr:rowOff>
    </xdr:from>
    <xdr:to>
      <xdr:col>24</xdr:col>
      <xdr:colOff>63500</xdr:colOff>
      <xdr:row>78</xdr:row>
      <xdr:rowOff>123070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70204"/>
          <a:ext cx="838200" cy="2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109277</xdr:rowOff>
    </xdr:from>
    <xdr:to>
      <xdr:col>19</xdr:col>
      <xdr:colOff>177800</xdr:colOff>
      <xdr:row>78</xdr:row>
      <xdr:rowOff>123070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82377"/>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109277</xdr:rowOff>
    </xdr:from>
    <xdr:to>
      <xdr:col>15</xdr:col>
      <xdr:colOff>50800</xdr:colOff>
      <xdr:row>78</xdr:row>
      <xdr:rowOff>150177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82377"/>
          <a:ext cx="889000" cy="4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150177</xdr:rowOff>
    </xdr:from>
    <xdr:to>
      <xdr:col>10</xdr:col>
      <xdr:colOff>114300</xdr:colOff>
      <xdr:row>78</xdr:row>
      <xdr:rowOff>166142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23277"/>
          <a:ext cx="8890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46304</xdr:rowOff>
    </xdr:from>
    <xdr:to>
      <xdr:col>24</xdr:col>
      <xdr:colOff>114300</xdr:colOff>
      <xdr:row>78</xdr:row>
      <xdr:rowOff>147904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1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132681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72270</xdr:rowOff>
    </xdr:from>
    <xdr:to>
      <xdr:col>20</xdr:col>
      <xdr:colOff>38100</xdr:colOff>
      <xdr:row>79</xdr:row>
      <xdr:rowOff>2420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164997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3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58477</xdr:rowOff>
    </xdr:from>
    <xdr:to>
      <xdr:col>15</xdr:col>
      <xdr:colOff>101600</xdr:colOff>
      <xdr:row>78</xdr:row>
      <xdr:rowOff>160077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3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151204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2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99377</xdr:rowOff>
    </xdr:from>
    <xdr:to>
      <xdr:col>10</xdr:col>
      <xdr:colOff>165100</xdr:colOff>
      <xdr:row>79</xdr:row>
      <xdr:rowOff>29527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20654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6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115342</xdr:rowOff>
    </xdr:from>
    <xdr:to>
      <xdr:col>6</xdr:col>
      <xdr:colOff>38100</xdr:colOff>
      <xdr:row>79</xdr:row>
      <xdr:rowOff>45492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36619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12309</xdr:rowOff>
    </xdr:from>
    <xdr:to>
      <xdr:col>24</xdr:col>
      <xdr:colOff>63500</xdr:colOff>
      <xdr:row>98</xdr:row>
      <xdr:rowOff>13970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814409"/>
          <a:ext cx="838200" cy="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12309</xdr:rowOff>
    </xdr:from>
    <xdr:to>
      <xdr:col>19</xdr:col>
      <xdr:colOff>177800</xdr:colOff>
      <xdr:row>98</xdr:row>
      <xdr:rowOff>98468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14409"/>
          <a:ext cx="889000" cy="8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17909</xdr:rowOff>
    </xdr:from>
    <xdr:to>
      <xdr:col>15</xdr:col>
      <xdr:colOff>50800</xdr:colOff>
      <xdr:row>98</xdr:row>
      <xdr:rowOff>98468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20009"/>
          <a:ext cx="889000" cy="8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17909</xdr:rowOff>
    </xdr:from>
    <xdr:to>
      <xdr:col>10</xdr:col>
      <xdr:colOff>114300</xdr:colOff>
      <xdr:row>99</xdr:row>
      <xdr:rowOff>29324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20009"/>
          <a:ext cx="889000" cy="18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134620</xdr:rowOff>
    </xdr:from>
    <xdr:to>
      <xdr:col>24</xdr:col>
      <xdr:colOff>114300</xdr:colOff>
      <xdr:row>98</xdr:row>
      <xdr:rowOff>64770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113047</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132959</xdr:rowOff>
    </xdr:from>
    <xdr:to>
      <xdr:col>20</xdr:col>
      <xdr:colOff>38100</xdr:colOff>
      <xdr:row>98</xdr:row>
      <xdr:rowOff>63109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6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54236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5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47668</xdr:rowOff>
    </xdr:from>
    <xdr:to>
      <xdr:col>15</xdr:col>
      <xdr:colOff>101600</xdr:colOff>
      <xdr:row>98</xdr:row>
      <xdr:rowOff>149268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4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140395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4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138559</xdr:rowOff>
    </xdr:from>
    <xdr:to>
      <xdr:col>10</xdr:col>
      <xdr:colOff>165100</xdr:colOff>
      <xdr:row>98</xdr:row>
      <xdr:rowOff>68709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6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59836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6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149974</xdr:rowOff>
    </xdr:from>
    <xdr:to>
      <xdr:col>6</xdr:col>
      <xdr:colOff>38100</xdr:colOff>
      <xdr:row>99</xdr:row>
      <xdr:rowOff>80124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5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71251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4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14919</xdr:rowOff>
    </xdr:from>
    <xdr:to>
      <xdr:col>55</xdr:col>
      <xdr:colOff>0</xdr:colOff>
      <xdr:row>36</xdr:row>
      <xdr:rowOff>107041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187119"/>
          <a:ext cx="838200" cy="9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14919</xdr:rowOff>
    </xdr:from>
    <xdr:to>
      <xdr:col>50</xdr:col>
      <xdr:colOff>114300</xdr:colOff>
      <xdr:row>37</xdr:row>
      <xdr:rowOff>49993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87119"/>
          <a:ext cx="889000" cy="20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49993</xdr:rowOff>
    </xdr:from>
    <xdr:to>
      <xdr:col>45</xdr:col>
      <xdr:colOff>177800</xdr:colOff>
      <xdr:row>37</xdr:row>
      <xdr:rowOff>60414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93643"/>
          <a:ext cx="889000" cy="1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42492</xdr:rowOff>
    </xdr:from>
    <xdr:to>
      <xdr:col>41</xdr:col>
      <xdr:colOff>50800</xdr:colOff>
      <xdr:row>37</xdr:row>
      <xdr:rowOff>60414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71792"/>
          <a:ext cx="889000" cy="53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56241</xdr:rowOff>
    </xdr:from>
    <xdr:to>
      <xdr:col>55</xdr:col>
      <xdr:colOff>50800</xdr:colOff>
      <xdr:row>36</xdr:row>
      <xdr:rowOff>157841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79118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7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135569</xdr:rowOff>
    </xdr:from>
    <xdr:to>
      <xdr:col>50</xdr:col>
      <xdr:colOff>165100</xdr:colOff>
      <xdr:row>36</xdr:row>
      <xdr:rowOff>65719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3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82246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1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170643</xdr:rowOff>
    </xdr:from>
    <xdr:to>
      <xdr:col>46</xdr:col>
      <xdr:colOff>38100</xdr:colOff>
      <xdr:row>37</xdr:row>
      <xdr:rowOff>100793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117320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11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9614</xdr:rowOff>
    </xdr:from>
    <xdr:to>
      <xdr:col>41</xdr:col>
      <xdr:colOff>101600</xdr:colOff>
      <xdr:row>37</xdr:row>
      <xdr:rowOff>111214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127741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2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163142</xdr:rowOff>
    </xdr:from>
    <xdr:to>
      <xdr:col>36</xdr:col>
      <xdr:colOff>165100</xdr:colOff>
      <xdr:row>34</xdr:row>
      <xdr:rowOff>93292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109819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9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107724</xdr:rowOff>
    </xdr:from>
    <xdr:to>
      <xdr:col>55</xdr:col>
      <xdr:colOff>0</xdr:colOff>
      <xdr:row>58</xdr:row>
      <xdr:rowOff>115203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51824"/>
          <a:ext cx="8382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102370</xdr:rowOff>
    </xdr:from>
    <xdr:to>
      <xdr:col>50</xdr:col>
      <xdr:colOff>114300</xdr:colOff>
      <xdr:row>58</xdr:row>
      <xdr:rowOff>115203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46470"/>
          <a:ext cx="889000" cy="1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65269</xdr:rowOff>
    </xdr:from>
    <xdr:to>
      <xdr:col>45</xdr:col>
      <xdr:colOff>177800</xdr:colOff>
      <xdr:row>58</xdr:row>
      <xdr:rowOff>102370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09369"/>
          <a:ext cx="889000" cy="3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65269</xdr:rowOff>
    </xdr:from>
    <xdr:to>
      <xdr:col>41</xdr:col>
      <xdr:colOff>50800</xdr:colOff>
      <xdr:row>58</xdr:row>
      <xdr:rowOff>75293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09369"/>
          <a:ext cx="889000" cy="1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56924</xdr:rowOff>
    </xdr:from>
    <xdr:to>
      <xdr:col>55</xdr:col>
      <xdr:colOff>50800</xdr:colOff>
      <xdr:row>58</xdr:row>
      <xdr:rowOff>158524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0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64403</xdr:rowOff>
    </xdr:from>
    <xdr:to>
      <xdr:col>50</xdr:col>
      <xdr:colOff>165100</xdr:colOff>
      <xdr:row>58</xdr:row>
      <xdr:rowOff>166003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157130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0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51570</xdr:rowOff>
    </xdr:from>
    <xdr:to>
      <xdr:col>46</xdr:col>
      <xdr:colOff>38100</xdr:colOff>
      <xdr:row>58</xdr:row>
      <xdr:rowOff>153170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144297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8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14469</xdr:rowOff>
    </xdr:from>
    <xdr:to>
      <xdr:col>41</xdr:col>
      <xdr:colOff>101600</xdr:colOff>
      <xdr:row>58</xdr:row>
      <xdr:rowOff>116069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5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132596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73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24493</xdr:rowOff>
    </xdr:from>
    <xdr:to>
      <xdr:col>36</xdr:col>
      <xdr:colOff>165100</xdr:colOff>
      <xdr:row>58</xdr:row>
      <xdr:rowOff>126093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142620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4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120914</xdr:rowOff>
    </xdr:from>
    <xdr:to>
      <xdr:col>50</xdr:col>
      <xdr:colOff>114300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94014"/>
          <a:ext cx="889000" cy="1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120914</xdr:rowOff>
    </xdr:from>
    <xdr:to>
      <xdr:col>45</xdr:col>
      <xdr:colOff>177800</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94014"/>
          <a:ext cx="889000" cy="1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139700</xdr:rowOff>
    </xdr:from>
    <xdr:to>
      <xdr:col>41</xdr:col>
      <xdr:colOff>50800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249299"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70114</xdr:rowOff>
    </xdr:from>
    <xdr:to>
      <xdr:col>46</xdr:col>
      <xdr:colOff>38100</xdr:colOff>
      <xdr:row>79</xdr:row>
      <xdr:rowOff>264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162841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3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156522</xdr:rowOff>
    </xdr:from>
    <xdr:to>
      <xdr:col>55</xdr:col>
      <xdr:colOff>0</xdr:colOff>
      <xdr:row>98</xdr:row>
      <xdr:rowOff>19968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87172"/>
          <a:ext cx="838200" cy="3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19968</xdr:rowOff>
    </xdr:from>
    <xdr:to>
      <xdr:col>50</xdr:col>
      <xdr:colOff>114300</xdr:colOff>
      <xdr:row>98</xdr:row>
      <xdr:rowOff>53088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22068"/>
          <a:ext cx="889000" cy="3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112126</xdr:rowOff>
    </xdr:from>
    <xdr:to>
      <xdr:col>45</xdr:col>
      <xdr:colOff>177800</xdr:colOff>
      <xdr:row>98</xdr:row>
      <xdr:rowOff>53088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571326"/>
          <a:ext cx="889000" cy="28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112126</xdr:rowOff>
    </xdr:from>
    <xdr:to>
      <xdr:col>41</xdr:col>
      <xdr:colOff>50800</xdr:colOff>
      <xdr:row>96</xdr:row>
      <xdr:rowOff>162311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571326"/>
          <a:ext cx="889000" cy="5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105722</xdr:rowOff>
    </xdr:from>
    <xdr:to>
      <xdr:col>55</xdr:col>
      <xdr:colOff>50800</xdr:colOff>
      <xdr:row>98</xdr:row>
      <xdr:rowOff>35872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84149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140618</xdr:rowOff>
    </xdr:from>
    <xdr:to>
      <xdr:col>50</xdr:col>
      <xdr:colOff>165100</xdr:colOff>
      <xdr:row>98</xdr:row>
      <xdr:rowOff>70768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7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61895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6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2288</xdr:rowOff>
    </xdr:from>
    <xdr:to>
      <xdr:col>46</xdr:col>
      <xdr:colOff>38100</xdr:colOff>
      <xdr:row>98</xdr:row>
      <xdr:rowOff>103888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0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95015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9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61326</xdr:rowOff>
    </xdr:from>
    <xdr:to>
      <xdr:col>41</xdr:col>
      <xdr:colOff>101600</xdr:colOff>
      <xdr:row>96</xdr:row>
      <xdr:rowOff>162926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52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8003</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29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111511</xdr:rowOff>
    </xdr:from>
    <xdr:to>
      <xdr:col>36</xdr:col>
      <xdr:colOff>165100</xdr:colOff>
      <xdr:row>97</xdr:row>
      <xdr:rowOff>41661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57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58188</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34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87333</xdr:rowOff>
    </xdr:from>
    <xdr:to>
      <xdr:col>85</xdr:col>
      <xdr:colOff>127000</xdr:colOff>
      <xdr:row>38</xdr:row>
      <xdr:rowOff>126871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02433"/>
          <a:ext cx="838200" cy="3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87333</xdr:rowOff>
    </xdr:from>
    <xdr:to>
      <xdr:col>81</xdr:col>
      <xdr:colOff>50800</xdr:colOff>
      <xdr:row>38</xdr:row>
      <xdr:rowOff>126181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02433"/>
          <a:ext cx="889000" cy="3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126181</xdr:rowOff>
    </xdr:from>
    <xdr:to>
      <xdr:col>76</xdr:col>
      <xdr:colOff>114300</xdr:colOff>
      <xdr:row>38</xdr:row>
      <xdr:rowOff>131494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41281"/>
          <a:ext cx="8890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128430</xdr:rowOff>
    </xdr:from>
    <xdr:to>
      <xdr:col>71</xdr:col>
      <xdr:colOff>177800</xdr:colOff>
      <xdr:row>38</xdr:row>
      <xdr:rowOff>131494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43530"/>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76071</xdr:rowOff>
    </xdr:from>
    <xdr:to>
      <xdr:col>85</xdr:col>
      <xdr:colOff>177800</xdr:colOff>
      <xdr:row>39</xdr:row>
      <xdr:rowOff>6221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36533</xdr:rowOff>
    </xdr:from>
    <xdr:to>
      <xdr:col>81</xdr:col>
      <xdr:colOff>101600</xdr:colOff>
      <xdr:row>38</xdr:row>
      <xdr:rowOff>138133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129260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64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75381</xdr:rowOff>
    </xdr:from>
    <xdr:to>
      <xdr:col>76</xdr:col>
      <xdr:colOff>165100</xdr:colOff>
      <xdr:row>39</xdr:row>
      <xdr:rowOff>5531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168108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8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80694</xdr:rowOff>
    </xdr:from>
    <xdr:to>
      <xdr:col>72</xdr:col>
      <xdr:colOff>38100</xdr:colOff>
      <xdr:row>39</xdr:row>
      <xdr:rowOff>10844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9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1971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77630</xdr:rowOff>
    </xdr:from>
    <xdr:to>
      <xdr:col>67</xdr:col>
      <xdr:colOff>101600</xdr:colOff>
      <xdr:row>39</xdr:row>
      <xdr:rowOff>7780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170357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8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74668</xdr:rowOff>
    </xdr:from>
    <xdr:to>
      <xdr:col>85</xdr:col>
      <xdr:colOff>127000</xdr:colOff>
      <xdr:row>77</xdr:row>
      <xdr:rowOff>91405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76318"/>
          <a:ext cx="838200" cy="1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91405</xdr:rowOff>
    </xdr:from>
    <xdr:to>
      <xdr:col>81</xdr:col>
      <xdr:colOff>50800</xdr:colOff>
      <xdr:row>77</xdr:row>
      <xdr:rowOff>128881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93055"/>
          <a:ext cx="889000" cy="3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119816</xdr:rowOff>
    </xdr:from>
    <xdr:to>
      <xdr:col>76</xdr:col>
      <xdr:colOff>114300</xdr:colOff>
      <xdr:row>77</xdr:row>
      <xdr:rowOff>128881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321466"/>
          <a:ext cx="889000" cy="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99558</xdr:rowOff>
    </xdr:from>
    <xdr:to>
      <xdr:col>71</xdr:col>
      <xdr:colOff>177800</xdr:colOff>
      <xdr:row>77</xdr:row>
      <xdr:rowOff>119816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301208"/>
          <a:ext cx="889000" cy="2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23868</xdr:rowOff>
    </xdr:from>
    <xdr:to>
      <xdr:col>85</xdr:col>
      <xdr:colOff>177800</xdr:colOff>
      <xdr:row>77</xdr:row>
      <xdr:rowOff>125468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2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46745</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7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40605</xdr:rowOff>
    </xdr:from>
    <xdr:to>
      <xdr:col>81</xdr:col>
      <xdr:colOff>101600</xdr:colOff>
      <xdr:row>77</xdr:row>
      <xdr:rowOff>142205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4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158732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01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78081</xdr:rowOff>
    </xdr:from>
    <xdr:to>
      <xdr:col>76</xdr:col>
      <xdr:colOff>165100</xdr:colOff>
      <xdr:row>78</xdr:row>
      <xdr:rowOff>8231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7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170808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7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69016</xdr:rowOff>
    </xdr:from>
    <xdr:to>
      <xdr:col>72</xdr:col>
      <xdr:colOff>38100</xdr:colOff>
      <xdr:row>77</xdr:row>
      <xdr:rowOff>170616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161743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6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48758</xdr:rowOff>
    </xdr:from>
    <xdr:to>
      <xdr:col>67</xdr:col>
      <xdr:colOff>101600</xdr:colOff>
      <xdr:row>77</xdr:row>
      <xdr:rowOff>150358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166885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2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74408</xdr:rowOff>
    </xdr:from>
    <xdr:to>
      <xdr:col>85</xdr:col>
      <xdr:colOff>127000</xdr:colOff>
      <xdr:row>98</xdr:row>
      <xdr:rowOff>79342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876508"/>
          <a:ext cx="8382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8229</xdr:rowOff>
    </xdr:from>
    <xdr:to>
      <xdr:col>81</xdr:col>
      <xdr:colOff>50800</xdr:colOff>
      <xdr:row>98</xdr:row>
      <xdr:rowOff>79342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10329"/>
          <a:ext cx="889000" cy="7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8229</xdr:rowOff>
    </xdr:from>
    <xdr:to>
      <xdr:col>76</xdr:col>
      <xdr:colOff>114300</xdr:colOff>
      <xdr:row>98</xdr:row>
      <xdr:rowOff>114829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810329"/>
          <a:ext cx="889000" cy="10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114829</xdr:rowOff>
    </xdr:from>
    <xdr:to>
      <xdr:col>71</xdr:col>
      <xdr:colOff>177800</xdr:colOff>
      <xdr:row>98</xdr:row>
      <xdr:rowOff>160823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916929"/>
          <a:ext cx="8890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23608</xdr:rowOff>
    </xdr:from>
    <xdr:to>
      <xdr:col>85</xdr:col>
      <xdr:colOff>177800</xdr:colOff>
      <xdr:row>98</xdr:row>
      <xdr:rowOff>125208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2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2035</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0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28542</xdr:rowOff>
    </xdr:from>
    <xdr:to>
      <xdr:col>81</xdr:col>
      <xdr:colOff>101600</xdr:colOff>
      <xdr:row>98</xdr:row>
      <xdr:rowOff>130142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3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121269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2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128879</xdr:rowOff>
    </xdr:from>
    <xdr:to>
      <xdr:col>76</xdr:col>
      <xdr:colOff>165100</xdr:colOff>
      <xdr:row>98</xdr:row>
      <xdr:rowOff>59029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75556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3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64029</xdr:rowOff>
    </xdr:from>
    <xdr:to>
      <xdr:col>72</xdr:col>
      <xdr:colOff>38100</xdr:colOff>
      <xdr:row>98</xdr:row>
      <xdr:rowOff>165629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156756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5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110023</xdr:rowOff>
    </xdr:from>
    <xdr:to>
      <xdr:col>67</xdr:col>
      <xdr:colOff>101600</xdr:colOff>
      <xdr:row>99</xdr:row>
      <xdr:rowOff>40173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1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31300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0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102461</xdr:rowOff>
    </xdr:from>
    <xdr:to>
      <xdr:col>116</xdr:col>
      <xdr:colOff>63500</xdr:colOff>
      <xdr:row>58</xdr:row>
      <xdr:rowOff>123172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46561"/>
          <a:ext cx="8382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120406</xdr:rowOff>
    </xdr:from>
    <xdr:to>
      <xdr:col>111</xdr:col>
      <xdr:colOff>177800</xdr:colOff>
      <xdr:row>58</xdr:row>
      <xdr:rowOff>123172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64506"/>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120406</xdr:rowOff>
    </xdr:from>
    <xdr:to>
      <xdr:col>107</xdr:col>
      <xdr:colOff>50800</xdr:colOff>
      <xdr:row>58</xdr:row>
      <xdr:rowOff>121732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64506"/>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117457</xdr:rowOff>
    </xdr:from>
    <xdr:to>
      <xdr:col>102</xdr:col>
      <xdr:colOff>114300</xdr:colOff>
      <xdr:row>58</xdr:row>
      <xdr:rowOff>121732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61557"/>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51661</xdr:rowOff>
    </xdr:from>
    <xdr:to>
      <xdr:col>116</xdr:col>
      <xdr:colOff>114300</xdr:colOff>
      <xdr:row>58</xdr:row>
      <xdr:rowOff>153261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9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153532</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2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72372</xdr:rowOff>
    </xdr:from>
    <xdr:to>
      <xdr:col>112</xdr:col>
      <xdr:colOff>38100</xdr:colOff>
      <xdr:row>59</xdr:row>
      <xdr:rowOff>2522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165099</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09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69606</xdr:rowOff>
    </xdr:from>
    <xdr:to>
      <xdr:col>107</xdr:col>
      <xdr:colOff>101600</xdr:colOff>
      <xdr:row>58</xdr:row>
      <xdr:rowOff>171206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1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162333</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0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70932</xdr:rowOff>
    </xdr:from>
    <xdr:to>
      <xdr:col>102</xdr:col>
      <xdr:colOff>165100</xdr:colOff>
      <xdr:row>59</xdr:row>
      <xdr:rowOff>1082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163659</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07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66657</xdr:rowOff>
    </xdr:from>
    <xdr:to>
      <xdr:col>98</xdr:col>
      <xdr:colOff>38100</xdr:colOff>
      <xdr:row>58</xdr:row>
      <xdr:rowOff>168257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1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159384</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03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8189</xdr:rowOff>
    </xdr:from>
    <xdr:to>
      <xdr:col>116</xdr:col>
      <xdr:colOff>63500</xdr:colOff>
      <xdr:row>71</xdr:row>
      <xdr:rowOff>78549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181139"/>
          <a:ext cx="838200" cy="7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8189</xdr:rowOff>
    </xdr:from>
    <xdr:to>
      <xdr:col>111</xdr:col>
      <xdr:colOff>177800</xdr:colOff>
      <xdr:row>71</xdr:row>
      <xdr:rowOff>84166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181139"/>
          <a:ext cx="889000" cy="7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84166</xdr:rowOff>
    </xdr:from>
    <xdr:to>
      <xdr:col>107</xdr:col>
      <xdr:colOff>50800</xdr:colOff>
      <xdr:row>71</xdr:row>
      <xdr:rowOff>118701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257116"/>
          <a:ext cx="889000" cy="3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118701</xdr:rowOff>
    </xdr:from>
    <xdr:to>
      <xdr:col>102</xdr:col>
      <xdr:colOff>114300</xdr:colOff>
      <xdr:row>72</xdr:row>
      <xdr:rowOff>9692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291651"/>
          <a:ext cx="889000" cy="6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27749</xdr:rowOff>
    </xdr:from>
    <xdr:to>
      <xdr:col>116</xdr:col>
      <xdr:colOff>114300</xdr:colOff>
      <xdr:row>71</xdr:row>
      <xdr:rowOff>129349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2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50626</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05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128839</xdr:rowOff>
    </xdr:from>
    <xdr:to>
      <xdr:col>112</xdr:col>
      <xdr:colOff>38100</xdr:colOff>
      <xdr:row>71</xdr:row>
      <xdr:rowOff>58989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13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75516</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190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33366</xdr:rowOff>
    </xdr:from>
    <xdr:to>
      <xdr:col>107</xdr:col>
      <xdr:colOff>101600</xdr:colOff>
      <xdr:row>71</xdr:row>
      <xdr:rowOff>134966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20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151493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198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67901</xdr:rowOff>
    </xdr:from>
    <xdr:to>
      <xdr:col>102</xdr:col>
      <xdr:colOff>165100</xdr:colOff>
      <xdr:row>71</xdr:row>
      <xdr:rowOff>169501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2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14578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01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130342</xdr:rowOff>
    </xdr:from>
    <xdr:to>
      <xdr:col>98</xdr:col>
      <xdr:colOff>38100</xdr:colOff>
      <xdr:row>72</xdr:row>
      <xdr:rowOff>60492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3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77019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07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住民一人当たりの歳出額は</a:t>
          </a:r>
          <a:r>
            <a:rPr kumimoji="1" lang="en-US" altLang="ja-JP" sz="800">
              <a:latin typeface="ＭＳ Ｐゴシック" panose="020B0600070205080204" pitchFamily="50" charset="-128"/>
              <a:ea typeface="ＭＳ Ｐゴシック" panose="020B0600070205080204" pitchFamily="50" charset="-128"/>
            </a:rPr>
            <a:t>1,008,403</a:t>
          </a:r>
          <a:r>
            <a:rPr kumimoji="1" lang="ja-JP" altLang="en-US" sz="800">
              <a:latin typeface="ＭＳ Ｐゴシック" panose="020B0600070205080204" pitchFamily="50" charset="-128"/>
              <a:ea typeface="ＭＳ Ｐゴシック" panose="020B0600070205080204" pitchFamily="50" charset="-128"/>
            </a:rPr>
            <a:t>円であり。性質別の主な構成項目は次のとおりである。人件費</a:t>
          </a:r>
          <a:r>
            <a:rPr kumimoji="1" lang="en-US" altLang="ja-JP" sz="800">
              <a:latin typeface="ＭＳ Ｐゴシック" panose="020B0600070205080204" pitchFamily="50" charset="-128"/>
              <a:ea typeface="ＭＳ Ｐゴシック" panose="020B0600070205080204" pitchFamily="50" charset="-128"/>
            </a:rPr>
            <a:t>203,150</a:t>
          </a:r>
          <a:r>
            <a:rPr kumimoji="1" lang="ja-JP" altLang="en-US" sz="800">
              <a:latin typeface="ＭＳ Ｐゴシック" panose="020B0600070205080204" pitchFamily="50" charset="-128"/>
              <a:ea typeface="ＭＳ Ｐゴシック" panose="020B0600070205080204" pitchFamily="50" charset="-128"/>
            </a:rPr>
            <a:t>円、物件費</a:t>
          </a:r>
          <a:r>
            <a:rPr kumimoji="1" lang="en-US" altLang="ja-JP" sz="800">
              <a:latin typeface="ＭＳ Ｐゴシック" panose="020B0600070205080204" pitchFamily="50" charset="-128"/>
              <a:ea typeface="ＭＳ Ｐゴシック" panose="020B0600070205080204" pitchFamily="50" charset="-128"/>
            </a:rPr>
            <a:t>160,885</a:t>
          </a:r>
          <a:r>
            <a:rPr kumimoji="1" lang="ja-JP" altLang="en-US" sz="800">
              <a:latin typeface="ＭＳ Ｐゴシック" panose="020B0600070205080204" pitchFamily="50" charset="-128"/>
              <a:ea typeface="ＭＳ Ｐゴシック" panose="020B0600070205080204" pitchFamily="50" charset="-128"/>
            </a:rPr>
            <a:t>円、扶助費</a:t>
          </a:r>
          <a:r>
            <a:rPr kumimoji="1" lang="en-US" altLang="ja-JP" sz="800">
              <a:latin typeface="ＭＳ Ｐゴシック" panose="020B0600070205080204" pitchFamily="50" charset="-128"/>
              <a:ea typeface="ＭＳ Ｐゴシック" panose="020B0600070205080204" pitchFamily="50" charset="-128"/>
            </a:rPr>
            <a:t>76,500</a:t>
          </a:r>
          <a:r>
            <a:rPr kumimoji="1" lang="ja-JP" altLang="en-US" sz="800">
              <a:latin typeface="ＭＳ Ｐゴシック" panose="020B0600070205080204" pitchFamily="50" charset="-128"/>
              <a:ea typeface="ＭＳ Ｐゴシック" panose="020B0600070205080204" pitchFamily="50" charset="-128"/>
            </a:rPr>
            <a:t>円、補助費等</a:t>
          </a:r>
          <a:r>
            <a:rPr kumimoji="1" lang="en-US" altLang="ja-JP" sz="800">
              <a:latin typeface="ＭＳ Ｐゴシック" panose="020B0600070205080204" pitchFamily="50" charset="-128"/>
              <a:ea typeface="ＭＳ Ｐゴシック" panose="020B0600070205080204" pitchFamily="50" charset="-128"/>
            </a:rPr>
            <a:t>218,572</a:t>
          </a:r>
          <a:r>
            <a:rPr kumimoji="1" lang="ja-JP" altLang="en-US" sz="800">
              <a:latin typeface="ＭＳ Ｐゴシック" panose="020B0600070205080204" pitchFamily="50" charset="-128"/>
              <a:ea typeface="ＭＳ Ｐゴシック" panose="020B0600070205080204" pitchFamily="50" charset="-128"/>
            </a:rPr>
            <a:t>円、繰出金</a:t>
          </a:r>
          <a:r>
            <a:rPr kumimoji="1" lang="en-US" altLang="ja-JP" sz="800">
              <a:latin typeface="ＭＳ Ｐゴシック" panose="020B0600070205080204" pitchFamily="50" charset="-128"/>
              <a:ea typeface="ＭＳ Ｐゴシック" panose="020B0600070205080204" pitchFamily="50" charset="-128"/>
            </a:rPr>
            <a:t>105,245</a:t>
          </a:r>
          <a:r>
            <a:rPr kumimoji="1" lang="ja-JP" altLang="en-US" sz="800">
              <a:latin typeface="ＭＳ Ｐゴシック" panose="020B0600070205080204" pitchFamily="50" charset="-128"/>
              <a:ea typeface="ＭＳ Ｐゴシック" panose="020B0600070205080204" pitchFamily="50" charset="-128"/>
            </a:rPr>
            <a:t>円となっている。</a:t>
          </a:r>
        </a:p>
        <a:p>
          <a:r>
            <a:rPr kumimoji="1" lang="ja-JP" altLang="en-US" sz="800">
              <a:latin typeface="ＭＳ Ｐゴシック" panose="020B0600070205080204" pitchFamily="50" charset="-128"/>
              <a:ea typeface="ＭＳ Ｐゴシック" panose="020B0600070205080204" pitchFamily="50" charset="-128"/>
            </a:rPr>
            <a:t>人件費は、職員の採用増や定年延長により決算額が増加するとともに、人口も減少しているため、</a:t>
          </a:r>
          <a:r>
            <a:rPr kumimoji="1" lang="en-US" altLang="ja-JP" sz="800">
              <a:latin typeface="ＭＳ Ｐゴシック" panose="020B0600070205080204" pitchFamily="50" charset="-128"/>
              <a:ea typeface="ＭＳ Ｐゴシック" panose="020B0600070205080204" pitchFamily="50" charset="-128"/>
            </a:rPr>
            <a:t>1</a:t>
          </a:r>
          <a:r>
            <a:rPr kumimoji="1" lang="ja-JP" altLang="en-US" sz="800">
              <a:latin typeface="ＭＳ Ｐゴシック" panose="020B0600070205080204" pitchFamily="50" charset="-128"/>
              <a:ea typeface="ＭＳ Ｐゴシック" panose="020B0600070205080204" pitchFamily="50" charset="-128"/>
            </a:rPr>
            <a:t>人あたりコストは</a:t>
          </a:r>
          <a:r>
            <a:rPr kumimoji="1" lang="en-US" altLang="ja-JP" sz="800">
              <a:latin typeface="ＭＳ Ｐゴシック" panose="020B0600070205080204" pitchFamily="50" charset="-128"/>
              <a:ea typeface="ＭＳ Ｐゴシック" panose="020B0600070205080204" pitchFamily="50" charset="-128"/>
            </a:rPr>
            <a:t>17,268</a:t>
          </a:r>
          <a:r>
            <a:rPr kumimoji="1" lang="ja-JP" altLang="en-US" sz="800">
              <a:latin typeface="ＭＳ Ｐゴシック" panose="020B0600070205080204" pitchFamily="50" charset="-128"/>
              <a:ea typeface="ＭＳ Ｐゴシック" panose="020B0600070205080204" pitchFamily="50" charset="-128"/>
            </a:rPr>
            <a:t>円増加となった。類似団体平均を上回っており今後も職員数の削減、計画的な採用など行財政改革への取り組みを通じ人件費の抑制に努める。</a:t>
          </a:r>
        </a:p>
        <a:p>
          <a:r>
            <a:rPr kumimoji="1" lang="ja-JP" altLang="en-US" sz="800">
              <a:latin typeface="ＭＳ Ｐゴシック" panose="020B0600070205080204" pitchFamily="50" charset="-128"/>
              <a:ea typeface="ＭＳ Ｐゴシック" panose="020B0600070205080204" pitchFamily="50" charset="-128"/>
            </a:rPr>
            <a:t>物件費は、前年度と比較し一人当たりのコストでは</a:t>
          </a:r>
          <a:r>
            <a:rPr kumimoji="1" lang="en-US" altLang="ja-JP" sz="800">
              <a:latin typeface="ＭＳ Ｐゴシック" panose="020B0600070205080204" pitchFamily="50" charset="-128"/>
              <a:ea typeface="ＭＳ Ｐゴシック" panose="020B0600070205080204" pitchFamily="50" charset="-128"/>
            </a:rPr>
            <a:t>24,607</a:t>
          </a:r>
          <a:r>
            <a:rPr kumimoji="1" lang="ja-JP" altLang="en-US" sz="800">
              <a:latin typeface="ＭＳ Ｐゴシック" panose="020B0600070205080204" pitchFamily="50" charset="-128"/>
              <a:ea typeface="ＭＳ Ｐゴシック" panose="020B0600070205080204" pitchFamily="50" charset="-128"/>
            </a:rPr>
            <a:t>円増加しているが、類似団体平均を下回った。</a:t>
          </a:r>
        </a:p>
        <a:p>
          <a:r>
            <a:rPr kumimoji="1" lang="ja-JP" altLang="en-US" sz="800">
              <a:latin typeface="ＭＳ Ｐゴシック" panose="020B0600070205080204" pitchFamily="50" charset="-128"/>
              <a:ea typeface="ＭＳ Ｐゴシック" panose="020B0600070205080204" pitchFamily="50" charset="-128"/>
            </a:rPr>
            <a:t>扶助費は、前年度と比較し、</a:t>
          </a:r>
          <a:r>
            <a:rPr kumimoji="1" lang="en-US" altLang="ja-JP" sz="800">
              <a:latin typeface="ＭＳ Ｐゴシック" panose="020B0600070205080204" pitchFamily="50" charset="-128"/>
              <a:ea typeface="ＭＳ Ｐゴシック" panose="020B0600070205080204" pitchFamily="50" charset="-128"/>
            </a:rPr>
            <a:t>218</a:t>
          </a:r>
          <a:r>
            <a:rPr kumimoji="1" lang="ja-JP" altLang="en-US" sz="800">
              <a:latin typeface="ＭＳ Ｐゴシック" panose="020B0600070205080204" pitchFamily="50" charset="-128"/>
              <a:ea typeface="ＭＳ Ｐゴシック" panose="020B0600070205080204" pitchFamily="50" charset="-128"/>
            </a:rPr>
            <a:t>円減少している。</a:t>
          </a:r>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補助費は、前年度と比べ</a:t>
          </a:r>
          <a:r>
            <a:rPr kumimoji="1" lang="en-US" altLang="ja-JP" sz="800">
              <a:latin typeface="ＭＳ Ｐゴシック" panose="020B0600070205080204" pitchFamily="50" charset="-128"/>
              <a:ea typeface="ＭＳ Ｐゴシック" panose="020B0600070205080204" pitchFamily="50" charset="-128"/>
            </a:rPr>
            <a:t>24,179</a:t>
          </a:r>
          <a:r>
            <a:rPr kumimoji="1" lang="ja-JP" altLang="en-US" sz="800">
              <a:latin typeface="ＭＳ Ｐゴシック" panose="020B0600070205080204" pitchFamily="50" charset="-128"/>
              <a:ea typeface="ＭＳ Ｐゴシック" panose="020B0600070205080204" pitchFamily="50" charset="-128"/>
            </a:rPr>
            <a:t>円減少しているが、今後も高齢進行により社会保障費増加が見込まれるため、類似団体に比べ高い水準となることが予想される。</a:t>
          </a:r>
        </a:p>
        <a:p>
          <a:r>
            <a:rPr kumimoji="1" lang="ja-JP" altLang="en-US" sz="800">
              <a:latin typeface="ＭＳ Ｐゴシック" panose="020B0600070205080204" pitchFamily="50" charset="-128"/>
              <a:ea typeface="ＭＳ Ｐゴシック" panose="020B0600070205080204" pitchFamily="50" charset="-128"/>
            </a:rPr>
            <a:t>普建設事業費は</a:t>
          </a:r>
          <a:r>
            <a:rPr kumimoji="1" lang="ja-JP" altLang="en-US" sz="800">
              <a:solidFill>
                <a:srgbClr val="FF0000"/>
              </a:solidFill>
              <a:latin typeface="ＭＳ Ｐゴシック" panose="020B0600070205080204" pitchFamily="50" charset="-128"/>
              <a:ea typeface="ＭＳ Ｐゴシック" panose="020B0600070205080204" pitchFamily="50" charset="-128"/>
            </a:rPr>
            <a:t>、</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通学バスの購入や消防施設整備により、</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16,358</a:t>
          </a:r>
          <a:r>
            <a:rPr kumimoji="1" lang="ja-JP" altLang="en-US" sz="800">
              <a:latin typeface="ＭＳ Ｐゴシック" panose="020B0600070205080204" pitchFamily="50" charset="-128"/>
              <a:ea typeface="ＭＳ Ｐゴシック" panose="020B0600070205080204" pitchFamily="50" charset="-128"/>
            </a:rPr>
            <a:t>円増加した。	</a:t>
          </a:r>
        </a:p>
        <a:p>
          <a:r>
            <a:rPr kumimoji="1" lang="ja-JP" altLang="en-US" sz="800">
              <a:latin typeface="ＭＳ Ｐゴシック" panose="020B0600070205080204" pitchFamily="50" charset="-128"/>
              <a:ea typeface="ＭＳ Ｐゴシック" panose="020B0600070205080204" pitchFamily="50" charset="-128"/>
            </a:rPr>
            <a:t>災害復旧事業費は、令和６年度に大きな災害が発生しなかったことから、前年度より</a:t>
          </a:r>
          <a:r>
            <a:rPr kumimoji="1" lang="en-US" altLang="ja-JP" sz="800">
              <a:latin typeface="ＭＳ Ｐゴシック" panose="020B0600070205080204" pitchFamily="50" charset="-128"/>
              <a:ea typeface="ＭＳ Ｐゴシック" panose="020B0600070205080204" pitchFamily="50" charset="-128"/>
            </a:rPr>
            <a:t>8,648</a:t>
          </a:r>
          <a:r>
            <a:rPr kumimoji="1" lang="ja-JP" altLang="en-US" sz="800">
              <a:latin typeface="ＭＳ Ｐゴシック" panose="020B0600070205080204" pitchFamily="50" charset="-128"/>
              <a:ea typeface="ＭＳ Ｐゴシック" panose="020B0600070205080204" pitchFamily="50" charset="-128"/>
            </a:rPr>
            <a:t>円減少した。　</a:t>
          </a:r>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積立金は、</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前年度と比較して決算額は減少しているが、</a:t>
          </a:r>
          <a:r>
            <a:rPr kumimoji="1" lang="ja-JP" altLang="en-US" sz="800">
              <a:latin typeface="ＭＳ Ｐゴシック" panose="020B0600070205080204" pitchFamily="50" charset="-128"/>
              <a:ea typeface="ＭＳ Ｐゴシック" panose="020B0600070205080204" pitchFamily="50" charset="-128"/>
            </a:rPr>
            <a:t>人口減少に伴い一人当たりのコストは</a:t>
          </a:r>
          <a:r>
            <a:rPr kumimoji="1" lang="en-US" altLang="ja-JP" sz="800">
              <a:latin typeface="ＭＳ Ｐゴシック" panose="020B0600070205080204" pitchFamily="50" charset="-128"/>
              <a:ea typeface="ＭＳ Ｐゴシック" panose="020B0600070205080204" pitchFamily="50" charset="-128"/>
            </a:rPr>
            <a:t>1,511</a:t>
          </a:r>
          <a:r>
            <a:rPr kumimoji="1" lang="ja-JP" altLang="en-US" sz="800">
              <a:latin typeface="ＭＳ Ｐゴシック" panose="020B0600070205080204" pitchFamily="50" charset="-128"/>
              <a:ea typeface="ＭＳ Ｐゴシック" panose="020B0600070205080204" pitchFamily="50" charset="-128"/>
            </a:rPr>
            <a:t>円増加した。</a:t>
          </a:r>
        </a:p>
        <a:p>
          <a:r>
            <a:rPr kumimoji="1" lang="ja-JP" altLang="en-US" sz="800">
              <a:latin typeface="ＭＳ Ｐゴシック" panose="020B0600070205080204" pitchFamily="50" charset="-128"/>
              <a:ea typeface="ＭＳ Ｐゴシック" panose="020B0600070205080204" pitchFamily="50" charset="-128"/>
            </a:rPr>
            <a:t>公債費は、令和</a:t>
          </a:r>
          <a:r>
            <a:rPr kumimoji="1" lang="en-US" altLang="ja-JP" sz="800">
              <a:latin typeface="ＭＳ Ｐゴシック" panose="020B0600070205080204" pitchFamily="50" charset="-128"/>
              <a:ea typeface="ＭＳ Ｐゴシック" panose="020B0600070205080204" pitchFamily="50" charset="-128"/>
            </a:rPr>
            <a:t>4</a:t>
          </a:r>
          <a:r>
            <a:rPr kumimoji="1" lang="ja-JP" altLang="en-US" sz="800">
              <a:latin typeface="ＭＳ Ｐゴシック" panose="020B0600070205080204" pitchFamily="50" charset="-128"/>
              <a:ea typeface="ＭＳ Ｐゴシック" panose="020B0600070205080204" pitchFamily="50" charset="-128"/>
            </a:rPr>
            <a:t>年度までは減少していたが、前年度から増加に転じており、令和</a:t>
          </a:r>
          <a:r>
            <a:rPr kumimoji="1" lang="en-US" altLang="ja-JP" sz="800">
              <a:latin typeface="ＭＳ Ｐゴシック" panose="020B0600070205080204" pitchFamily="50" charset="-128"/>
              <a:ea typeface="ＭＳ Ｐゴシック" panose="020B0600070205080204" pitchFamily="50" charset="-128"/>
            </a:rPr>
            <a:t>6</a:t>
          </a:r>
          <a:r>
            <a:rPr kumimoji="1" lang="ja-JP" altLang="en-US" sz="800">
              <a:latin typeface="ＭＳ Ｐゴシック" panose="020B0600070205080204" pitchFamily="50" charset="-128"/>
              <a:ea typeface="ＭＳ Ｐゴシック" panose="020B0600070205080204" pitchFamily="50" charset="-128"/>
            </a:rPr>
            <a:t>年度も</a:t>
          </a:r>
          <a:r>
            <a:rPr kumimoji="1" lang="en-US" altLang="ja-JP" sz="800">
              <a:latin typeface="ＭＳ Ｐゴシック" panose="020B0600070205080204" pitchFamily="50" charset="-128"/>
              <a:ea typeface="ＭＳ Ｐゴシック" panose="020B0600070205080204" pitchFamily="50" charset="-128"/>
            </a:rPr>
            <a:t>7,322</a:t>
          </a:r>
          <a:r>
            <a:rPr kumimoji="1" lang="ja-JP" altLang="en-US" sz="800">
              <a:latin typeface="ＭＳ Ｐゴシック" panose="020B0600070205080204" pitchFamily="50" charset="-128"/>
              <a:ea typeface="ＭＳ Ｐゴシック" panose="020B0600070205080204" pitchFamily="50" charset="-128"/>
            </a:rPr>
            <a:t>円増加した。主な要因としては津風呂湖カヌー競技場整備等の財源として借入れた地方債の償還開始などであり、令和</a:t>
          </a:r>
          <a:r>
            <a:rPr kumimoji="1" lang="en-US" altLang="ja-JP" sz="800">
              <a:latin typeface="ＭＳ Ｐゴシック" panose="020B0600070205080204" pitchFamily="50" charset="-128"/>
              <a:ea typeface="ＭＳ Ｐゴシック" panose="020B0600070205080204" pitchFamily="50" charset="-128"/>
            </a:rPr>
            <a:t>2</a:t>
          </a:r>
          <a:r>
            <a:rPr kumimoji="1" lang="ja-JP" altLang="en-US" sz="800">
              <a:latin typeface="ＭＳ Ｐゴシック" panose="020B0600070205080204" pitchFamily="50" charset="-128"/>
              <a:ea typeface="ＭＳ Ｐゴシック" panose="020B0600070205080204" pitchFamily="50" charset="-128"/>
            </a:rPr>
            <a:t>以降の小学校校舎整備等のため多額の地方債を借入れており、次年度以降も増加する見込みである。</a:t>
          </a:r>
        </a:p>
        <a:p>
          <a:r>
            <a:rPr kumimoji="1" lang="ja-JP" altLang="en-US" sz="800">
              <a:latin typeface="ＭＳ Ｐゴシック" panose="020B0600070205080204" pitchFamily="50" charset="-128"/>
              <a:ea typeface="ＭＳ Ｐゴシック" panose="020B0600070205080204" pitchFamily="50" charset="-128"/>
            </a:rPr>
            <a:t>繰出金は、介護保険特別会計、後期高齢者医療特別会計などに例年多額の操出しを行っている。令和</a:t>
          </a:r>
          <a:r>
            <a:rPr kumimoji="1" lang="en-US" altLang="ja-JP" sz="800">
              <a:latin typeface="ＭＳ Ｐゴシック" panose="020B0600070205080204" pitchFamily="50" charset="-128"/>
              <a:ea typeface="ＭＳ Ｐゴシック" panose="020B0600070205080204" pitchFamily="50" charset="-128"/>
            </a:rPr>
            <a:t>6</a:t>
          </a:r>
          <a:r>
            <a:rPr kumimoji="1" lang="ja-JP" altLang="en-US" sz="800">
              <a:latin typeface="ＭＳ Ｐゴシック" panose="020B0600070205080204" pitchFamily="50" charset="-128"/>
              <a:ea typeface="ＭＳ Ｐゴシック" panose="020B0600070205080204" pitchFamily="50" charset="-128"/>
            </a:rPr>
            <a:t>年度は前年度に比べ</a:t>
          </a:r>
          <a:r>
            <a:rPr kumimoji="1" lang="en-US" altLang="ja-JP" sz="800">
              <a:latin typeface="ＭＳ Ｐゴシック" panose="020B0600070205080204" pitchFamily="50" charset="-128"/>
              <a:ea typeface="ＭＳ Ｐゴシック" panose="020B0600070205080204" pitchFamily="50" charset="-128"/>
            </a:rPr>
            <a:t>4,309</a:t>
          </a:r>
          <a:r>
            <a:rPr kumimoji="1" lang="ja-JP" altLang="en-US" sz="800">
              <a:latin typeface="ＭＳ Ｐゴシック" panose="020B0600070205080204" pitchFamily="50" charset="-128"/>
              <a:ea typeface="ＭＳ Ｐゴシック" panose="020B0600070205080204" pitchFamily="50" charset="-128"/>
            </a:rPr>
            <a:t>円減なったが、全体的には増加傾向にあり、高齢化や人口減少により増加が続くと見込まれる。今後も各事業の経費削減や事業見直しなどを行い、一般会計の負担を減らしていくよう努める。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5,834
5,759
95.65
6,211,700
5,883,023
324,544
3,621,032
5,877,618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76962</xdr:rowOff>
    </xdr:from>
    <xdr:to>
      <xdr:col>24</xdr:col>
      <xdr:colOff>63500</xdr:colOff>
      <xdr:row>36</xdr:row>
      <xdr:rowOff>99949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77712"/>
          <a:ext cx="838200" cy="19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43688</xdr:rowOff>
    </xdr:from>
    <xdr:to>
      <xdr:col>19</xdr:col>
      <xdr:colOff>177800</xdr:colOff>
      <xdr:row>36</xdr:row>
      <xdr:rowOff>99949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15888"/>
          <a:ext cx="889000" cy="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120269</xdr:rowOff>
    </xdr:from>
    <xdr:to>
      <xdr:col>15</xdr:col>
      <xdr:colOff>50800</xdr:colOff>
      <xdr:row>36</xdr:row>
      <xdr:rowOff>43688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21019"/>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120269</xdr:rowOff>
    </xdr:from>
    <xdr:to>
      <xdr:col>10</xdr:col>
      <xdr:colOff>114300</xdr:colOff>
      <xdr:row>36</xdr:row>
      <xdr:rowOff>129921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21019"/>
          <a:ext cx="889000" cy="18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26162</xdr:rowOff>
    </xdr:from>
    <xdr:to>
      <xdr:col>24</xdr:col>
      <xdr:colOff>114300</xdr:colOff>
      <xdr:row>35</xdr:row>
      <xdr:rowOff>127762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49039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49149</xdr:rowOff>
    </xdr:from>
    <xdr:to>
      <xdr:col>20</xdr:col>
      <xdr:colOff>38100</xdr:colOff>
      <xdr:row>36</xdr:row>
      <xdr:rowOff>150749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167276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164338</xdr:rowOff>
    </xdr:from>
    <xdr:to>
      <xdr:col>15</xdr:col>
      <xdr:colOff>101600</xdr:colOff>
      <xdr:row>36</xdr:row>
      <xdr:rowOff>94488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111015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94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69469</xdr:rowOff>
    </xdr:from>
    <xdr:to>
      <xdr:col>10</xdr:col>
      <xdr:colOff>165100</xdr:colOff>
      <xdr:row>35</xdr:row>
      <xdr:rowOff>171069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16146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4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79121</xdr:rowOff>
    </xdr:from>
    <xdr:to>
      <xdr:col>6</xdr:col>
      <xdr:colOff>38100</xdr:colOff>
      <xdr:row>37</xdr:row>
      <xdr:rowOff>9271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25798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2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111540</xdr:rowOff>
    </xdr:from>
    <xdr:to>
      <xdr:col>24</xdr:col>
      <xdr:colOff>63500</xdr:colOff>
      <xdr:row>57</xdr:row>
      <xdr:rowOff>145121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84190"/>
          <a:ext cx="838200" cy="3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102235</xdr:rowOff>
    </xdr:from>
    <xdr:to>
      <xdr:col>19</xdr:col>
      <xdr:colOff>177800</xdr:colOff>
      <xdr:row>57</xdr:row>
      <xdr:rowOff>145121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74885"/>
          <a:ext cx="889000" cy="4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102235</xdr:rowOff>
    </xdr:from>
    <xdr:to>
      <xdr:col>15</xdr:col>
      <xdr:colOff>50800</xdr:colOff>
      <xdr:row>57</xdr:row>
      <xdr:rowOff>169914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74885"/>
          <a:ext cx="889000" cy="6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57945</xdr:rowOff>
    </xdr:from>
    <xdr:to>
      <xdr:col>10</xdr:col>
      <xdr:colOff>114300</xdr:colOff>
      <xdr:row>57</xdr:row>
      <xdr:rowOff>169914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30595"/>
          <a:ext cx="889000" cy="11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60740</xdr:rowOff>
    </xdr:from>
    <xdr:to>
      <xdr:col>24</xdr:col>
      <xdr:colOff>114300</xdr:colOff>
      <xdr:row>57</xdr:row>
      <xdr:rowOff>162340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39167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94321</xdr:rowOff>
    </xdr:from>
    <xdr:to>
      <xdr:col>20</xdr:col>
      <xdr:colOff>38100</xdr:colOff>
      <xdr:row>58</xdr:row>
      <xdr:rowOff>24471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15598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5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51435</xdr:rowOff>
    </xdr:from>
    <xdr:to>
      <xdr:col>15</xdr:col>
      <xdr:colOff>101600</xdr:colOff>
      <xdr:row>57</xdr:row>
      <xdr:rowOff>153035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144162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1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119114</xdr:rowOff>
    </xdr:from>
    <xdr:to>
      <xdr:col>10</xdr:col>
      <xdr:colOff>165100</xdr:colOff>
      <xdr:row>58</xdr:row>
      <xdr:rowOff>49264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40391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8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7145</xdr:rowOff>
    </xdr:from>
    <xdr:to>
      <xdr:col>6</xdr:col>
      <xdr:colOff>38100</xdr:colOff>
      <xdr:row>57</xdr:row>
      <xdr:rowOff>108745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99872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69985</xdr:rowOff>
    </xdr:from>
    <xdr:to>
      <xdr:col>24</xdr:col>
      <xdr:colOff>63500</xdr:colOff>
      <xdr:row>76</xdr:row>
      <xdr:rowOff>126053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00185"/>
          <a:ext cx="838200" cy="5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126053</xdr:rowOff>
    </xdr:from>
    <xdr:to>
      <xdr:col>19</xdr:col>
      <xdr:colOff>177800</xdr:colOff>
      <xdr:row>77</xdr:row>
      <xdr:rowOff>8575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56253"/>
          <a:ext cx="889000" cy="5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154398</xdr:rowOff>
    </xdr:from>
    <xdr:to>
      <xdr:col>15</xdr:col>
      <xdr:colOff>50800</xdr:colOff>
      <xdr:row>77</xdr:row>
      <xdr:rowOff>8575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84598"/>
          <a:ext cx="889000" cy="2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154398</xdr:rowOff>
    </xdr:from>
    <xdr:to>
      <xdr:col>10</xdr:col>
      <xdr:colOff>114300</xdr:colOff>
      <xdr:row>77</xdr:row>
      <xdr:rowOff>112638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84598"/>
          <a:ext cx="889000" cy="12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19185</xdr:rowOff>
    </xdr:from>
    <xdr:to>
      <xdr:col>24</xdr:col>
      <xdr:colOff>114300</xdr:colOff>
      <xdr:row>76</xdr:row>
      <xdr:rowOff>120785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4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42062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0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75253</xdr:rowOff>
    </xdr:from>
    <xdr:to>
      <xdr:col>20</xdr:col>
      <xdr:colOff>38100</xdr:colOff>
      <xdr:row>77</xdr:row>
      <xdr:rowOff>5403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21930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129225</xdr:rowOff>
    </xdr:from>
    <xdr:to>
      <xdr:col>15</xdr:col>
      <xdr:colOff>101600</xdr:colOff>
      <xdr:row>77</xdr:row>
      <xdr:rowOff>59375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75902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3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103598</xdr:rowOff>
    </xdr:from>
    <xdr:to>
      <xdr:col>10</xdr:col>
      <xdr:colOff>165100</xdr:colOff>
      <xdr:row>77</xdr:row>
      <xdr:rowOff>33748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50276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0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61838</xdr:rowOff>
    </xdr:from>
    <xdr:to>
      <xdr:col>6</xdr:col>
      <xdr:colOff>38100</xdr:colOff>
      <xdr:row>77</xdr:row>
      <xdr:rowOff>163438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154565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5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54107</xdr:rowOff>
    </xdr:from>
    <xdr:to>
      <xdr:col>24</xdr:col>
      <xdr:colOff>63500</xdr:colOff>
      <xdr:row>98</xdr:row>
      <xdr:rowOff>64573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56207"/>
          <a:ext cx="8382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286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02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54107</xdr:rowOff>
    </xdr:from>
    <xdr:to>
      <xdr:col>19</xdr:col>
      <xdr:colOff>177800</xdr:colOff>
      <xdr:row>98</xdr:row>
      <xdr:rowOff>78372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56207"/>
          <a:ext cx="889000" cy="2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69028</xdr:rowOff>
    </xdr:from>
    <xdr:to>
      <xdr:col>15</xdr:col>
      <xdr:colOff>50800</xdr:colOff>
      <xdr:row>98</xdr:row>
      <xdr:rowOff>78372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71128"/>
          <a:ext cx="889000" cy="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69028</xdr:rowOff>
    </xdr:from>
    <xdr:to>
      <xdr:col>10</xdr:col>
      <xdr:colOff>114300</xdr:colOff>
      <xdr:row>98</xdr:row>
      <xdr:rowOff>80871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1128"/>
          <a:ext cx="889000" cy="1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13773</xdr:rowOff>
    </xdr:from>
    <xdr:to>
      <xdr:col>24</xdr:col>
      <xdr:colOff>114300</xdr:colOff>
      <xdr:row>98</xdr:row>
      <xdr:rowOff>115373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144600</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0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3307</xdr:rowOff>
    </xdr:from>
    <xdr:to>
      <xdr:col>20</xdr:col>
      <xdr:colOff>38100</xdr:colOff>
      <xdr:row>98</xdr:row>
      <xdr:rowOff>104907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0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121434</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8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27572</xdr:rowOff>
    </xdr:from>
    <xdr:to>
      <xdr:col>15</xdr:col>
      <xdr:colOff>101600</xdr:colOff>
      <xdr:row>98</xdr:row>
      <xdr:rowOff>129172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145699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60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18228</xdr:rowOff>
    </xdr:from>
    <xdr:to>
      <xdr:col>10</xdr:col>
      <xdr:colOff>165100</xdr:colOff>
      <xdr:row>98</xdr:row>
      <xdr:rowOff>119828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136355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59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30071</xdr:rowOff>
    </xdr:from>
    <xdr:to>
      <xdr:col>6</xdr:col>
      <xdr:colOff>38100</xdr:colOff>
      <xdr:row>98</xdr:row>
      <xdr:rowOff>131671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148198</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60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80047</xdr:rowOff>
    </xdr:from>
    <xdr:to>
      <xdr:col>55</xdr:col>
      <xdr:colOff>0</xdr:colOff>
      <xdr:row>58</xdr:row>
      <xdr:rowOff>87526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24147"/>
          <a:ext cx="8382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87526</xdr:rowOff>
    </xdr:from>
    <xdr:to>
      <xdr:col>50</xdr:col>
      <xdr:colOff>114300</xdr:colOff>
      <xdr:row>58</xdr:row>
      <xdr:rowOff>102004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3162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102004</xdr:rowOff>
    </xdr:from>
    <xdr:to>
      <xdr:col>45</xdr:col>
      <xdr:colOff>177800</xdr:colOff>
      <xdr:row>58</xdr:row>
      <xdr:rowOff>102206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46104"/>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87118</xdr:rowOff>
    </xdr:from>
    <xdr:to>
      <xdr:col>41</xdr:col>
      <xdr:colOff>50800</xdr:colOff>
      <xdr:row>58</xdr:row>
      <xdr:rowOff>102206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31218"/>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29247</xdr:rowOff>
    </xdr:from>
    <xdr:to>
      <xdr:col>55</xdr:col>
      <xdr:colOff>50800</xdr:colOff>
      <xdr:row>58</xdr:row>
      <xdr:rowOff>130847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7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7674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5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36726</xdr:rowOff>
    </xdr:from>
    <xdr:to>
      <xdr:col>50</xdr:col>
      <xdr:colOff>165100</xdr:colOff>
      <xdr:row>58</xdr:row>
      <xdr:rowOff>138326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8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129453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51204</xdr:rowOff>
    </xdr:from>
    <xdr:to>
      <xdr:col>46</xdr:col>
      <xdr:colOff>38100</xdr:colOff>
      <xdr:row>58</xdr:row>
      <xdr:rowOff>152804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9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143931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8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51406</xdr:rowOff>
    </xdr:from>
    <xdr:to>
      <xdr:col>41</xdr:col>
      <xdr:colOff>101600</xdr:colOff>
      <xdr:row>58</xdr:row>
      <xdr:rowOff>153006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9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144133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36318</xdr:rowOff>
    </xdr:from>
    <xdr:to>
      <xdr:col>36</xdr:col>
      <xdr:colOff>165100</xdr:colOff>
      <xdr:row>58</xdr:row>
      <xdr:rowOff>137918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8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129045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38427</xdr:rowOff>
    </xdr:from>
    <xdr:to>
      <xdr:col>55</xdr:col>
      <xdr:colOff>0</xdr:colOff>
      <xdr:row>78</xdr:row>
      <xdr:rowOff>41756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11527"/>
          <a:ext cx="838200" cy="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38427</xdr:rowOff>
    </xdr:from>
    <xdr:to>
      <xdr:col>50</xdr:col>
      <xdr:colOff>114300</xdr:colOff>
      <xdr:row>78</xdr:row>
      <xdr:rowOff>50809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11527"/>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50809</xdr:rowOff>
    </xdr:from>
    <xdr:to>
      <xdr:col>45</xdr:col>
      <xdr:colOff>177800</xdr:colOff>
      <xdr:row>78</xdr:row>
      <xdr:rowOff>63736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23909"/>
          <a:ext cx="889000" cy="1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152544</xdr:rowOff>
    </xdr:from>
    <xdr:to>
      <xdr:col>41</xdr:col>
      <xdr:colOff>50800</xdr:colOff>
      <xdr:row>78</xdr:row>
      <xdr:rowOff>63736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54194"/>
          <a:ext cx="889000" cy="8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162406</xdr:rowOff>
    </xdr:from>
    <xdr:to>
      <xdr:col>55</xdr:col>
      <xdr:colOff>50800</xdr:colOff>
      <xdr:row>78</xdr:row>
      <xdr:rowOff>92556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6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140833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4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159077</xdr:rowOff>
    </xdr:from>
    <xdr:to>
      <xdr:col>50</xdr:col>
      <xdr:colOff>165100</xdr:colOff>
      <xdr:row>78</xdr:row>
      <xdr:rowOff>89227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105754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13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xdr:rowOff>
    </xdr:from>
    <xdr:to>
      <xdr:col>46</xdr:col>
      <xdr:colOff>38100</xdr:colOff>
      <xdr:row>78</xdr:row>
      <xdr:rowOff>101609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7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92736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6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12936</xdr:rowOff>
    </xdr:from>
    <xdr:to>
      <xdr:col>41</xdr:col>
      <xdr:colOff>101600</xdr:colOff>
      <xdr:row>78</xdr:row>
      <xdr:rowOff>114536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105663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7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101744</xdr:rowOff>
    </xdr:from>
    <xdr:to>
      <xdr:col>36</xdr:col>
      <xdr:colOff>165100</xdr:colOff>
      <xdr:row>78</xdr:row>
      <xdr:rowOff>31894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0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48421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7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20828</xdr:rowOff>
    </xdr:from>
    <xdr:to>
      <xdr:col>55</xdr:col>
      <xdr:colOff>0</xdr:colOff>
      <xdr:row>97</xdr:row>
      <xdr:rowOff>55826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51478"/>
          <a:ext cx="838200" cy="3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15534</xdr:rowOff>
    </xdr:from>
    <xdr:to>
      <xdr:col>50</xdr:col>
      <xdr:colOff>114300</xdr:colOff>
      <xdr:row>97</xdr:row>
      <xdr:rowOff>20828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46184"/>
          <a:ext cx="889000" cy="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15534</xdr:rowOff>
    </xdr:from>
    <xdr:to>
      <xdr:col>45</xdr:col>
      <xdr:colOff>177800</xdr:colOff>
      <xdr:row>97</xdr:row>
      <xdr:rowOff>78783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46184"/>
          <a:ext cx="889000" cy="6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78783</xdr:rowOff>
    </xdr:from>
    <xdr:to>
      <xdr:col>41</xdr:col>
      <xdr:colOff>50800</xdr:colOff>
      <xdr:row>97</xdr:row>
      <xdr:rowOff>90103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09433"/>
          <a:ext cx="889000" cy="1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5026</xdr:rowOff>
    </xdr:from>
    <xdr:to>
      <xdr:col>55</xdr:col>
      <xdr:colOff>50800</xdr:colOff>
      <xdr:row>97</xdr:row>
      <xdr:rowOff>106626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154903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1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141478</xdr:rowOff>
    </xdr:from>
    <xdr:to>
      <xdr:col>50</xdr:col>
      <xdr:colOff>165100</xdr:colOff>
      <xdr:row>97</xdr:row>
      <xdr:rowOff>71628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0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62755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9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136184</xdr:rowOff>
    </xdr:from>
    <xdr:to>
      <xdr:col>46</xdr:col>
      <xdr:colOff>38100</xdr:colOff>
      <xdr:row>97</xdr:row>
      <xdr:rowOff>66334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57461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8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27983</xdr:rowOff>
    </xdr:from>
    <xdr:to>
      <xdr:col>41</xdr:col>
      <xdr:colOff>101600</xdr:colOff>
      <xdr:row>97</xdr:row>
      <xdr:rowOff>129583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5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120710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5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39303</xdr:rowOff>
    </xdr:from>
    <xdr:to>
      <xdr:col>36</xdr:col>
      <xdr:colOff>165100</xdr:colOff>
      <xdr:row>97</xdr:row>
      <xdr:rowOff>140903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6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132030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6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38365</xdr:rowOff>
    </xdr:from>
    <xdr:to>
      <xdr:col>85</xdr:col>
      <xdr:colOff>127000</xdr:colOff>
      <xdr:row>35</xdr:row>
      <xdr:rowOff>105791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039115"/>
          <a:ext cx="838200" cy="6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111887</xdr:rowOff>
    </xdr:from>
    <xdr:to>
      <xdr:col>81</xdr:col>
      <xdr:colOff>50800</xdr:colOff>
      <xdr:row>35</xdr:row>
      <xdr:rowOff>105791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5769737"/>
          <a:ext cx="889000" cy="3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111887</xdr:rowOff>
    </xdr:from>
    <xdr:to>
      <xdr:col>76</xdr:col>
      <xdr:colOff>114300</xdr:colOff>
      <xdr:row>35</xdr:row>
      <xdr:rowOff>97986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5769737"/>
          <a:ext cx="889000" cy="32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50307</xdr:rowOff>
    </xdr:from>
    <xdr:to>
      <xdr:col>71</xdr:col>
      <xdr:colOff>177800</xdr:colOff>
      <xdr:row>35</xdr:row>
      <xdr:rowOff>97986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051057"/>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159015</xdr:rowOff>
    </xdr:from>
    <xdr:to>
      <xdr:col>85</xdr:col>
      <xdr:colOff>177800</xdr:colOff>
      <xdr:row>35</xdr:row>
      <xdr:rowOff>89165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9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10442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83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54991</xdr:rowOff>
    </xdr:from>
    <xdr:to>
      <xdr:col>81</xdr:col>
      <xdr:colOff>101600</xdr:colOff>
      <xdr:row>35</xdr:row>
      <xdr:rowOff>156591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05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1668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83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61087</xdr:rowOff>
    </xdr:from>
    <xdr:to>
      <xdr:col>76</xdr:col>
      <xdr:colOff>165100</xdr:colOff>
      <xdr:row>33</xdr:row>
      <xdr:rowOff>162687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5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7764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49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47186</xdr:rowOff>
    </xdr:from>
    <xdr:to>
      <xdr:col>72</xdr:col>
      <xdr:colOff>38100</xdr:colOff>
      <xdr:row>35</xdr:row>
      <xdr:rowOff>148786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0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165313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82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170957</xdr:rowOff>
    </xdr:from>
    <xdr:to>
      <xdr:col>67</xdr:col>
      <xdr:colOff>101600</xdr:colOff>
      <xdr:row>35</xdr:row>
      <xdr:rowOff>101107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00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117634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77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23943</xdr:rowOff>
    </xdr:from>
    <xdr:to>
      <xdr:col>85</xdr:col>
      <xdr:colOff>127000</xdr:colOff>
      <xdr:row>58</xdr:row>
      <xdr:rowOff>69278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68043"/>
          <a:ext cx="838200" cy="4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57127</xdr:rowOff>
    </xdr:from>
    <xdr:to>
      <xdr:col>81</xdr:col>
      <xdr:colOff>50800</xdr:colOff>
      <xdr:row>58</xdr:row>
      <xdr:rowOff>69278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01227"/>
          <a:ext cx="889000" cy="1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8467</xdr:rowOff>
    </xdr:from>
    <xdr:to>
      <xdr:col>76</xdr:col>
      <xdr:colOff>114300</xdr:colOff>
      <xdr:row>58</xdr:row>
      <xdr:rowOff>57127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609667"/>
          <a:ext cx="889000" cy="39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8467</xdr:rowOff>
    </xdr:from>
    <xdr:to>
      <xdr:col>71</xdr:col>
      <xdr:colOff>177800</xdr:colOff>
      <xdr:row>56</xdr:row>
      <xdr:rowOff>27552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609667"/>
          <a:ext cx="889000" cy="1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144593</xdr:rowOff>
    </xdr:from>
    <xdr:to>
      <xdr:col>85</xdr:col>
      <xdr:colOff>177800</xdr:colOff>
      <xdr:row>58</xdr:row>
      <xdr:rowOff>74743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1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59520</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3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18478</xdr:rowOff>
    </xdr:from>
    <xdr:to>
      <xdr:col>81</xdr:col>
      <xdr:colOff>101600</xdr:colOff>
      <xdr:row>58</xdr:row>
      <xdr:rowOff>120078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111205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5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6327</xdr:rowOff>
    </xdr:from>
    <xdr:to>
      <xdr:col>76</xdr:col>
      <xdr:colOff>165100</xdr:colOff>
      <xdr:row>58</xdr:row>
      <xdr:rowOff>107927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5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99054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4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129117</xdr:rowOff>
    </xdr:from>
    <xdr:to>
      <xdr:col>72</xdr:col>
      <xdr:colOff>38100</xdr:colOff>
      <xdr:row>56</xdr:row>
      <xdr:rowOff>59267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55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75794</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3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148202</xdr:rowOff>
    </xdr:from>
    <xdr:to>
      <xdr:col>67</xdr:col>
      <xdr:colOff>101600</xdr:colOff>
      <xdr:row>56</xdr:row>
      <xdr:rowOff>78352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5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94879</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35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87333</xdr:rowOff>
    </xdr:from>
    <xdr:to>
      <xdr:col>85</xdr:col>
      <xdr:colOff>127000</xdr:colOff>
      <xdr:row>78</xdr:row>
      <xdr:rowOff>126871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60433"/>
          <a:ext cx="838200" cy="3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87333</xdr:rowOff>
    </xdr:from>
    <xdr:to>
      <xdr:col>81</xdr:col>
      <xdr:colOff>50800</xdr:colOff>
      <xdr:row>78</xdr:row>
      <xdr:rowOff>126180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60433"/>
          <a:ext cx="889000" cy="3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126180</xdr:rowOff>
    </xdr:from>
    <xdr:to>
      <xdr:col>76</xdr:col>
      <xdr:colOff>114300</xdr:colOff>
      <xdr:row>78</xdr:row>
      <xdr:rowOff>131493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99280"/>
          <a:ext cx="8890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128429</xdr:rowOff>
    </xdr:from>
    <xdr:to>
      <xdr:col>71</xdr:col>
      <xdr:colOff>177800</xdr:colOff>
      <xdr:row>78</xdr:row>
      <xdr:rowOff>131493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01529"/>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76071</xdr:rowOff>
    </xdr:from>
    <xdr:to>
      <xdr:col>85</xdr:col>
      <xdr:colOff>177800</xdr:colOff>
      <xdr:row>79</xdr:row>
      <xdr:rowOff>6221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4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36533</xdr:rowOff>
    </xdr:from>
    <xdr:to>
      <xdr:col>81</xdr:col>
      <xdr:colOff>101600</xdr:colOff>
      <xdr:row>78</xdr:row>
      <xdr:rowOff>138133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0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129260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50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75380</xdr:rowOff>
    </xdr:from>
    <xdr:to>
      <xdr:col>76</xdr:col>
      <xdr:colOff>165100</xdr:colOff>
      <xdr:row>79</xdr:row>
      <xdr:rowOff>5530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168107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80693</xdr:rowOff>
    </xdr:from>
    <xdr:to>
      <xdr:col>72</xdr:col>
      <xdr:colOff>38100</xdr:colOff>
      <xdr:row>79</xdr:row>
      <xdr:rowOff>10843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1970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4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77629</xdr:rowOff>
    </xdr:from>
    <xdr:to>
      <xdr:col>67</xdr:col>
      <xdr:colOff>101600</xdr:colOff>
      <xdr:row>79</xdr:row>
      <xdr:rowOff>7779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170356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74668</xdr:rowOff>
    </xdr:from>
    <xdr:to>
      <xdr:col>85</xdr:col>
      <xdr:colOff>127000</xdr:colOff>
      <xdr:row>97</xdr:row>
      <xdr:rowOff>91405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05318"/>
          <a:ext cx="838200" cy="1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91405</xdr:rowOff>
    </xdr:from>
    <xdr:to>
      <xdr:col>81</xdr:col>
      <xdr:colOff>50800</xdr:colOff>
      <xdr:row>97</xdr:row>
      <xdr:rowOff>128881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22055"/>
          <a:ext cx="889000" cy="3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119816</xdr:rowOff>
    </xdr:from>
    <xdr:to>
      <xdr:col>76</xdr:col>
      <xdr:colOff>114300</xdr:colOff>
      <xdr:row>97</xdr:row>
      <xdr:rowOff>128881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750466"/>
          <a:ext cx="889000" cy="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99558</xdr:rowOff>
    </xdr:from>
    <xdr:to>
      <xdr:col>71</xdr:col>
      <xdr:colOff>177800</xdr:colOff>
      <xdr:row>97</xdr:row>
      <xdr:rowOff>119816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730208"/>
          <a:ext cx="889000" cy="2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23868</xdr:rowOff>
    </xdr:from>
    <xdr:to>
      <xdr:col>85</xdr:col>
      <xdr:colOff>177800</xdr:colOff>
      <xdr:row>97</xdr:row>
      <xdr:rowOff>125468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46745</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0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40605</xdr:rowOff>
    </xdr:from>
    <xdr:to>
      <xdr:col>81</xdr:col>
      <xdr:colOff>101600</xdr:colOff>
      <xdr:row>97</xdr:row>
      <xdr:rowOff>142205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7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158732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4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78081</xdr:rowOff>
    </xdr:from>
    <xdr:to>
      <xdr:col>76</xdr:col>
      <xdr:colOff>165100</xdr:colOff>
      <xdr:row>98</xdr:row>
      <xdr:rowOff>8231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0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170808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0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69016</xdr:rowOff>
    </xdr:from>
    <xdr:to>
      <xdr:col>72</xdr:col>
      <xdr:colOff>38100</xdr:colOff>
      <xdr:row>97</xdr:row>
      <xdr:rowOff>170616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9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161743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7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48758</xdr:rowOff>
    </xdr:from>
    <xdr:to>
      <xdr:col>67</xdr:col>
      <xdr:colOff>101600</xdr:colOff>
      <xdr:row>97</xdr:row>
      <xdr:rowOff>150358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7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166885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45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住民一人当たりの歳出額は</a:t>
          </a:r>
          <a:r>
            <a:rPr kumimoji="1" lang="en-US" altLang="ja-JP" sz="1000">
              <a:latin typeface="ＭＳ Ｐゴシック" panose="020B0600070205080204" pitchFamily="50" charset="-128"/>
              <a:ea typeface="ＭＳ Ｐゴシック" panose="020B0600070205080204" pitchFamily="50" charset="-128"/>
            </a:rPr>
            <a:t>1,008,403</a:t>
          </a:r>
          <a:r>
            <a:rPr kumimoji="1" lang="ja-JP" altLang="en-US" sz="1000">
              <a:latin typeface="ＭＳ Ｐゴシック" panose="020B0600070205080204" pitchFamily="50" charset="-128"/>
              <a:ea typeface="ＭＳ Ｐゴシック" panose="020B0600070205080204" pitchFamily="50" charset="-128"/>
            </a:rPr>
            <a:t>円であり目的別の主な構成項目は次のとおりである。総務費</a:t>
          </a:r>
          <a:r>
            <a:rPr kumimoji="1" lang="en-US" altLang="ja-JP" sz="1000">
              <a:latin typeface="ＭＳ Ｐゴシック" panose="020B0600070205080204" pitchFamily="50" charset="-128"/>
              <a:ea typeface="ＭＳ Ｐゴシック" panose="020B0600070205080204" pitchFamily="50" charset="-128"/>
            </a:rPr>
            <a:t>217,173</a:t>
          </a:r>
          <a:r>
            <a:rPr kumimoji="1" lang="ja-JP" altLang="en-US" sz="1000">
              <a:latin typeface="ＭＳ Ｐゴシック" panose="020B0600070205080204" pitchFamily="50" charset="-128"/>
              <a:ea typeface="ＭＳ Ｐゴシック" panose="020B0600070205080204" pitchFamily="50" charset="-128"/>
            </a:rPr>
            <a:t>円、民生費</a:t>
          </a:r>
          <a:r>
            <a:rPr kumimoji="1" lang="en-US" altLang="ja-JP" sz="1000">
              <a:latin typeface="ＭＳ Ｐゴシック" panose="020B0600070205080204" pitchFamily="50" charset="-128"/>
              <a:ea typeface="ＭＳ Ｐゴシック" panose="020B0600070205080204" pitchFamily="50" charset="-128"/>
            </a:rPr>
            <a:t>228,298</a:t>
          </a:r>
          <a:r>
            <a:rPr kumimoji="1" lang="ja-JP" altLang="en-US" sz="1000">
              <a:latin typeface="ＭＳ Ｐゴシック" panose="020B0600070205080204" pitchFamily="50" charset="-128"/>
              <a:ea typeface="ＭＳ Ｐゴシック" panose="020B0600070205080204" pitchFamily="50" charset="-128"/>
            </a:rPr>
            <a:t>円、衛生費</a:t>
          </a:r>
          <a:r>
            <a:rPr kumimoji="1" lang="en-US" altLang="ja-JP" sz="1000">
              <a:latin typeface="ＭＳ Ｐゴシック" panose="020B0600070205080204" pitchFamily="50" charset="-128"/>
              <a:ea typeface="ＭＳ Ｐゴシック" panose="020B0600070205080204" pitchFamily="50" charset="-128"/>
            </a:rPr>
            <a:t>164,319</a:t>
          </a:r>
          <a:r>
            <a:rPr kumimoji="1" lang="ja-JP" altLang="en-US" sz="1000">
              <a:latin typeface="ＭＳ Ｐゴシック" panose="020B0600070205080204" pitchFamily="50" charset="-128"/>
              <a:ea typeface="ＭＳ Ｐゴシック" panose="020B0600070205080204" pitchFamily="50" charset="-128"/>
            </a:rPr>
            <a:t>円、消防費</a:t>
          </a:r>
          <a:r>
            <a:rPr kumimoji="1" lang="en-US" altLang="ja-JP" sz="1000">
              <a:latin typeface="ＭＳ Ｐゴシック" panose="020B0600070205080204" pitchFamily="50" charset="-128"/>
              <a:ea typeface="ＭＳ Ｐゴシック" panose="020B0600070205080204" pitchFamily="50" charset="-128"/>
            </a:rPr>
            <a:t>68,559</a:t>
          </a:r>
          <a:r>
            <a:rPr kumimoji="1" lang="ja-JP" altLang="en-US" sz="1000">
              <a:latin typeface="ＭＳ Ｐゴシック" panose="020B0600070205080204" pitchFamily="50" charset="-128"/>
              <a:ea typeface="ＭＳ Ｐゴシック" panose="020B0600070205080204" pitchFamily="50" charset="-128"/>
            </a:rPr>
            <a:t>円、公債費</a:t>
          </a:r>
          <a:r>
            <a:rPr kumimoji="1" lang="en-US" altLang="ja-JP" sz="1000">
              <a:latin typeface="ＭＳ Ｐゴシック" panose="020B0600070205080204" pitchFamily="50" charset="-128"/>
              <a:ea typeface="ＭＳ Ｐゴシック" panose="020B0600070205080204" pitchFamily="50" charset="-128"/>
            </a:rPr>
            <a:t>103,448</a:t>
          </a:r>
          <a:r>
            <a:rPr kumimoji="1" lang="ja-JP" altLang="en-US" sz="1000">
              <a:latin typeface="ＭＳ Ｐゴシック" panose="020B0600070205080204" pitchFamily="50" charset="-128"/>
              <a:ea typeface="ＭＳ Ｐゴシック" panose="020B0600070205080204" pitchFamily="50" charset="-128"/>
            </a:rPr>
            <a:t>円となっている。</a:t>
          </a:r>
        </a:p>
        <a:p>
          <a:r>
            <a:rPr kumimoji="1" lang="ja-JP" altLang="en-US" sz="1000">
              <a:latin typeface="ＭＳ Ｐゴシック" panose="020B0600070205080204" pitchFamily="50" charset="-128"/>
              <a:ea typeface="ＭＳ Ｐゴシック" panose="020B0600070205080204" pitchFamily="50" charset="-128"/>
            </a:rPr>
            <a:t>議会費は、議員報酬や職員給与の増加により、前年度と比較して</a:t>
          </a:r>
          <a:r>
            <a:rPr kumimoji="1" lang="en-US" altLang="ja-JP" sz="1000">
              <a:latin typeface="ＭＳ Ｐゴシック" panose="020B0600070205080204" pitchFamily="50" charset="-128"/>
              <a:ea typeface="ＭＳ Ｐゴシック" panose="020B0600070205080204" pitchFamily="50" charset="-128"/>
            </a:rPr>
            <a:t>1,531</a:t>
          </a:r>
          <a:r>
            <a:rPr kumimoji="1" lang="ja-JP" altLang="en-US" sz="1000">
              <a:latin typeface="ＭＳ Ｐゴシック" panose="020B0600070205080204" pitchFamily="50" charset="-128"/>
              <a:ea typeface="ＭＳ Ｐゴシック" panose="020B0600070205080204" pitchFamily="50" charset="-128"/>
            </a:rPr>
            <a:t>円増加した。</a:t>
          </a:r>
        </a:p>
        <a:p>
          <a:r>
            <a:rPr kumimoji="1" lang="ja-JP" altLang="en-US" sz="1000">
              <a:latin typeface="ＭＳ Ｐゴシック" panose="020B0600070205080204" pitchFamily="50" charset="-128"/>
              <a:ea typeface="ＭＳ Ｐゴシック" panose="020B0600070205080204" pitchFamily="50" charset="-128"/>
            </a:rPr>
            <a:t>総務費は、基金積立金、物価高騰対策事費業の増加により</a:t>
          </a:r>
          <a:r>
            <a:rPr kumimoji="1" lang="en-US" altLang="ja-JP" sz="1000">
              <a:latin typeface="ＭＳ Ｐゴシック" panose="020B0600070205080204" pitchFamily="50" charset="-128"/>
              <a:ea typeface="ＭＳ Ｐゴシック" panose="020B0600070205080204" pitchFamily="50" charset="-128"/>
            </a:rPr>
            <a:t>26,442</a:t>
          </a:r>
          <a:r>
            <a:rPr kumimoji="1" lang="ja-JP" altLang="en-US" sz="1000">
              <a:latin typeface="ＭＳ Ｐゴシック" panose="020B0600070205080204" pitchFamily="50" charset="-128"/>
              <a:ea typeface="ＭＳ Ｐゴシック" panose="020B0600070205080204" pitchFamily="50" charset="-128"/>
            </a:rPr>
            <a:t>円増加した。</a:t>
          </a:r>
        </a:p>
        <a:p>
          <a:r>
            <a:rPr kumimoji="1" lang="ja-JP" altLang="en-US" sz="1000">
              <a:latin typeface="ＭＳ Ｐゴシック" panose="020B0600070205080204" pitchFamily="50" charset="-128"/>
              <a:ea typeface="ＭＳ Ｐゴシック" panose="020B0600070205080204" pitchFamily="50" charset="-128"/>
            </a:rPr>
            <a:t>民生費は、ほぼ類似団体平均並みで推移してており、令和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年度は定額減税に伴う調整給付金事業の増により</a:t>
          </a:r>
          <a:r>
            <a:rPr kumimoji="1" lang="en-US" altLang="ja-JP" sz="1000">
              <a:latin typeface="ＭＳ Ｐゴシック" panose="020B0600070205080204" pitchFamily="50" charset="-128"/>
              <a:ea typeface="ＭＳ Ｐゴシック" panose="020B0600070205080204" pitchFamily="50" charset="-128"/>
            </a:rPr>
            <a:t>14,716</a:t>
          </a:r>
          <a:r>
            <a:rPr kumimoji="1" lang="ja-JP" altLang="en-US" sz="1000">
              <a:latin typeface="ＭＳ Ｐゴシック" panose="020B0600070205080204" pitchFamily="50" charset="-128"/>
              <a:ea typeface="ＭＳ Ｐゴシック" panose="020B0600070205080204" pitchFamily="50" charset="-128"/>
            </a:rPr>
            <a:t>円増加した。</a:t>
          </a:r>
        </a:p>
        <a:p>
          <a:r>
            <a:rPr kumimoji="1" lang="ja-JP" altLang="en-US" sz="1000">
              <a:latin typeface="ＭＳ Ｐゴシック" panose="020B0600070205080204" pitchFamily="50" charset="-128"/>
              <a:ea typeface="ＭＳ Ｐゴシック" panose="020B0600070205080204" pitchFamily="50" charset="-128"/>
            </a:rPr>
            <a:t>衛生費は、前年度に比べて</a:t>
          </a:r>
          <a:r>
            <a:rPr kumimoji="1" lang="en-US" altLang="ja-JP" sz="1000">
              <a:latin typeface="ＭＳ Ｐゴシック" panose="020B0600070205080204" pitchFamily="50" charset="-128"/>
              <a:ea typeface="ＭＳ Ｐゴシック" panose="020B0600070205080204" pitchFamily="50" charset="-128"/>
            </a:rPr>
            <a:t>22,894</a:t>
          </a:r>
          <a:r>
            <a:rPr kumimoji="1" lang="ja-JP" altLang="en-US" sz="1000">
              <a:latin typeface="ＭＳ Ｐゴシック" panose="020B0600070205080204" pitchFamily="50" charset="-128"/>
              <a:ea typeface="ＭＳ Ｐゴシック" panose="020B0600070205080204" pitchFamily="50" charset="-128"/>
            </a:rPr>
            <a:t>円減少しているが、南和広域医療企業団や吉野広域行政組合への負担金、水道事業特別会計への操出金、住民生活に必要不可欠なごみ処理、し尿収集事業などが含まれ類似団体平均と比べ高い状況となっている。	</a:t>
          </a:r>
        </a:p>
        <a:p>
          <a:r>
            <a:rPr kumimoji="1" lang="ja-JP" altLang="en-US" sz="1000">
              <a:latin typeface="ＭＳ Ｐゴシック" panose="020B0600070205080204" pitchFamily="50" charset="-128"/>
              <a:ea typeface="ＭＳ Ｐゴシック" panose="020B0600070205080204" pitchFamily="50" charset="-128"/>
            </a:rPr>
            <a:t>消防費は、消防施設整備事業や奈良県広域消防組合の負担金増により</a:t>
          </a:r>
          <a:r>
            <a:rPr kumimoji="1" lang="en-US" altLang="ja-JP" sz="1000">
              <a:latin typeface="ＭＳ Ｐゴシック" panose="020B0600070205080204" pitchFamily="50" charset="-128"/>
              <a:ea typeface="ＭＳ Ｐゴシック" panose="020B0600070205080204" pitchFamily="50" charset="-128"/>
            </a:rPr>
            <a:t>6,194</a:t>
          </a:r>
          <a:r>
            <a:rPr kumimoji="1" lang="ja-JP" altLang="en-US" sz="1000">
              <a:latin typeface="ＭＳ Ｐゴシック" panose="020B0600070205080204" pitchFamily="50" charset="-128"/>
              <a:ea typeface="ＭＳ Ｐゴシック" panose="020B0600070205080204" pitchFamily="50" charset="-128"/>
            </a:rPr>
            <a:t>円増加している。また、奈良県広域消防組合への負担金が大きいため類似団体平均を上回る状況が続いている。</a:t>
          </a:r>
        </a:p>
        <a:p>
          <a:r>
            <a:rPr kumimoji="1" lang="ja-JP" altLang="en-US" sz="1000">
              <a:latin typeface="ＭＳ Ｐゴシック" panose="020B0600070205080204" pitchFamily="50" charset="-128"/>
              <a:ea typeface="ＭＳ Ｐゴシック" panose="020B0600070205080204" pitchFamily="50" charset="-128"/>
            </a:rPr>
            <a:t>教育費は、通学バスを購入したことにより前年度比では</a:t>
          </a:r>
          <a:r>
            <a:rPr kumimoji="1" lang="en-US" altLang="ja-JP" sz="1000">
              <a:latin typeface="ＭＳ Ｐゴシック" panose="020B0600070205080204" pitchFamily="50" charset="-128"/>
              <a:ea typeface="ＭＳ Ｐゴシック" panose="020B0600070205080204" pitchFamily="50" charset="-128"/>
            </a:rPr>
            <a:t>13,882</a:t>
          </a:r>
          <a:r>
            <a:rPr kumimoji="1" lang="ja-JP" altLang="en-US" sz="1000">
              <a:latin typeface="ＭＳ Ｐゴシック" panose="020B0600070205080204" pitchFamily="50" charset="-128"/>
              <a:ea typeface="ＭＳ Ｐゴシック" panose="020B0600070205080204" pitchFamily="50" charset="-128"/>
            </a:rPr>
            <a:t>円増加したが、類似団体平均を下回っている。</a:t>
          </a:r>
        </a:p>
        <a:p>
          <a:r>
            <a:rPr kumimoji="1" lang="ja-JP" altLang="en-US" sz="1000">
              <a:latin typeface="ＭＳ Ｐゴシック" panose="020B0600070205080204" pitchFamily="50" charset="-128"/>
              <a:ea typeface="ＭＳ Ｐゴシック" panose="020B0600070205080204" pitchFamily="50" charset="-128"/>
            </a:rPr>
            <a:t>公債費は、令和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年度までは減少していたが、前年度から増加に転じており、令和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年度も</a:t>
          </a:r>
          <a:r>
            <a:rPr kumimoji="1" lang="en-US" altLang="ja-JP" sz="1000">
              <a:latin typeface="ＭＳ Ｐゴシック" panose="020B0600070205080204" pitchFamily="50" charset="-128"/>
              <a:ea typeface="ＭＳ Ｐゴシック" panose="020B0600070205080204" pitchFamily="50" charset="-128"/>
            </a:rPr>
            <a:t>7,322</a:t>
          </a:r>
          <a:r>
            <a:rPr kumimoji="1" lang="ja-JP" altLang="en-US" sz="1000">
              <a:latin typeface="ＭＳ Ｐゴシック" panose="020B0600070205080204" pitchFamily="50" charset="-128"/>
              <a:ea typeface="ＭＳ Ｐゴシック" panose="020B0600070205080204" pitchFamily="50" charset="-128"/>
            </a:rPr>
            <a:t>円増加した。主な要因としては津風呂湖カヌー競技場整備等の財源として借入れた地方債の償還開始によるもので次年度以降も</a:t>
          </a:r>
          <a:r>
            <a:rPr kumimoji="1" lang="en-US" altLang="ja-JP" sz="1000">
              <a:latin typeface="ＭＳ Ｐゴシック" panose="020B0600070205080204" pitchFamily="50" charset="-128"/>
              <a:ea typeface="ＭＳ Ｐゴシック" panose="020B0600070205080204" pitchFamily="50" charset="-128"/>
            </a:rPr>
            <a:t>R2</a:t>
          </a:r>
          <a:r>
            <a:rPr kumimoji="1" lang="ja-JP" altLang="en-US" sz="1000">
              <a:latin typeface="ＭＳ Ｐゴシック" panose="020B0600070205080204" pitchFamily="50" charset="-128"/>
              <a:ea typeface="ＭＳ Ｐゴシック" panose="020B0600070205080204" pitchFamily="50" charset="-128"/>
            </a:rPr>
            <a:t>年度以降に大型事業の財源として多額の借入れを行ったことで増加となる見込みである。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年度については、普通交付税の増加等により、実質収支は黒字となったが、歳入歳出ともに減少したことにより実質収支額も減少し、また、実質単年度収支でも黒字となった。</a:t>
          </a:r>
        </a:p>
        <a:p>
          <a:r>
            <a:rPr kumimoji="1" lang="ja-JP" altLang="en-US" sz="1400">
              <a:latin typeface="ＭＳ ゴシック" pitchFamily="49" charset="-128"/>
              <a:ea typeface="ＭＳ ゴシック" pitchFamily="49" charset="-128"/>
            </a:rPr>
            <a:t>今後も、事務事業の見直し、統廃合などの合理化等の行財政改革を推進し、歳出の削減、健全な行政運営に努めていく。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年度決算については、全ての会計において黒字であり、特に水道事業会計が前年と比較して</a:t>
          </a:r>
          <a:r>
            <a:rPr kumimoji="1" lang="en-US" altLang="ja-JP" sz="1400">
              <a:latin typeface="ＭＳ ゴシック" pitchFamily="49" charset="-128"/>
              <a:ea typeface="ＭＳ ゴシック" pitchFamily="49" charset="-128"/>
            </a:rPr>
            <a:t>2.99</a:t>
          </a:r>
          <a:r>
            <a:rPr kumimoji="1" lang="ja-JP" altLang="en-US" sz="1400">
              <a:latin typeface="ＭＳ ゴシック" pitchFamily="49" charset="-128"/>
              <a:ea typeface="ＭＳ ゴシック" pitchFamily="49" charset="-128"/>
            </a:rPr>
            <a:t>％増加しているのは、水道事業の県単位化に伴い赤字補填のための一般会計からの繰入金が増加したためである。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今後、水道事業等の公営企業会計については人口減少等により収入が減少し、施設の老朽化、物価高騰等のため経費の増加が見込まれる状況である。これらの会計は独立採算制が原則であるため、使用料の値上げ等適正な収入の確保が必要である。</a:t>
          </a:r>
        </a:p>
        <a:p>
          <a:r>
            <a:rPr kumimoji="1" lang="ja-JP" altLang="en-US" sz="1400">
              <a:latin typeface="ＭＳ ゴシック" pitchFamily="49" charset="-128"/>
              <a:ea typeface="ＭＳ ゴシック" pitchFamily="49" charset="-128"/>
            </a:rPr>
            <a:t>介護保険特別会計、後期高齢者医療特別会計等については高齢化により給付費等が増加してきており今後も一般会計からの負担が増加する見込みである。</a:t>
          </a:r>
        </a:p>
        <a:p>
          <a:r>
            <a:rPr kumimoji="1" lang="ja-JP" altLang="en-US" sz="1400">
              <a:latin typeface="ＭＳ ゴシック" pitchFamily="49" charset="-128"/>
              <a:ea typeface="ＭＳ ゴシック" pitchFamily="49" charset="-128"/>
            </a:rPr>
            <a:t>経営基盤の不安定な会計については、経営の安定化・基盤強化のために特別会計の特定財源で補えない部分について一般会計が指点していく方針であるが、今後も普通交付税を含めた一般財源は減少していくと見込まれ、各特別会計を適切に運営していく観点からも受益者の負担水準を検証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6211700</v>
      </c>
      <c r="BO4" s="371"/>
      <c r="BP4" s="371"/>
      <c r="BQ4" s="371"/>
      <c r="BR4" s="371"/>
      <c r="BS4" s="371"/>
      <c r="BT4" s="371"/>
      <c r="BU4" s="372"/>
      <c r="BV4" s="370">
        <v>6237382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v>
      </c>
      <c r="CU4" s="377"/>
      <c r="CV4" s="377"/>
      <c r="CW4" s="377"/>
      <c r="CX4" s="377"/>
      <c r="CY4" s="377"/>
      <c r="CZ4" s="377"/>
      <c r="DA4" s="378"/>
      <c r="DB4" s="376">
        <v>9.3000000000000007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5883023</v>
      </c>
      <c r="BO5" s="408"/>
      <c r="BP5" s="408"/>
      <c r="BQ5" s="408"/>
      <c r="BR5" s="408"/>
      <c r="BS5" s="408"/>
      <c r="BT5" s="408"/>
      <c r="BU5" s="409"/>
      <c r="BV5" s="407">
        <v>5893692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88.4</v>
      </c>
      <c r="CU5" s="405"/>
      <c r="CV5" s="405"/>
      <c r="CW5" s="405"/>
      <c r="CX5" s="405"/>
      <c r="CY5" s="405"/>
      <c r="CZ5" s="405"/>
      <c r="DA5" s="406"/>
      <c r="DB5" s="404">
        <v>89.5</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328677</v>
      </c>
      <c r="BO6" s="408"/>
      <c r="BP6" s="408"/>
      <c r="BQ6" s="408"/>
      <c r="BR6" s="408"/>
      <c r="BS6" s="408"/>
      <c r="BT6" s="408"/>
      <c r="BU6" s="409"/>
      <c r="BV6" s="407">
        <v>343690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88.6</v>
      </c>
      <c r="CU6" s="445"/>
      <c r="CV6" s="445"/>
      <c r="CW6" s="445"/>
      <c r="CX6" s="445"/>
      <c r="CY6" s="445"/>
      <c r="CZ6" s="445"/>
      <c r="DA6" s="446"/>
      <c r="DB6" s="444">
        <v>89.9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4133</v>
      </c>
      <c r="BO7" s="408"/>
      <c r="BP7" s="408"/>
      <c r="BQ7" s="408"/>
      <c r="BR7" s="408"/>
      <c r="BS7" s="408"/>
      <c r="BT7" s="408"/>
      <c r="BU7" s="409"/>
      <c r="BV7" s="407">
        <v>13685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3621032</v>
      </c>
      <c r="CU7" s="408"/>
      <c r="CV7" s="408"/>
      <c r="CW7" s="408"/>
      <c r="CX7" s="408"/>
      <c r="CY7" s="408"/>
      <c r="CZ7" s="408"/>
      <c r="DA7" s="409"/>
      <c r="DB7" s="407">
        <v>3543684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324544</v>
      </c>
      <c r="BO8" s="408"/>
      <c r="BP8" s="408"/>
      <c r="BQ8" s="408"/>
      <c r="BR8" s="408"/>
      <c r="BS8" s="408"/>
      <c r="BT8" s="408"/>
      <c r="BU8" s="409"/>
      <c r="BV8" s="407">
        <v>330005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0.25</v>
      </c>
      <c r="CU8" s="448"/>
      <c r="CV8" s="448"/>
      <c r="CW8" s="448"/>
      <c r="CX8" s="448"/>
      <c r="CY8" s="448"/>
      <c r="CZ8" s="448"/>
      <c r="DA8" s="449"/>
      <c r="DB8" s="447">
        <v>0.25</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6229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-5461</v>
      </c>
      <c r="BO9" s="408"/>
      <c r="BP9" s="408"/>
      <c r="BQ9" s="408"/>
      <c r="BR9" s="408"/>
      <c r="BS9" s="408"/>
      <c r="BT9" s="408"/>
      <c r="BU9" s="409"/>
      <c r="BV9" s="407">
        <v>-145347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12.1</v>
      </c>
      <c r="CU9" s="405"/>
      <c r="CV9" s="405"/>
      <c r="CW9" s="405"/>
      <c r="CX9" s="405"/>
      <c r="CY9" s="405"/>
      <c r="CZ9" s="405"/>
      <c r="DA9" s="406"/>
      <c r="DB9" s="404">
        <v>11.6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7399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207690</v>
      </c>
      <c r="BO10" s="408"/>
      <c r="BP10" s="408"/>
      <c r="BQ10" s="408"/>
      <c r="BR10" s="408"/>
      <c r="BS10" s="408"/>
      <c r="BT10" s="408"/>
      <c r="BU10" s="409"/>
      <c r="BV10" s="407">
        <v>113050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5834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180000</v>
      </c>
      <c r="BO12" s="408"/>
      <c r="BP12" s="408"/>
      <c r="BQ12" s="408"/>
      <c r="BR12" s="408"/>
      <c r="BS12" s="408"/>
      <c r="BT12" s="408"/>
      <c r="BU12" s="409"/>
      <c r="BV12" s="407">
        <v>100000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5759</v>
      </c>
      <c r="S13" s="492"/>
      <c r="T13" s="492"/>
      <c r="U13" s="492"/>
      <c r="V13" s="493"/>
      <c r="W13" s="423" t="s">
        <v>131</v>
      </c>
      <c r="X13" s="424"/>
      <c r="Y13" s="424"/>
      <c r="Z13" s="424"/>
      <c r="AA13" s="424"/>
      <c r="AB13" s="414"/>
      <c r="AC13" s="458">
        <v>128</v>
      </c>
      <c r="AD13" s="459"/>
      <c r="AE13" s="459"/>
      <c r="AF13" s="459"/>
      <c r="AG13" s="501"/>
      <c r="AH13" s="458">
        <v>164</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22229</v>
      </c>
      <c r="BO13" s="408"/>
      <c r="BP13" s="408"/>
      <c r="BQ13" s="408"/>
      <c r="BR13" s="408"/>
      <c r="BS13" s="408"/>
      <c r="BT13" s="408"/>
      <c r="BU13" s="409"/>
      <c r="BV13" s="407">
        <v>-132297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8.5</v>
      </c>
      <c r="CU13" s="405"/>
      <c r="CV13" s="405"/>
      <c r="CW13" s="405"/>
      <c r="CX13" s="405"/>
      <c r="CY13" s="405"/>
      <c r="CZ13" s="405"/>
      <c r="DA13" s="406"/>
      <c r="DB13" s="404">
        <v>7.4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6036</v>
      </c>
      <c r="S14" s="492"/>
      <c r="T14" s="492"/>
      <c r="U14" s="492"/>
      <c r="V14" s="493"/>
      <c r="W14" s="397"/>
      <c r="X14" s="398"/>
      <c r="Y14" s="398"/>
      <c r="Z14" s="398"/>
      <c r="AA14" s="398"/>
      <c r="AB14" s="387"/>
      <c r="AC14" s="494">
        <v>4.5999999999999996</v>
      </c>
      <c r="AD14" s="495"/>
      <c r="AE14" s="495"/>
      <c r="AF14" s="495"/>
      <c r="AG14" s="496"/>
      <c r="AH14" s="494">
        <v>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71.900000000000006</v>
      </c>
      <c r="CU14" s="506"/>
      <c r="CV14" s="506"/>
      <c r="CW14" s="506"/>
      <c r="CX14" s="506"/>
      <c r="CY14" s="506"/>
      <c r="CZ14" s="506"/>
      <c r="DA14" s="507"/>
      <c r="DB14" s="505">
        <v>72.400000000000006</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5961</v>
      </c>
      <c r="S15" s="492"/>
      <c r="T15" s="492"/>
      <c r="U15" s="492"/>
      <c r="V15" s="493"/>
      <c r="W15" s="423" t="s">
        <v>137</v>
      </c>
      <c r="X15" s="424"/>
      <c r="Y15" s="424"/>
      <c r="Z15" s="424"/>
      <c r="AA15" s="424"/>
      <c r="AB15" s="414"/>
      <c r="AC15" s="458">
        <v>883</v>
      </c>
      <c r="AD15" s="459"/>
      <c r="AE15" s="459"/>
      <c r="AF15" s="459"/>
      <c r="AG15" s="501"/>
      <c r="AH15" s="458">
        <v>1095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825294</v>
      </c>
      <c r="BO15" s="371"/>
      <c r="BP15" s="371"/>
      <c r="BQ15" s="371"/>
      <c r="BR15" s="371"/>
      <c r="BS15" s="371"/>
      <c r="BT15" s="371"/>
      <c r="BU15" s="372"/>
      <c r="BV15" s="370">
        <v>834980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31.7</v>
      </c>
      <c r="AD16" s="495"/>
      <c r="AE16" s="495"/>
      <c r="AF16" s="495"/>
      <c r="AG16" s="496"/>
      <c r="AH16" s="494">
        <v>33.4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3404305</v>
      </c>
      <c r="BO16" s="408"/>
      <c r="BP16" s="408"/>
      <c r="BQ16" s="408"/>
      <c r="BR16" s="408"/>
      <c r="BS16" s="408"/>
      <c r="BT16" s="408"/>
      <c r="BU16" s="409"/>
      <c r="BV16" s="407">
        <v>3316162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1776</v>
      </c>
      <c r="AD17" s="459"/>
      <c r="AE17" s="459"/>
      <c r="AF17" s="459"/>
      <c r="AG17" s="501"/>
      <c r="AH17" s="458">
        <v>2015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1031828</v>
      </c>
      <c r="BO17" s="408"/>
      <c r="BP17" s="408"/>
      <c r="BQ17" s="408"/>
      <c r="BR17" s="408"/>
      <c r="BS17" s="408"/>
      <c r="BT17" s="408"/>
      <c r="BU17" s="409"/>
      <c r="BV17" s="407">
        <v>1047898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95.65</v>
      </c>
      <c r="M18" s="531"/>
      <c r="N18" s="531"/>
      <c r="O18" s="531"/>
      <c r="P18" s="531"/>
      <c r="Q18" s="531"/>
      <c r="R18" s="532"/>
      <c r="S18" s="532"/>
      <c r="T18" s="532"/>
      <c r="U18" s="532"/>
      <c r="V18" s="533"/>
      <c r="W18" s="425"/>
      <c r="X18" s="426"/>
      <c r="Y18" s="426"/>
      <c r="Z18" s="426"/>
      <c r="AA18" s="426"/>
      <c r="AB18" s="417"/>
      <c r="AC18" s="534">
        <v>63.7</v>
      </c>
      <c r="AD18" s="535"/>
      <c r="AE18" s="535"/>
      <c r="AF18" s="535"/>
      <c r="AG18" s="536"/>
      <c r="AH18" s="534">
        <v>61.5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3235751</v>
      </c>
      <c r="BO18" s="408"/>
      <c r="BP18" s="408"/>
      <c r="BQ18" s="408"/>
      <c r="BR18" s="408"/>
      <c r="BS18" s="408"/>
      <c r="BT18" s="408"/>
      <c r="BU18" s="409"/>
      <c r="BV18" s="407">
        <v>3148682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65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4800887</v>
      </c>
      <c r="BO19" s="408"/>
      <c r="BP19" s="408"/>
      <c r="BQ19" s="408"/>
      <c r="BR19" s="408"/>
      <c r="BS19" s="408"/>
      <c r="BT19" s="408"/>
      <c r="BU19" s="409"/>
      <c r="BV19" s="407">
        <v>4785516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2659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5877618</v>
      </c>
      <c r="BO22" s="371"/>
      <c r="BP22" s="371"/>
      <c r="BQ22" s="371"/>
      <c r="BR22" s="371"/>
      <c r="BS22" s="371"/>
      <c r="BT22" s="371"/>
      <c r="BU22" s="372"/>
      <c r="BV22" s="370">
        <v>6148546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5737661</v>
      </c>
      <c r="BO23" s="408"/>
      <c r="BP23" s="408"/>
      <c r="BQ23" s="408"/>
      <c r="BR23" s="408"/>
      <c r="BS23" s="408"/>
      <c r="BT23" s="408"/>
      <c r="BU23" s="409"/>
      <c r="BV23" s="407">
        <v>6020477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7470</v>
      </c>
      <c r="R24" s="459"/>
      <c r="S24" s="459"/>
      <c r="T24" s="459"/>
      <c r="U24" s="459"/>
      <c r="V24" s="501"/>
      <c r="W24" s="553"/>
      <c r="X24" s="554"/>
      <c r="Y24" s="555"/>
      <c r="Z24" s="457" t="s">
        <v>162</v>
      </c>
      <c r="AA24" s="437"/>
      <c r="AB24" s="437"/>
      <c r="AC24" s="437"/>
      <c r="AD24" s="437"/>
      <c r="AE24" s="437"/>
      <c r="AF24" s="437"/>
      <c r="AG24" s="438"/>
      <c r="AH24" s="458">
        <v>124</v>
      </c>
      <c r="AI24" s="459"/>
      <c r="AJ24" s="459"/>
      <c r="AK24" s="459"/>
      <c r="AL24" s="501"/>
      <c r="AM24" s="458">
        <v>365056</v>
      </c>
      <c r="AN24" s="459"/>
      <c r="AO24" s="459"/>
      <c r="AP24" s="459"/>
      <c r="AQ24" s="459"/>
      <c r="AR24" s="501"/>
      <c r="AS24" s="458">
        <v>2944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4458505</v>
      </c>
      <c r="BO24" s="408"/>
      <c r="BP24" s="408"/>
      <c r="BQ24" s="408"/>
      <c r="BR24" s="408"/>
      <c r="BS24" s="408"/>
      <c r="BT24" s="408"/>
      <c r="BU24" s="409"/>
      <c r="BV24" s="407">
        <v>4546350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6165</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233327</v>
      </c>
      <c r="BO25" s="371"/>
      <c r="BP25" s="371"/>
      <c r="BQ25" s="371"/>
      <c r="BR25" s="371"/>
      <c r="BS25" s="371"/>
      <c r="BT25" s="371"/>
      <c r="BU25" s="372"/>
      <c r="BV25" s="370">
        <v>262419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5310</v>
      </c>
      <c r="R26" s="459"/>
      <c r="S26" s="459"/>
      <c r="T26" s="459"/>
      <c r="U26" s="459"/>
      <c r="V26" s="501"/>
      <c r="W26" s="553"/>
      <c r="X26" s="554"/>
      <c r="Y26" s="555"/>
      <c r="Z26" s="457" t="s">
        <v>168</v>
      </c>
      <c r="AA26" s="559"/>
      <c r="AB26" s="559"/>
      <c r="AC26" s="559"/>
      <c r="AD26" s="559"/>
      <c r="AE26" s="559"/>
      <c r="AF26" s="559"/>
      <c r="AG26" s="560"/>
      <c r="AH26" s="458">
        <v>16</v>
      </c>
      <c r="AI26" s="459"/>
      <c r="AJ26" s="459"/>
      <c r="AK26" s="459"/>
      <c r="AL26" s="501"/>
      <c r="AM26" s="458">
        <v>41488</v>
      </c>
      <c r="AN26" s="459"/>
      <c r="AO26" s="459"/>
      <c r="AP26" s="459"/>
      <c r="AQ26" s="459"/>
      <c r="AR26" s="501"/>
      <c r="AS26" s="458">
        <v>2593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3300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357892</v>
      </c>
      <c r="BO27" s="527"/>
      <c r="BP27" s="527"/>
      <c r="BQ27" s="527"/>
      <c r="BR27" s="527"/>
      <c r="BS27" s="527"/>
      <c r="BT27" s="527"/>
      <c r="BU27" s="528"/>
      <c r="BV27" s="526">
        <v>357846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789788</v>
      </c>
      <c r="BO28" s="371"/>
      <c r="BP28" s="371"/>
      <c r="BQ28" s="371"/>
      <c r="BR28" s="371"/>
      <c r="BS28" s="371"/>
      <c r="BT28" s="371"/>
      <c r="BU28" s="372"/>
      <c r="BV28" s="370">
        <v>762098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7</v>
      </c>
      <c r="M29" s="459"/>
      <c r="N29" s="459"/>
      <c r="O29" s="459"/>
      <c r="P29" s="501"/>
      <c r="Q29" s="458">
        <v>2500</v>
      </c>
      <c r="R29" s="459"/>
      <c r="S29" s="459"/>
      <c r="T29" s="459"/>
      <c r="U29" s="459"/>
      <c r="V29" s="501"/>
      <c r="W29" s="556"/>
      <c r="X29" s="557"/>
      <c r="Y29" s="558"/>
      <c r="Z29" s="457" t="s">
        <v>177</v>
      </c>
      <c r="AA29" s="437"/>
      <c r="AB29" s="437"/>
      <c r="AC29" s="437"/>
      <c r="AD29" s="437"/>
      <c r="AE29" s="437"/>
      <c r="AF29" s="437"/>
      <c r="AG29" s="438"/>
      <c r="AH29" s="458">
        <v>124</v>
      </c>
      <c r="AI29" s="459"/>
      <c r="AJ29" s="459"/>
      <c r="AK29" s="459"/>
      <c r="AL29" s="501"/>
      <c r="AM29" s="458">
        <v>365056</v>
      </c>
      <c r="AN29" s="459"/>
      <c r="AO29" s="459"/>
      <c r="AP29" s="459"/>
      <c r="AQ29" s="459"/>
      <c r="AR29" s="501"/>
      <c r="AS29" s="458">
        <v>2944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210314</v>
      </c>
      <c r="BO29" s="408"/>
      <c r="BP29" s="408"/>
      <c r="BQ29" s="408"/>
      <c r="BR29" s="408"/>
      <c r="BS29" s="408"/>
      <c r="BT29" s="408"/>
      <c r="BU29" s="409"/>
      <c r="BV29" s="407">
        <v>235239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615641</v>
      </c>
      <c r="BO30" s="527"/>
      <c r="BP30" s="527"/>
      <c r="BQ30" s="527"/>
      <c r="BR30" s="527"/>
      <c r="BS30" s="527"/>
      <c r="BT30" s="527"/>
      <c r="BU30" s="528"/>
      <c r="BV30" s="526">
        <v>602363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水道事業</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下水道事業</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吉野町土地開発公社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　保険事業勘定</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f t="shared" ref="BE35:BE43" si="1">IF(BG35="","",BE34+1)</f>
        <v>8</v>
      </c>
      <c r="BF35" s="597"/>
      <c r="BG35" s="598" t="str">
        <f>IF('各会計、関係団体の財政状況及び健全化判断比率'!B34="","",'各会計、関係団体の財政状況及び健全化判断比率'!B34)</f>
        <v>農業集落排水事業</v>
      </c>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吉野広域行政組合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　サービス事業勘定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奈良県広域水質検査センター組合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奈良県住宅新築資金等貸付金回収管理組合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奈良県後期高齢者医療広域連合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奈良県広域消防組合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南和広域医療企業団</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RsrnraOhXCnIDWfioKfmv42iXoZnDwxASAyzZ9F11ygJvB59AOf7+WhmtqZYKzXw9RIuc7WyWC7AlBT0MNrwqw==" saltValue="B6WOaSZqQbgJtDYiULyGu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534</v>
      </c>
      <c r="D34" s="1151"/>
      <c r="E34" s="1152"/>
      <c r="F34" s="32">
        <v>7.1</v>
      </c>
      <c r="G34" s="33">
        <v>6.94</v>
      </c>
      <c r="H34" s="33">
        <v>6.48</v>
      </c>
      <c r="I34" s="33">
        <v>7.27</v>
      </c>
      <c r="J34" s="34">
        <v>10.26</v>
      </c>
      <c r="K34" s="22"/>
      <c r="L34" s="22"/>
      <c r="M34" s="22"/>
      <c r="N34" s="22"/>
      <c r="O34" s="22"/>
      <c r="P34" s="22"/>
    </row>
    <row r="35" spans="1:16" ht="39" customHeight="1" x14ac:dyDescent="0.2">
      <c r="A35" s="22"/>
      <c r="B35" s="35"/>
      <c r="C35" s="1145" t="s">
        <v>535</v>
      </c>
      <c r="D35" s="1146"/>
      <c r="E35" s="1147"/>
      <c r="F35" s="36">
        <v>8.98</v>
      </c>
      <c r="G35" s="37">
        <v>16.03</v>
      </c>
      <c r="H35" s="37">
        <v>13.67</v>
      </c>
      <c r="I35" s="37">
        <v>9.31</v>
      </c>
      <c r="J35" s="38">
        <v>8.9600000000000009</v>
      </c>
      <c r="K35" s="22"/>
      <c r="L35" s="22"/>
      <c r="M35" s="22"/>
      <c r="N35" s="22"/>
      <c r="O35" s="22"/>
      <c r="P35" s="22"/>
    </row>
    <row r="36" spans="1:16" ht="39" customHeight="1" x14ac:dyDescent="0.2">
      <c r="A36" s="22"/>
      <c r="B36" s="35"/>
      <c r="C36" s="1145" t="s">
        <v>536</v>
      </c>
      <c r="D36" s="1146"/>
      <c r="E36" s="1147"/>
      <c r="F36" s="36">
        <v>2.46</v>
      </c>
      <c r="G36" s="37">
        <v>2.78</v>
      </c>
      <c r="H36" s="37">
        <v>2.93</v>
      </c>
      <c r="I36" s="37">
        <v>2.57</v>
      </c>
      <c r="J36" s="38">
        <v>2.3199999999999998</v>
      </c>
      <c r="K36" s="22"/>
      <c r="L36" s="22"/>
      <c r="M36" s="22"/>
      <c r="N36" s="22"/>
      <c r="O36" s="22"/>
      <c r="P36" s="22"/>
    </row>
    <row r="37" spans="1:16" ht="39" customHeight="1" x14ac:dyDescent="0.2">
      <c r="A37" s="22"/>
      <c r="B37" s="35"/>
      <c r="C37" s="1145" t="s">
        <v>537</v>
      </c>
      <c r="D37" s="1146"/>
      <c r="E37" s="1147"/>
      <c r="F37" s="36">
        <v>0.75</v>
      </c>
      <c r="G37" s="37">
        <v>0.96</v>
      </c>
      <c r="H37" s="37">
        <v>1.51</v>
      </c>
      <c r="I37" s="37">
        <v>1.83</v>
      </c>
      <c r="J37" s="38">
        <v>0.51</v>
      </c>
      <c r="K37" s="22"/>
      <c r="L37" s="22"/>
      <c r="M37" s="22"/>
      <c r="N37" s="22"/>
      <c r="O37" s="22"/>
      <c r="P37" s="22"/>
    </row>
    <row r="38" spans="1:16" ht="39" customHeight="1" x14ac:dyDescent="0.2">
      <c r="A38" s="22"/>
      <c r="B38" s="35"/>
      <c r="C38" s="1145" t="s">
        <v>538</v>
      </c>
      <c r="D38" s="1146"/>
      <c r="E38" s="1147"/>
      <c r="F38" s="36">
        <v>0.1</v>
      </c>
      <c r="G38" s="37">
        <v>7.0000000000000007E-2</v>
      </c>
      <c r="H38" s="37">
        <v>0.03</v>
      </c>
      <c r="I38" s="37">
        <v>0.02</v>
      </c>
      <c r="J38" s="38">
        <v>0.03</v>
      </c>
      <c r="K38" s="22"/>
      <c r="L38" s="22"/>
      <c r="M38" s="22"/>
      <c r="N38" s="22"/>
      <c r="O38" s="22"/>
      <c r="P38" s="22"/>
    </row>
    <row r="39" spans="1:16" ht="39" customHeight="1" x14ac:dyDescent="0.2">
      <c r="A39" s="22"/>
      <c r="B39" s="35"/>
      <c r="C39" s="1145" t="s">
        <v>539</v>
      </c>
      <c r="D39" s="1146"/>
      <c r="E39" s="1147"/>
      <c r="F39" s="36">
        <v>0.01</v>
      </c>
      <c r="G39" s="37">
        <v>0.01</v>
      </c>
      <c r="H39" s="37">
        <v>0.01</v>
      </c>
      <c r="I39" s="37">
        <v>0.01</v>
      </c>
      <c r="J39" s="38">
        <v>0.01</v>
      </c>
      <c r="K39" s="22"/>
      <c r="L39" s="22"/>
      <c r="M39" s="22"/>
      <c r="N39" s="22"/>
      <c r="O39" s="22"/>
      <c r="P39" s="22"/>
    </row>
    <row r="40" spans="1:16" ht="39" customHeight="1" x14ac:dyDescent="0.2">
      <c r="A40" s="22"/>
      <c r="B40" s="35"/>
      <c r="C40" s="1145" t="s">
        <v>540</v>
      </c>
      <c r="D40" s="1146"/>
      <c r="E40" s="1147"/>
      <c r="F40" s="36">
        <v>0</v>
      </c>
      <c r="G40" s="37">
        <v>0</v>
      </c>
      <c r="H40" s="37">
        <v>0</v>
      </c>
      <c r="I40" s="37">
        <v>0</v>
      </c>
      <c r="J40" s="38">
        <v>0</v>
      </c>
      <c r="K40" s="22"/>
      <c r="L40" s="22"/>
      <c r="M40" s="22"/>
      <c r="N40" s="22"/>
      <c r="O40" s="22"/>
      <c r="P40" s="22"/>
    </row>
    <row r="41" spans="1:16" ht="39" customHeight="1" x14ac:dyDescent="0.2">
      <c r="A41" s="22"/>
      <c r="B41" s="35"/>
      <c r="C41" s="1145" t="s">
        <v>541</v>
      </c>
      <c r="D41" s="1146"/>
      <c r="E41" s="1147"/>
      <c r="F41" s="36">
        <v>0</v>
      </c>
      <c r="G41" s="37">
        <v>0</v>
      </c>
      <c r="H41" s="37">
        <v>0</v>
      </c>
      <c r="I41" s="37">
        <v>0</v>
      </c>
      <c r="J41" s="38">
        <v>0</v>
      </c>
      <c r="K41" s="22"/>
      <c r="L41" s="22"/>
      <c r="M41" s="22"/>
      <c r="N41" s="22"/>
      <c r="O41" s="22"/>
      <c r="P41" s="22"/>
    </row>
    <row r="42" spans="1:16" ht="39" customHeight="1" x14ac:dyDescent="0.2">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543</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3U1vYHUsejmF/EDY+I/0gH0F8FTm+mxIcLjWhux5q8lr7EICyVNqL/oU+pdFRa4LLGRuda4nYNdJ86kOiBSSQ==" saltValue="h63EJ0FVOdjvJJXgCgNe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615</v>
      </c>
      <c r="L45" s="60">
        <v>542</v>
      </c>
      <c r="M45" s="60">
        <v>498</v>
      </c>
      <c r="N45" s="60">
        <v>580</v>
      </c>
      <c r="O45" s="61">
        <v>604</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184</v>
      </c>
      <c r="L48" s="64">
        <v>227</v>
      </c>
      <c r="M48" s="64">
        <v>194</v>
      </c>
      <c r="N48" s="64">
        <v>263</v>
      </c>
      <c r="O48" s="65">
        <v>273</v>
      </c>
      <c r="P48" s="48"/>
      <c r="Q48" s="48"/>
      <c r="R48" s="48"/>
      <c r="S48" s="48"/>
      <c r="T48" s="48"/>
      <c r="U48" s="48"/>
    </row>
    <row r="49" spans="1:21" ht="30.75" customHeight="1" x14ac:dyDescent="0.2">
      <c r="A49" s="48"/>
      <c r="B49" s="1155"/>
      <c r="C49" s="1156"/>
      <c r="D49" s="62"/>
      <c r="E49" s="1161" t="s">
        <v>14</v>
      </c>
      <c r="F49" s="1161"/>
      <c r="G49" s="1161"/>
      <c r="H49" s="1161"/>
      <c r="I49" s="1161"/>
      <c r="J49" s="1162"/>
      <c r="K49" s="63">
        <v>94</v>
      </c>
      <c r="L49" s="64">
        <v>73</v>
      </c>
      <c r="M49" s="64">
        <v>49</v>
      </c>
      <c r="N49" s="64">
        <v>53</v>
      </c>
      <c r="O49" s="65">
        <v>60</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682</v>
      </c>
      <c r="L52" s="64">
        <v>614</v>
      </c>
      <c r="M52" s="64">
        <v>588</v>
      </c>
      <c r="N52" s="64">
        <v>612</v>
      </c>
      <c r="O52" s="65">
        <v>608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211</v>
      </c>
      <c r="L53" s="69">
        <v>228</v>
      </c>
      <c r="M53" s="69">
        <v>153</v>
      </c>
      <c r="N53" s="69">
        <v>284</v>
      </c>
      <c r="O53" s="70">
        <v>329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lzXGzvR9LyUhX+F/KtPRLNN616A7CTuiooQQ6nZkPCLjjwRQdMVvqb2+qI1ADbGOMLij02M1kBbOYZx2KRzGw==" saltValue="pP9slxP9Ji9gftoJZYx68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6065</v>
      </c>
      <c r="J41" s="344">
        <v>6365</v>
      </c>
      <c r="K41" s="344">
        <v>6319</v>
      </c>
      <c r="L41" s="344">
        <v>6149</v>
      </c>
      <c r="M41" s="345">
        <v>5878</v>
      </c>
    </row>
    <row r="42" spans="2:13" ht="27.75" customHeight="1" x14ac:dyDescent="0.2">
      <c r="B42" s="1186"/>
      <c r="C42" s="1187"/>
      <c r="D42" s="106"/>
      <c r="E42" s="1192" t="s">
        <v>32</v>
      </c>
      <c r="F42" s="1192"/>
      <c r="G42" s="1192"/>
      <c r="H42" s="1193"/>
      <c r="I42" s="346" t="s">
        <v>488</v>
      </c>
      <c r="J42" s="347" t="s">
        <v>488</v>
      </c>
      <c r="K42" s="347" t="s">
        <v>488</v>
      </c>
      <c r="L42" s="347" t="s">
        <v>488</v>
      </c>
      <c r="M42" s="348" t="s">
        <v>488</v>
      </c>
    </row>
    <row r="43" spans="2:13" ht="27.75" customHeight="1" x14ac:dyDescent="0.2">
      <c r="B43" s="1186"/>
      <c r="C43" s="1187"/>
      <c r="D43" s="106"/>
      <c r="E43" s="1192" t="s">
        <v>33</v>
      </c>
      <c r="F43" s="1192"/>
      <c r="G43" s="1192"/>
      <c r="H43" s="1193"/>
      <c r="I43" s="346">
        <v>2133</v>
      </c>
      <c r="J43" s="347">
        <v>2214</v>
      </c>
      <c r="K43" s="347">
        <v>2023</v>
      </c>
      <c r="L43" s="347">
        <v>2146</v>
      </c>
      <c r="M43" s="348">
        <v>2210</v>
      </c>
    </row>
    <row r="44" spans="2:13" ht="27.75" customHeight="1" x14ac:dyDescent="0.2">
      <c r="B44" s="1186"/>
      <c r="C44" s="1187"/>
      <c r="D44" s="106"/>
      <c r="E44" s="1192" t="s">
        <v>34</v>
      </c>
      <c r="F44" s="1192"/>
      <c r="G44" s="1192"/>
      <c r="H44" s="1193"/>
      <c r="I44" s="346">
        <v>624</v>
      </c>
      <c r="J44" s="347">
        <v>587</v>
      </c>
      <c r="K44" s="347">
        <v>561</v>
      </c>
      <c r="L44" s="347">
        <v>519</v>
      </c>
      <c r="M44" s="348">
        <v>544</v>
      </c>
    </row>
    <row r="45" spans="2:13" ht="27.75" customHeight="1" x14ac:dyDescent="0.2">
      <c r="B45" s="1186"/>
      <c r="C45" s="1187"/>
      <c r="D45" s="106"/>
      <c r="E45" s="1192" t="s">
        <v>35</v>
      </c>
      <c r="F45" s="1192"/>
      <c r="G45" s="1192"/>
      <c r="H45" s="1193"/>
      <c r="I45" s="346">
        <v>1200</v>
      </c>
      <c r="J45" s="347">
        <v>1134</v>
      </c>
      <c r="K45" s="347">
        <v>1073</v>
      </c>
      <c r="L45" s="347">
        <v>1078</v>
      </c>
      <c r="M45" s="348">
        <v>1025</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1008</v>
      </c>
      <c r="J50" s="347">
        <v>1149</v>
      </c>
      <c r="K50" s="347">
        <v>1567</v>
      </c>
      <c r="L50" s="347">
        <v>1634</v>
      </c>
      <c r="M50" s="348">
        <v>1650</v>
      </c>
    </row>
    <row r="51" spans="2:13" ht="27.75" customHeight="1" x14ac:dyDescent="0.2">
      <c r="B51" s="1186"/>
      <c r="C51" s="1187"/>
      <c r="D51" s="106"/>
      <c r="E51" s="1192" t="s">
        <v>42</v>
      </c>
      <c r="F51" s="1192"/>
      <c r="G51" s="1192"/>
      <c r="H51" s="1193"/>
      <c r="I51" s="346">
        <v>87</v>
      </c>
      <c r="J51" s="347">
        <v>87</v>
      </c>
      <c r="K51" s="347">
        <v>87</v>
      </c>
      <c r="L51" s="347">
        <v>87</v>
      </c>
      <c r="M51" s="348">
        <v>87</v>
      </c>
    </row>
    <row r="52" spans="2:13" ht="27.75" customHeight="1" x14ac:dyDescent="0.2">
      <c r="B52" s="1188"/>
      <c r="C52" s="1189"/>
      <c r="D52" s="106"/>
      <c r="E52" s="1192" t="s">
        <v>43</v>
      </c>
      <c r="F52" s="1192"/>
      <c r="G52" s="1192"/>
      <c r="H52" s="1193"/>
      <c r="I52" s="346">
        <v>6292</v>
      </c>
      <c r="J52" s="347">
        <v>6601</v>
      </c>
      <c r="K52" s="347">
        <v>6259</v>
      </c>
      <c r="L52" s="347">
        <v>6028</v>
      </c>
      <c r="M52" s="348">
        <v>5730</v>
      </c>
    </row>
    <row r="53" spans="2:13" ht="27.75" customHeight="1" thickBot="1" x14ac:dyDescent="0.25">
      <c r="B53" s="1199" t="s">
        <v>19</v>
      </c>
      <c r="C53" s="1200"/>
      <c r="D53" s="110"/>
      <c r="E53" s="1201" t="s">
        <v>44</v>
      </c>
      <c r="F53" s="1201"/>
      <c r="G53" s="1201"/>
      <c r="H53" s="1202"/>
      <c r="I53" s="349">
        <v>2635</v>
      </c>
      <c r="J53" s="350">
        <v>2463</v>
      </c>
      <c r="K53" s="350">
        <v>2062</v>
      </c>
      <c r="L53" s="350">
        <v>2143</v>
      </c>
      <c r="M53" s="351">
        <v>2189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mZljxN1+Rom86f/G7rJlcPwWrcCrVPXHHFC4TNHvS/C+5wnGvWElr08ozSpYuoUdkZ/7L0nnkcdgtPGN9LTo/w==" saltValue="nhGtrxZTdWLkP8YEJpWu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352">
        <v>749</v>
      </c>
      <c r="G55" s="352">
        <v>762</v>
      </c>
      <c r="H55" s="353">
        <v>790</v>
      </c>
    </row>
    <row r="56" spans="2:8" ht="52.5" customHeight="1" x14ac:dyDescent="0.2">
      <c r="B56" s="122"/>
      <c r="C56" s="1213" t="s">
        <v>47</v>
      </c>
      <c r="D56" s="1213"/>
      <c r="E56" s="1214"/>
      <c r="F56" s="354">
        <v>230</v>
      </c>
      <c r="G56" s="354">
        <v>235</v>
      </c>
      <c r="H56" s="355">
        <v>210</v>
      </c>
    </row>
    <row r="57" spans="2:8" ht="53.25" customHeight="1" x14ac:dyDescent="0.2">
      <c r="B57" s="122"/>
      <c r="C57" s="1215" t="s">
        <v>48</v>
      </c>
      <c r="D57" s="1215"/>
      <c r="E57" s="1216"/>
      <c r="F57" s="356">
        <v>554</v>
      </c>
      <c r="G57" s="356">
        <v>602</v>
      </c>
      <c r="H57" s="357">
        <v>616</v>
      </c>
    </row>
    <row r="58" spans="2:8" ht="45.75" customHeight="1" x14ac:dyDescent="0.2">
      <c r="B58" s="123"/>
      <c r="C58" s="1203" t="s">
        <v>558</v>
      </c>
      <c r="D58" s="1204"/>
      <c r="E58" s="1205"/>
      <c r="F58" s="358">
        <v>341</v>
      </c>
      <c r="G58" s="358">
        <v>411</v>
      </c>
      <c r="H58" s="359">
        <v>411</v>
      </c>
    </row>
    <row r="59" spans="2:8" ht="45.75" customHeight="1" x14ac:dyDescent="0.2">
      <c r="B59" s="123"/>
      <c r="C59" s="1203" t="s">
        <v>559</v>
      </c>
      <c r="D59" s="1204"/>
      <c r="E59" s="1205"/>
      <c r="F59" s="358">
        <v>70</v>
      </c>
      <c r="G59" s="358">
        <v>86</v>
      </c>
      <c r="H59" s="359">
        <v>104</v>
      </c>
    </row>
    <row r="60" spans="2:8" ht="45.75" customHeight="1" x14ac:dyDescent="0.2">
      <c r="B60" s="123"/>
      <c r="C60" s="1203" t="s">
        <v>560</v>
      </c>
      <c r="D60" s="1204"/>
      <c r="E60" s="1205"/>
      <c r="F60" s="358">
        <v>30</v>
      </c>
      <c r="G60" s="358">
        <v>29</v>
      </c>
      <c r="H60" s="359">
        <v>29</v>
      </c>
    </row>
    <row r="61" spans="2:8" ht="45.75" customHeight="1" x14ac:dyDescent="0.2">
      <c r="B61" s="123"/>
      <c r="C61" s="1203" t="s">
        <v>561</v>
      </c>
      <c r="D61" s="1204"/>
      <c r="E61" s="1205"/>
      <c r="F61" s="358">
        <v>47</v>
      </c>
      <c r="G61" s="358">
        <v>28</v>
      </c>
      <c r="H61" s="359">
        <v>37</v>
      </c>
    </row>
    <row r="62" spans="2:8" ht="45.75" customHeight="1" thickBot="1" x14ac:dyDescent="0.25">
      <c r="B62" s="124"/>
      <c r="C62" s="1206" t="s">
        <v>562</v>
      </c>
      <c r="D62" s="1207"/>
      <c r="E62" s="1208"/>
      <c r="F62" s="360">
        <v>2</v>
      </c>
      <c r="G62" s="360">
        <v>19</v>
      </c>
      <c r="H62" s="361">
        <v>6</v>
      </c>
    </row>
    <row r="63" spans="2:8" ht="52.5" customHeight="1" thickBot="1" x14ac:dyDescent="0.25">
      <c r="B63" s="125"/>
      <c r="C63" s="1209" t="s">
        <v>49</v>
      </c>
      <c r="D63" s="1209"/>
      <c r="E63" s="1210"/>
      <c r="F63" s="362">
        <v>1533</v>
      </c>
      <c r="G63" s="362">
        <v>1600</v>
      </c>
      <c r="H63" s="363">
        <v>1616</v>
      </c>
    </row>
    <row r="64" spans="2:8" ht="13.2" x14ac:dyDescent="0.2"/>
  </sheetData>
  <sheetProtection algorithmName="SHA-512" hashValue="9EDoPyTbWtUy4jZGtjuYsXdV/veu6MBXaLyQVBEuACkViUOFf6mdnwVrgaoFJ3pIRugrAObt7cpYsKWvfYjO+Q==" saltValue="polF0cflL+GWMif8wE4+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140873</v>
      </c>
      <c r="E3" s="144"/>
      <c r="F3" s="145">
        <v>125391</v>
      </c>
      <c r="G3" s="146"/>
      <c r="H3" s="147"/>
    </row>
    <row r="4" spans="1:8" x14ac:dyDescent="0.2">
      <c r="A4" s="148"/>
      <c r="B4" s="149"/>
      <c r="C4" s="150"/>
      <c r="D4" s="151">
        <v>23189</v>
      </c>
      <c r="E4" s="152"/>
      <c r="F4" s="153">
        <v>68516</v>
      </c>
      <c r="G4" s="154"/>
      <c r="H4" s="155"/>
    </row>
    <row r="5" spans="1:8" x14ac:dyDescent="0.2">
      <c r="A5" s="136" t="s">
        <v>521</v>
      </c>
      <c r="B5" s="141"/>
      <c r="C5" s="142"/>
      <c r="D5" s="143">
        <v>162798</v>
      </c>
      <c r="E5" s="144"/>
      <c r="F5" s="145">
        <v>138402</v>
      </c>
      <c r="G5" s="146"/>
      <c r="H5" s="147"/>
    </row>
    <row r="6" spans="1:8" x14ac:dyDescent="0.2">
      <c r="A6" s="148"/>
      <c r="B6" s="149"/>
      <c r="C6" s="150"/>
      <c r="D6" s="151">
        <v>20760</v>
      </c>
      <c r="E6" s="152"/>
      <c r="F6" s="153">
        <v>70652</v>
      </c>
      <c r="G6" s="154"/>
      <c r="H6" s="155"/>
    </row>
    <row r="7" spans="1:8" x14ac:dyDescent="0.2">
      <c r="A7" s="136" t="s">
        <v>522</v>
      </c>
      <c r="B7" s="141"/>
      <c r="C7" s="142"/>
      <c r="D7" s="143">
        <v>81648</v>
      </c>
      <c r="E7" s="144"/>
      <c r="F7" s="145">
        <v>146367</v>
      </c>
      <c r="G7" s="146"/>
      <c r="H7" s="147"/>
    </row>
    <row r="8" spans="1:8" x14ac:dyDescent="0.2">
      <c r="A8" s="148"/>
      <c r="B8" s="149"/>
      <c r="C8" s="150"/>
      <c r="D8" s="151">
        <v>65507</v>
      </c>
      <c r="E8" s="152"/>
      <c r="F8" s="153">
        <v>79441</v>
      </c>
      <c r="G8" s="154"/>
      <c r="H8" s="155"/>
    </row>
    <row r="9" spans="1:8" x14ac:dyDescent="0.2">
      <c r="A9" s="136" t="s">
        <v>523</v>
      </c>
      <c r="B9" s="141"/>
      <c r="C9" s="142"/>
      <c r="D9" s="143">
        <v>53581</v>
      </c>
      <c r="E9" s="144"/>
      <c r="F9" s="145">
        <v>165181</v>
      </c>
      <c r="G9" s="146"/>
      <c r="H9" s="147"/>
    </row>
    <row r="10" spans="1:8" x14ac:dyDescent="0.2">
      <c r="A10" s="148"/>
      <c r="B10" s="149"/>
      <c r="C10" s="150"/>
      <c r="D10" s="151">
        <v>40915</v>
      </c>
      <c r="E10" s="152"/>
      <c r="F10" s="153">
        <v>82246</v>
      </c>
      <c r="G10" s="154"/>
      <c r="H10" s="155"/>
    </row>
    <row r="11" spans="1:8" x14ac:dyDescent="0.2">
      <c r="A11" s="136" t="s">
        <v>524</v>
      </c>
      <c r="B11" s="141"/>
      <c r="C11" s="142"/>
      <c r="D11" s="143">
        <v>69939</v>
      </c>
      <c r="E11" s="144"/>
      <c r="F11" s="145">
        <v>166234</v>
      </c>
      <c r="G11" s="146"/>
      <c r="H11" s="147"/>
    </row>
    <row r="12" spans="1:8" x14ac:dyDescent="0.2">
      <c r="A12" s="148"/>
      <c r="B12" s="149"/>
      <c r="C12" s="156"/>
      <c r="D12" s="151">
        <v>50269</v>
      </c>
      <c r="E12" s="152"/>
      <c r="F12" s="153">
        <v>89789</v>
      </c>
      <c r="G12" s="154"/>
      <c r="H12" s="155"/>
    </row>
    <row r="13" spans="1:8" x14ac:dyDescent="0.2">
      <c r="A13" s="136"/>
      <c r="B13" s="141"/>
      <c r="C13" s="157"/>
      <c r="D13" s="158">
        <v>101768</v>
      </c>
      <c r="E13" s="159"/>
      <c r="F13" s="160">
        <v>148315</v>
      </c>
      <c r="G13" s="161"/>
      <c r="H13" s="147"/>
    </row>
    <row r="14" spans="1:8" x14ac:dyDescent="0.2">
      <c r="A14" s="148"/>
      <c r="B14" s="149"/>
      <c r="C14" s="150"/>
      <c r="D14" s="151">
        <v>40128</v>
      </c>
      <c r="E14" s="152"/>
      <c r="F14" s="153">
        <v>78129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8.99</v>
      </c>
      <c r="C19" s="162">
        <f>ROUND(VALUE(SUBSTITUTE(実質収支比率等に係る経年分析!G$48,"▲","-")),2)</f>
        <v>16.03</v>
      </c>
      <c r="D19" s="162">
        <f>ROUND(VALUE(SUBSTITUTE(実質収支比率等に係る経年分析!H$48,"▲","-")),2)</f>
        <v>13.67</v>
      </c>
      <c r="E19" s="162">
        <f>ROUND(VALUE(SUBSTITUTE(実質収支比率等に係る経年分析!I$48,"▲","-")),2)</f>
        <v>9.31</v>
      </c>
      <c r="F19" s="162">
        <f>ROUND(VALUE(SUBSTITUTE(実質収支比率等に係る経年分析!J$48,"▲","-")),2)</f>
        <v>8.9600000000000009</v>
      </c>
    </row>
    <row r="20" spans="1:11" x14ac:dyDescent="0.2">
      <c r="A20" s="162" t="s">
        <v>53</v>
      </c>
      <c r="B20" s="162">
        <f>ROUND(VALUE(SUBSTITUTE(実質収支比率等に係る経年分析!F$47,"▲","-")),2)</f>
        <v>12.95</v>
      </c>
      <c r="C20" s="162">
        <f>ROUND(VALUE(SUBSTITUTE(実質収支比率等に係る経年分析!G$47,"▲","-")),2)</f>
        <v>17.2</v>
      </c>
      <c r="D20" s="162">
        <f>ROUND(VALUE(SUBSTITUTE(実質収支比率等に係る経年分析!H$47,"▲","-")),2)</f>
        <v>21.55</v>
      </c>
      <c r="E20" s="162">
        <f>ROUND(VALUE(SUBSTITUTE(実質収支比率等に係る経年分析!I$47,"▲","-")),2)</f>
        <v>21.51</v>
      </c>
      <c r="F20" s="162">
        <f>ROUND(VALUE(SUBSTITUTE(実質収支比率等に係る経年分析!J$47,"▲","-")),2)</f>
        <v>21.81</v>
      </c>
    </row>
    <row r="21" spans="1:11" x14ac:dyDescent="0.2">
      <c r="A21" s="162" t="s">
        <v>54</v>
      </c>
      <c r="B21" s="162">
        <f>IF(ISNUMBER(VALUE(SUBSTITUTE(実質収支比率等に係る経年分析!F$49,"▲","-"))),ROUND(VALUE(SUBSTITUTE(実質収支比率等に係る経年分析!F$49,"▲","-")),2),NA())</f>
        <v>-0.35</v>
      </c>
      <c r="C21" s="162">
        <f>IF(ISNUMBER(VALUE(SUBSTITUTE(実質収支比率等に係る経年分析!G$49,"▲","-"))),ROUND(VALUE(SUBSTITUTE(実質収支比率等に係る経年分析!G$49,"▲","-")),2),NA())</f>
        <v>12.43</v>
      </c>
      <c r="D21" s="162">
        <f>IF(ISNUMBER(VALUE(SUBSTITUTE(実質収支比率等に係る経年分析!H$49,"▲","-"))),ROUND(VALUE(SUBSTITUTE(実質収支比率等に係る経年分析!H$49,"▲","-")),2),NA())</f>
        <v>0.22</v>
      </c>
      <c r="E21" s="162">
        <f>IF(ISNUMBER(VALUE(SUBSTITUTE(実質収支比率等に係る経年分析!I$49,"▲","-"))),ROUND(VALUE(SUBSTITUTE(実質収支比率等に係る経年分析!I$49,"▲","-")),2),NA())</f>
        <v>-3.73</v>
      </c>
      <c r="F21" s="162">
        <f>IF(ISNUMBER(VALUE(SUBSTITUTE(実質収支比率等に係る経年分析!J$49,"▲","-"))),ROUND(VALUE(SUBSTITUTE(実質収支比率等に係る経年分析!J$49,"▲","-")),2),NA())</f>
        <v>0.61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下水道事業</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介護保険特別会計　サービス事業勘定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農業集落排水事業</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0.03</v>
      </c>
    </row>
    <row r="33" spans="1:16" x14ac:dyDescent="0.2">
      <c r="A33" s="163" t="str">
        <f>IF(連結実質赤字比率に係る赤字・黒字の構成分析!C$37="",NA(),連結実質赤字比率に係る赤字・黒字の構成分析!C$37)</f>
        <v>介護保険特別会計　保険事業勘定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1.51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0.51</v>
      </c>
    </row>
    <row r="34" spans="1:16" x14ac:dyDescent="0.2">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2.46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2.78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2.93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2.3199999999999998</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16.03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13.67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9.31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8.9600000000000009</v>
      </c>
    </row>
    <row r="36" spans="1:16" x14ac:dyDescent="0.2">
      <c r="A36" s="163" t="str">
        <f>IF(連結実質赤字比率に係る赤字・黒字の構成分析!C$34="",NA(),連結実質赤字比率に係る赤字・黒字の構成分析!C$34)</f>
        <v>水道事業</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6.94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6.48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7.27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10.26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682</v>
      </c>
      <c r="E42" s="164"/>
      <c r="F42" s="164"/>
      <c r="G42" s="164">
        <f>'実質公債費比率（分子）の構造'!L$52</f>
        <v>614</v>
      </c>
      <c r="H42" s="164"/>
      <c r="I42" s="164"/>
      <c r="J42" s="164">
        <f>'実質公債費比率（分子）の構造'!M$52</f>
        <v>588</v>
      </c>
      <c r="K42" s="164"/>
      <c r="L42" s="164"/>
      <c r="M42" s="164">
        <f>'実質公債費比率（分子）の構造'!N$52</f>
        <v>612</v>
      </c>
      <c r="N42" s="164"/>
      <c r="O42" s="164"/>
      <c r="P42" s="164">
        <f>'実質公債費比率（分子）の構造'!O$52</f>
        <v>608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94</v>
      </c>
      <c r="C45" s="164"/>
      <c r="D45" s="164"/>
      <c r="E45" s="164">
        <f>'実質公債費比率（分子）の構造'!L$49</f>
        <v>73</v>
      </c>
      <c r="F45" s="164"/>
      <c r="G45" s="164"/>
      <c r="H45" s="164">
        <f>'実質公債費比率（分子）の構造'!M$49</f>
        <v>49</v>
      </c>
      <c r="I45" s="164"/>
      <c r="J45" s="164"/>
      <c r="K45" s="164">
        <f>'実質公債費比率（分子）の構造'!N$49</f>
        <v>53</v>
      </c>
      <c r="L45" s="164"/>
      <c r="M45" s="164"/>
      <c r="N45" s="164">
        <f>'実質公債費比率（分子）の構造'!O$49</f>
        <v>60</v>
      </c>
      <c r="O45" s="164"/>
      <c r="P45" s="164"/>
    </row>
    <row r="46" spans="1:16" x14ac:dyDescent="0.2">
      <c r="A46" s="164" t="s">
        <v>64</v>
      </c>
      <c r="B46" s="164">
        <f>'実質公債費比率（分子）の構造'!K$48</f>
        <v>184</v>
      </c>
      <c r="C46" s="164"/>
      <c r="D46" s="164"/>
      <c r="E46" s="164">
        <f>'実質公債費比率（分子）の構造'!L$48</f>
        <v>227</v>
      </c>
      <c r="F46" s="164"/>
      <c r="G46" s="164"/>
      <c r="H46" s="164">
        <f>'実質公債費比率（分子）の構造'!M$48</f>
        <v>194</v>
      </c>
      <c r="I46" s="164"/>
      <c r="J46" s="164"/>
      <c r="K46" s="164">
        <f>'実質公債費比率（分子）の構造'!N$48</f>
        <v>263</v>
      </c>
      <c r="L46" s="164"/>
      <c r="M46" s="164"/>
      <c r="N46" s="164">
        <f>'実質公債費比率（分子）の構造'!O$48</f>
        <v>273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615</v>
      </c>
      <c r="C49" s="164"/>
      <c r="D49" s="164"/>
      <c r="E49" s="164">
        <f>'実質公債費比率（分子）の構造'!L$45</f>
        <v>542</v>
      </c>
      <c r="F49" s="164"/>
      <c r="G49" s="164"/>
      <c r="H49" s="164">
        <f>'実質公債費比率（分子）の構造'!M$45</f>
        <v>498</v>
      </c>
      <c r="I49" s="164"/>
      <c r="J49" s="164"/>
      <c r="K49" s="164">
        <f>'実質公債費比率（分子）の構造'!N$45</f>
        <v>580</v>
      </c>
      <c r="L49" s="164"/>
      <c r="M49" s="164"/>
      <c r="N49" s="164">
        <f>'実質公債費比率（分子）の構造'!O$45</f>
        <v>604</v>
      </c>
      <c r="O49" s="164"/>
      <c r="P49" s="164"/>
    </row>
    <row r="50" spans="1:16" x14ac:dyDescent="0.2">
      <c r="A50" s="164" t="s">
        <v>67</v>
      </c>
      <c r="B50" s="164" t="e">
        <f>NA()</f>
        <v>#N/A</v>
      </c>
      <c r="C50" s="164">
        <f>IF(ISNUMBER('実質公債費比率（分子）の構造'!K$53),'実質公債費比率（分子）の構造'!K$53,NA())</f>
        <v>211</v>
      </c>
      <c r="D50" s="164" t="e">
        <f>NA()</f>
        <v>#N/A</v>
      </c>
      <c r="E50" s="164" t="e">
        <f>NA()</f>
        <v>#N/A</v>
      </c>
      <c r="F50" s="164">
        <f>IF(ISNUMBER('実質公債費比率（分子）の構造'!L$53),'実質公債費比率（分子）の構造'!L$53,NA())</f>
        <v>228</v>
      </c>
      <c r="G50" s="164" t="e">
        <f>NA()</f>
        <v>#N/A</v>
      </c>
      <c r="H50" s="164" t="e">
        <f>NA()</f>
        <v>#N/A</v>
      </c>
      <c r="I50" s="164">
        <f>IF(ISNUMBER('実質公債費比率（分子）の構造'!M$53),'実質公債費比率（分子）の構造'!M$53,NA())</f>
        <v>153</v>
      </c>
      <c r="J50" s="164" t="e">
        <f>NA()</f>
        <v>#N/A</v>
      </c>
      <c r="K50" s="164" t="e">
        <f>NA()</f>
        <v>#N/A</v>
      </c>
      <c r="L50" s="164">
        <f>IF(ISNUMBER('実質公債費比率（分子）の構造'!N$53),'実質公債費比率（分子）の構造'!N$53,NA())</f>
        <v>284</v>
      </c>
      <c r="M50" s="164" t="e">
        <f>NA()</f>
        <v>#N/A</v>
      </c>
      <c r="N50" s="164" t="e">
        <f>NA()</f>
        <v>#N/A</v>
      </c>
      <c r="O50" s="164">
        <f>IF(ISNUMBER('実質公債費比率（分子）の構造'!O$53),'実質公債費比率（分子）の構造'!O$53,NA())</f>
        <v>329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6292</v>
      </c>
      <c r="E56" s="163"/>
      <c r="F56" s="163"/>
      <c r="G56" s="163">
        <f>'将来負担比率（分子）の構造'!J$52</f>
        <v>6601</v>
      </c>
      <c r="H56" s="163"/>
      <c r="I56" s="163"/>
      <c r="J56" s="163">
        <f>'将来負担比率（分子）の構造'!K$52</f>
        <v>6259</v>
      </c>
      <c r="K56" s="163"/>
      <c r="L56" s="163"/>
      <c r="M56" s="163">
        <f>'将来負担比率（分子）の構造'!L$52</f>
        <v>6028</v>
      </c>
      <c r="N56" s="163"/>
      <c r="O56" s="163"/>
      <c r="P56" s="163">
        <f>'将来負担比率（分子）の構造'!M$52</f>
        <v>5730</v>
      </c>
    </row>
    <row r="57" spans="1:16" x14ac:dyDescent="0.2">
      <c r="A57" s="163" t="s">
        <v>42</v>
      </c>
      <c r="B57" s="163"/>
      <c r="C57" s="163"/>
      <c r="D57" s="163">
        <f>'将来負担比率（分子）の構造'!I$51</f>
        <v>87</v>
      </c>
      <c r="E57" s="163"/>
      <c r="F57" s="163"/>
      <c r="G57" s="163">
        <f>'将来負担比率（分子）の構造'!J$51</f>
        <v>87</v>
      </c>
      <c r="H57" s="163"/>
      <c r="I57" s="163"/>
      <c r="J57" s="163">
        <f>'将来負担比率（分子）の構造'!K$51</f>
        <v>87</v>
      </c>
      <c r="K57" s="163"/>
      <c r="L57" s="163"/>
      <c r="M57" s="163">
        <f>'将来負担比率（分子）の構造'!L$51</f>
        <v>87</v>
      </c>
      <c r="N57" s="163"/>
      <c r="O57" s="163"/>
      <c r="P57" s="163">
        <f>'将来負担比率（分子）の構造'!M$51</f>
        <v>87</v>
      </c>
    </row>
    <row r="58" spans="1:16" x14ac:dyDescent="0.2">
      <c r="A58" s="163" t="s">
        <v>41</v>
      </c>
      <c r="B58" s="163"/>
      <c r="C58" s="163"/>
      <c r="D58" s="163">
        <f>'将来負担比率（分子）の構造'!I$50</f>
        <v>1008</v>
      </c>
      <c r="E58" s="163"/>
      <c r="F58" s="163"/>
      <c r="G58" s="163">
        <f>'将来負担比率（分子）の構造'!J$50</f>
        <v>1149</v>
      </c>
      <c r="H58" s="163"/>
      <c r="I58" s="163"/>
      <c r="J58" s="163">
        <f>'将来負担比率（分子）の構造'!K$50</f>
        <v>1567</v>
      </c>
      <c r="K58" s="163"/>
      <c r="L58" s="163"/>
      <c r="M58" s="163">
        <f>'将来負担比率（分子）の構造'!L$50</f>
        <v>1634</v>
      </c>
      <c r="N58" s="163"/>
      <c r="O58" s="163"/>
      <c r="P58" s="163">
        <f>'将来負担比率（分子）の構造'!M$50</f>
        <v>1650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1200</v>
      </c>
      <c r="C62" s="163"/>
      <c r="D62" s="163"/>
      <c r="E62" s="163">
        <f>'将来負担比率（分子）の構造'!J$45</f>
        <v>1134</v>
      </c>
      <c r="F62" s="163"/>
      <c r="G62" s="163"/>
      <c r="H62" s="163">
        <f>'将来負担比率（分子）の構造'!K$45</f>
        <v>1073</v>
      </c>
      <c r="I62" s="163"/>
      <c r="J62" s="163"/>
      <c r="K62" s="163">
        <f>'将来負担比率（分子）の構造'!L$45</f>
        <v>1078</v>
      </c>
      <c r="L62" s="163"/>
      <c r="M62" s="163"/>
      <c r="N62" s="163">
        <f>'将来負担比率（分子）の構造'!M$45</f>
        <v>1025</v>
      </c>
      <c r="O62" s="163"/>
      <c r="P62" s="163"/>
    </row>
    <row r="63" spans="1:16" x14ac:dyDescent="0.2">
      <c r="A63" s="163" t="s">
        <v>34</v>
      </c>
      <c r="B63" s="163">
        <f>'将来負担比率（分子）の構造'!I$44</f>
        <v>624</v>
      </c>
      <c r="C63" s="163"/>
      <c r="D63" s="163"/>
      <c r="E63" s="163">
        <f>'将来負担比率（分子）の構造'!J$44</f>
        <v>587</v>
      </c>
      <c r="F63" s="163"/>
      <c r="G63" s="163"/>
      <c r="H63" s="163">
        <f>'将来負担比率（分子）の構造'!K$44</f>
        <v>561</v>
      </c>
      <c r="I63" s="163"/>
      <c r="J63" s="163"/>
      <c r="K63" s="163">
        <f>'将来負担比率（分子）の構造'!L$44</f>
        <v>519</v>
      </c>
      <c r="L63" s="163"/>
      <c r="M63" s="163"/>
      <c r="N63" s="163">
        <f>'将来負担比率（分子）の構造'!M$44</f>
        <v>544</v>
      </c>
      <c r="O63" s="163"/>
      <c r="P63" s="163"/>
    </row>
    <row r="64" spans="1:16" x14ac:dyDescent="0.2">
      <c r="A64" s="163" t="s">
        <v>33</v>
      </c>
      <c r="B64" s="163">
        <f>'将来負担比率（分子）の構造'!I$43</f>
        <v>2133</v>
      </c>
      <c r="C64" s="163"/>
      <c r="D64" s="163"/>
      <c r="E64" s="163">
        <f>'将来負担比率（分子）の構造'!J$43</f>
        <v>2214</v>
      </c>
      <c r="F64" s="163"/>
      <c r="G64" s="163"/>
      <c r="H64" s="163">
        <f>'将来負担比率（分子）の構造'!K$43</f>
        <v>2023</v>
      </c>
      <c r="I64" s="163"/>
      <c r="J64" s="163"/>
      <c r="K64" s="163">
        <f>'将来負担比率（分子）の構造'!L$43</f>
        <v>2146</v>
      </c>
      <c r="L64" s="163"/>
      <c r="M64" s="163"/>
      <c r="N64" s="163">
        <f>'将来負担比率（分子）の構造'!M$43</f>
        <v>2210</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6065</v>
      </c>
      <c r="C66" s="163"/>
      <c r="D66" s="163"/>
      <c r="E66" s="163">
        <f>'将来負担比率（分子）の構造'!J$41</f>
        <v>6365</v>
      </c>
      <c r="F66" s="163"/>
      <c r="G66" s="163"/>
      <c r="H66" s="163">
        <f>'将来負担比率（分子）の構造'!K$41</f>
        <v>6319</v>
      </c>
      <c r="I66" s="163"/>
      <c r="J66" s="163"/>
      <c r="K66" s="163">
        <f>'将来負担比率（分子）の構造'!L$41</f>
        <v>6149</v>
      </c>
      <c r="L66" s="163"/>
      <c r="M66" s="163"/>
      <c r="N66" s="163">
        <f>'将来負担比率（分子）の構造'!M$41</f>
        <v>5878</v>
      </c>
      <c r="O66" s="163"/>
      <c r="P66" s="163"/>
    </row>
    <row r="67" spans="1:16" x14ac:dyDescent="0.2">
      <c r="A67" s="163" t="s">
        <v>71</v>
      </c>
      <c r="B67" s="163" t="e">
        <f>NA()</f>
        <v>#N/A</v>
      </c>
      <c r="C67" s="163">
        <f>IF(ISNUMBER('将来負担比率（分子）の構造'!I$53), IF('将来負担比率（分子）の構造'!I$53 &lt; 0, 0, '将来負担比率（分子）の構造'!I$53), NA())</f>
        <v>2635</v>
      </c>
      <c r="D67" s="163" t="e">
        <f>NA()</f>
        <v>#N/A</v>
      </c>
      <c r="E67" s="163" t="e">
        <f>NA()</f>
        <v>#N/A</v>
      </c>
      <c r="F67" s="163">
        <f>IF(ISNUMBER('将来負担比率（分子）の構造'!J$53), IF('将来負担比率（分子）の構造'!J$53 &lt; 0, 0, '将来負担比率（分子）の構造'!J$53), NA())</f>
        <v>2463</v>
      </c>
      <c r="G67" s="163" t="e">
        <f>NA()</f>
        <v>#N/A</v>
      </c>
      <c r="H67" s="163" t="e">
        <f>NA()</f>
        <v>#N/A</v>
      </c>
      <c r="I67" s="163">
        <f>IF(ISNUMBER('将来負担比率（分子）の構造'!K$53), IF('将来負担比率（分子）の構造'!K$53 &lt; 0, 0, '将来負担比率（分子）の構造'!K$53), NA())</f>
        <v>2062</v>
      </c>
      <c r="J67" s="163" t="e">
        <f>NA()</f>
        <v>#N/A</v>
      </c>
      <c r="K67" s="163" t="e">
        <f>NA()</f>
        <v>#N/A</v>
      </c>
      <c r="L67" s="163">
        <f>IF(ISNUMBER('将来負担比率（分子）の構造'!L$53), IF('将来負担比率（分子）の構造'!L$53 &lt; 0, 0, '将来負担比率（分子）の構造'!L$53), NA())</f>
        <v>2143</v>
      </c>
      <c r="M67" s="163" t="e">
        <f>NA()</f>
        <v>#N/A</v>
      </c>
      <c r="N67" s="163" t="e">
        <f>NA()</f>
        <v>#N/A</v>
      </c>
      <c r="O67" s="163">
        <f>IF(ISNUMBER('将来負担比率（分子）の構造'!M$53), IF('将来負担比率（分子）の構造'!M$53 &lt; 0, 0, '将来負担比率（分子）の構造'!M$53), NA())</f>
        <v>2189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749</v>
      </c>
      <c r="C72" s="167">
        <f>基金残高に係る経年分析!G55</f>
        <v>762</v>
      </c>
      <c r="D72" s="167">
        <f>基金残高に係る経年分析!H55</f>
        <v>790</v>
      </c>
    </row>
    <row r="73" spans="1:16" x14ac:dyDescent="0.2">
      <c r="A73" s="166" t="s">
        <v>74</v>
      </c>
      <c r="B73" s="167">
        <f>基金残高に係る経年分析!F56</f>
        <v>230</v>
      </c>
      <c r="C73" s="167">
        <f>基金残高に係る経年分析!G56</f>
        <v>235</v>
      </c>
      <c r="D73" s="167">
        <f>基金残高に係る経年分析!H56</f>
        <v>210</v>
      </c>
    </row>
    <row r="74" spans="1:16" x14ac:dyDescent="0.2">
      <c r="A74" s="166" t="s">
        <v>75</v>
      </c>
      <c r="B74" s="167">
        <f>基金残高に係る経年分析!F57</f>
        <v>554</v>
      </c>
      <c r="C74" s="167">
        <f>基金残高に係る経年分析!G57</f>
        <v>602</v>
      </c>
      <c r="D74" s="167">
        <f>基金残高に係る経年分析!H57</f>
        <v>616</v>
      </c>
    </row>
  </sheetData>
  <sheetProtection algorithmName="SHA-512" hashValue="bLvYJ1l3zUzuqhNyikM9ftmbC/1cgNpnMihmzPSjhMdlxkkdygPgcN0nMSX+NnV7SJ4UZM65BH4aPh5ueapoHw==" saltValue="JaZZP8qcCo3EkdOit874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747030</v>
      </c>
      <c r="S5" s="613"/>
      <c r="T5" s="613"/>
      <c r="U5" s="613"/>
      <c r="V5" s="613"/>
      <c r="W5" s="613"/>
      <c r="X5" s="613"/>
      <c r="Y5" s="614"/>
      <c r="Z5" s="615">
        <v>12</v>
      </c>
      <c r="AA5" s="615"/>
      <c r="AB5" s="615"/>
      <c r="AC5" s="615"/>
      <c r="AD5" s="616">
        <v>747030</v>
      </c>
      <c r="AE5" s="616"/>
      <c r="AF5" s="616"/>
      <c r="AG5" s="616"/>
      <c r="AH5" s="616"/>
      <c r="AI5" s="616"/>
      <c r="AJ5" s="616"/>
      <c r="AK5" s="616"/>
      <c r="AL5" s="617">
        <v>20.5</v>
      </c>
      <c r="AM5" s="618"/>
      <c r="AN5" s="618"/>
      <c r="AO5" s="619"/>
      <c r="AP5" s="609" t="s">
        <v>216</v>
      </c>
      <c r="AQ5" s="610"/>
      <c r="AR5" s="610"/>
      <c r="AS5" s="610"/>
      <c r="AT5" s="610"/>
      <c r="AU5" s="610"/>
      <c r="AV5" s="610"/>
      <c r="AW5" s="610"/>
      <c r="AX5" s="610"/>
      <c r="AY5" s="610"/>
      <c r="AZ5" s="610"/>
      <c r="BA5" s="610"/>
      <c r="BB5" s="610"/>
      <c r="BC5" s="610"/>
      <c r="BD5" s="610"/>
      <c r="BE5" s="610"/>
      <c r="BF5" s="611"/>
      <c r="BG5" s="623">
        <v>746804</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86767</v>
      </c>
      <c r="S6" s="624"/>
      <c r="T6" s="624"/>
      <c r="U6" s="624"/>
      <c r="V6" s="624"/>
      <c r="W6" s="624"/>
      <c r="X6" s="624"/>
      <c r="Y6" s="625"/>
      <c r="Z6" s="626">
        <v>1.4</v>
      </c>
      <c r="AA6" s="626"/>
      <c r="AB6" s="626"/>
      <c r="AC6" s="626"/>
      <c r="AD6" s="627">
        <v>86767</v>
      </c>
      <c r="AE6" s="627"/>
      <c r="AF6" s="627"/>
      <c r="AG6" s="627"/>
      <c r="AH6" s="627"/>
      <c r="AI6" s="627"/>
      <c r="AJ6" s="627"/>
      <c r="AK6" s="627"/>
      <c r="AL6" s="628">
        <v>2.4</v>
      </c>
      <c r="AM6" s="629"/>
      <c r="AN6" s="629"/>
      <c r="AO6" s="630"/>
      <c r="AP6" s="620" t="s">
        <v>221</v>
      </c>
      <c r="AQ6" s="621"/>
      <c r="AR6" s="621"/>
      <c r="AS6" s="621"/>
      <c r="AT6" s="621"/>
      <c r="AU6" s="621"/>
      <c r="AV6" s="621"/>
      <c r="AW6" s="621"/>
      <c r="AX6" s="621"/>
      <c r="AY6" s="621"/>
      <c r="AZ6" s="621"/>
      <c r="BA6" s="621"/>
      <c r="BB6" s="621"/>
      <c r="BC6" s="621"/>
      <c r="BD6" s="621"/>
      <c r="BE6" s="621"/>
      <c r="BF6" s="622"/>
      <c r="BG6" s="623">
        <v>746804</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65016</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65016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350</v>
      </c>
      <c r="S7" s="624"/>
      <c r="T7" s="624"/>
      <c r="U7" s="624"/>
      <c r="V7" s="624"/>
      <c r="W7" s="624"/>
      <c r="X7" s="624"/>
      <c r="Y7" s="625"/>
      <c r="Z7" s="626">
        <v>0</v>
      </c>
      <c r="AA7" s="626"/>
      <c r="AB7" s="626"/>
      <c r="AC7" s="626"/>
      <c r="AD7" s="627">
        <v>350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278612</v>
      </c>
      <c r="BH7" s="624"/>
      <c r="BI7" s="624"/>
      <c r="BJ7" s="624"/>
      <c r="BK7" s="624"/>
      <c r="BL7" s="624"/>
      <c r="BM7" s="624"/>
      <c r="BN7" s="625"/>
      <c r="BO7" s="626">
        <v>37.299999999999997</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1266990</v>
      </c>
      <c r="CS7" s="624"/>
      <c r="CT7" s="624"/>
      <c r="CU7" s="624"/>
      <c r="CV7" s="624"/>
      <c r="CW7" s="624"/>
      <c r="CX7" s="624"/>
      <c r="CY7" s="625"/>
      <c r="CZ7" s="626">
        <v>21.5</v>
      </c>
      <c r="DA7" s="626"/>
      <c r="DB7" s="626"/>
      <c r="DC7" s="626"/>
      <c r="DD7" s="632">
        <v>60461</v>
      </c>
      <c r="DE7" s="624"/>
      <c r="DF7" s="624"/>
      <c r="DG7" s="624"/>
      <c r="DH7" s="624"/>
      <c r="DI7" s="624"/>
      <c r="DJ7" s="624"/>
      <c r="DK7" s="624"/>
      <c r="DL7" s="624"/>
      <c r="DM7" s="624"/>
      <c r="DN7" s="624"/>
      <c r="DO7" s="624"/>
      <c r="DP7" s="625"/>
      <c r="DQ7" s="632">
        <v>923494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10270</v>
      </c>
      <c r="S8" s="624"/>
      <c r="T8" s="624"/>
      <c r="U8" s="624"/>
      <c r="V8" s="624"/>
      <c r="W8" s="624"/>
      <c r="X8" s="624"/>
      <c r="Y8" s="625"/>
      <c r="Z8" s="626">
        <v>0.2</v>
      </c>
      <c r="AA8" s="626"/>
      <c r="AB8" s="626"/>
      <c r="AC8" s="626"/>
      <c r="AD8" s="627">
        <v>10270</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8306</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1331889</v>
      </c>
      <c r="CS8" s="624"/>
      <c r="CT8" s="624"/>
      <c r="CU8" s="624"/>
      <c r="CV8" s="624"/>
      <c r="CW8" s="624"/>
      <c r="CX8" s="624"/>
      <c r="CY8" s="625"/>
      <c r="CZ8" s="626">
        <v>22.6</v>
      </c>
      <c r="DA8" s="626"/>
      <c r="DB8" s="626"/>
      <c r="DC8" s="626"/>
      <c r="DD8" s="632">
        <v>6324</v>
      </c>
      <c r="DE8" s="624"/>
      <c r="DF8" s="624"/>
      <c r="DG8" s="624"/>
      <c r="DH8" s="624"/>
      <c r="DI8" s="624"/>
      <c r="DJ8" s="624"/>
      <c r="DK8" s="624"/>
      <c r="DL8" s="624"/>
      <c r="DM8" s="624"/>
      <c r="DN8" s="624"/>
      <c r="DO8" s="624"/>
      <c r="DP8" s="625"/>
      <c r="DQ8" s="632">
        <v>889221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13373</v>
      </c>
      <c r="S9" s="624"/>
      <c r="T9" s="624"/>
      <c r="U9" s="624"/>
      <c r="V9" s="624"/>
      <c r="W9" s="624"/>
      <c r="X9" s="624"/>
      <c r="Y9" s="625"/>
      <c r="Z9" s="626">
        <v>0.2</v>
      </c>
      <c r="AA9" s="626"/>
      <c r="AB9" s="626"/>
      <c r="AC9" s="626"/>
      <c r="AD9" s="627">
        <v>13373</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230384</v>
      </c>
      <c r="BH9" s="624"/>
      <c r="BI9" s="624"/>
      <c r="BJ9" s="624"/>
      <c r="BK9" s="624"/>
      <c r="BL9" s="624"/>
      <c r="BM9" s="624"/>
      <c r="BN9" s="625"/>
      <c r="BO9" s="626">
        <v>30.8</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958638</v>
      </c>
      <c r="CS9" s="624"/>
      <c r="CT9" s="624"/>
      <c r="CU9" s="624"/>
      <c r="CV9" s="624"/>
      <c r="CW9" s="624"/>
      <c r="CX9" s="624"/>
      <c r="CY9" s="625"/>
      <c r="CZ9" s="626">
        <v>16.3</v>
      </c>
      <c r="DA9" s="626"/>
      <c r="DB9" s="626"/>
      <c r="DC9" s="626"/>
      <c r="DD9" s="632">
        <v>31854</v>
      </c>
      <c r="DE9" s="624"/>
      <c r="DF9" s="624"/>
      <c r="DG9" s="624"/>
      <c r="DH9" s="624"/>
      <c r="DI9" s="624"/>
      <c r="DJ9" s="624"/>
      <c r="DK9" s="624"/>
      <c r="DL9" s="624"/>
      <c r="DM9" s="624"/>
      <c r="DN9" s="624"/>
      <c r="DO9" s="624"/>
      <c r="DP9" s="625"/>
      <c r="DQ9" s="632">
        <v>838655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19574</v>
      </c>
      <c r="BH10" s="624"/>
      <c r="BI10" s="624"/>
      <c r="BJ10" s="624"/>
      <c r="BK10" s="624"/>
      <c r="BL10" s="624"/>
      <c r="BM10" s="624"/>
      <c r="BN10" s="625"/>
      <c r="BO10" s="626">
        <v>2.6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157192</v>
      </c>
      <c r="S11" s="624"/>
      <c r="T11" s="624"/>
      <c r="U11" s="624"/>
      <c r="V11" s="624"/>
      <c r="W11" s="624"/>
      <c r="X11" s="624"/>
      <c r="Y11" s="625"/>
      <c r="Z11" s="628">
        <v>2.5</v>
      </c>
      <c r="AA11" s="629"/>
      <c r="AB11" s="629"/>
      <c r="AC11" s="635"/>
      <c r="AD11" s="632">
        <v>157192</v>
      </c>
      <c r="AE11" s="624"/>
      <c r="AF11" s="624"/>
      <c r="AG11" s="624"/>
      <c r="AH11" s="624"/>
      <c r="AI11" s="624"/>
      <c r="AJ11" s="624"/>
      <c r="AK11" s="625"/>
      <c r="AL11" s="628">
        <v>4.3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20348</v>
      </c>
      <c r="BH11" s="624"/>
      <c r="BI11" s="624"/>
      <c r="BJ11" s="624"/>
      <c r="BK11" s="624"/>
      <c r="BL11" s="624"/>
      <c r="BM11" s="624"/>
      <c r="BN11" s="625"/>
      <c r="BO11" s="626">
        <v>2.7</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208024</v>
      </c>
      <c r="CS11" s="624"/>
      <c r="CT11" s="624"/>
      <c r="CU11" s="624"/>
      <c r="CV11" s="624"/>
      <c r="CW11" s="624"/>
      <c r="CX11" s="624"/>
      <c r="CY11" s="625"/>
      <c r="CZ11" s="626">
        <v>3.5</v>
      </c>
      <c r="DA11" s="626"/>
      <c r="DB11" s="626"/>
      <c r="DC11" s="626"/>
      <c r="DD11" s="632">
        <v>48749</v>
      </c>
      <c r="DE11" s="624"/>
      <c r="DF11" s="624"/>
      <c r="DG11" s="624"/>
      <c r="DH11" s="624"/>
      <c r="DI11" s="624"/>
      <c r="DJ11" s="624"/>
      <c r="DK11" s="624"/>
      <c r="DL11" s="624"/>
      <c r="DM11" s="624"/>
      <c r="DN11" s="624"/>
      <c r="DO11" s="624"/>
      <c r="DP11" s="625"/>
      <c r="DQ11" s="632">
        <v>119676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9801</v>
      </c>
      <c r="S12" s="624"/>
      <c r="T12" s="624"/>
      <c r="U12" s="624"/>
      <c r="V12" s="624"/>
      <c r="W12" s="624"/>
      <c r="X12" s="624"/>
      <c r="Y12" s="625"/>
      <c r="Z12" s="626">
        <v>0.2</v>
      </c>
      <c r="AA12" s="626"/>
      <c r="AB12" s="626"/>
      <c r="AC12" s="626"/>
      <c r="AD12" s="627">
        <v>9801</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406199</v>
      </c>
      <c r="BH12" s="624"/>
      <c r="BI12" s="624"/>
      <c r="BJ12" s="624"/>
      <c r="BK12" s="624"/>
      <c r="BL12" s="624"/>
      <c r="BM12" s="624"/>
      <c r="BN12" s="625"/>
      <c r="BO12" s="626">
        <v>54.4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266657</v>
      </c>
      <c r="CS12" s="624"/>
      <c r="CT12" s="624"/>
      <c r="CU12" s="624"/>
      <c r="CV12" s="624"/>
      <c r="CW12" s="624"/>
      <c r="CX12" s="624"/>
      <c r="CY12" s="625"/>
      <c r="CZ12" s="626">
        <v>4.5</v>
      </c>
      <c r="DA12" s="626"/>
      <c r="DB12" s="626"/>
      <c r="DC12" s="626"/>
      <c r="DD12" s="632">
        <v>23921</v>
      </c>
      <c r="DE12" s="624"/>
      <c r="DF12" s="624"/>
      <c r="DG12" s="624"/>
      <c r="DH12" s="624"/>
      <c r="DI12" s="624"/>
      <c r="DJ12" s="624"/>
      <c r="DK12" s="624"/>
      <c r="DL12" s="624"/>
      <c r="DM12" s="624"/>
      <c r="DN12" s="624"/>
      <c r="DO12" s="624"/>
      <c r="DP12" s="625"/>
      <c r="DQ12" s="632">
        <v>147267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405084</v>
      </c>
      <c r="BH13" s="624"/>
      <c r="BI13" s="624"/>
      <c r="BJ13" s="624"/>
      <c r="BK13" s="624"/>
      <c r="BL13" s="624"/>
      <c r="BM13" s="624"/>
      <c r="BN13" s="625"/>
      <c r="BO13" s="626">
        <v>54.2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325801</v>
      </c>
      <c r="CS13" s="624"/>
      <c r="CT13" s="624"/>
      <c r="CU13" s="624"/>
      <c r="CV13" s="624"/>
      <c r="CW13" s="624"/>
      <c r="CX13" s="624"/>
      <c r="CY13" s="625"/>
      <c r="CZ13" s="626">
        <v>5.5</v>
      </c>
      <c r="DA13" s="626"/>
      <c r="DB13" s="626"/>
      <c r="DC13" s="626"/>
      <c r="DD13" s="632">
        <v>129231</v>
      </c>
      <c r="DE13" s="624"/>
      <c r="DF13" s="624"/>
      <c r="DG13" s="624"/>
      <c r="DH13" s="624"/>
      <c r="DI13" s="624"/>
      <c r="DJ13" s="624"/>
      <c r="DK13" s="624"/>
      <c r="DL13" s="624"/>
      <c r="DM13" s="624"/>
      <c r="DN13" s="624"/>
      <c r="DO13" s="624"/>
      <c r="DP13" s="625"/>
      <c r="DQ13" s="632">
        <v>192689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29129</v>
      </c>
      <c r="BH14" s="624"/>
      <c r="BI14" s="624"/>
      <c r="BJ14" s="624"/>
      <c r="BK14" s="624"/>
      <c r="BL14" s="624"/>
      <c r="BM14" s="624"/>
      <c r="BN14" s="625"/>
      <c r="BO14" s="626">
        <v>3.9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399971</v>
      </c>
      <c r="CS14" s="624"/>
      <c r="CT14" s="624"/>
      <c r="CU14" s="624"/>
      <c r="CV14" s="624"/>
      <c r="CW14" s="624"/>
      <c r="CX14" s="624"/>
      <c r="CY14" s="625"/>
      <c r="CZ14" s="626">
        <v>6.8</v>
      </c>
      <c r="DA14" s="626"/>
      <c r="DB14" s="626"/>
      <c r="DC14" s="626"/>
      <c r="DD14" s="632">
        <v>52940</v>
      </c>
      <c r="DE14" s="624"/>
      <c r="DF14" s="624"/>
      <c r="DG14" s="624"/>
      <c r="DH14" s="624"/>
      <c r="DI14" s="624"/>
      <c r="DJ14" s="624"/>
      <c r="DK14" s="624"/>
      <c r="DL14" s="624"/>
      <c r="DM14" s="624"/>
      <c r="DN14" s="624"/>
      <c r="DO14" s="624"/>
      <c r="DP14" s="625"/>
      <c r="DQ14" s="632">
        <v>345743</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7409</v>
      </c>
      <c r="S15" s="624"/>
      <c r="T15" s="624"/>
      <c r="U15" s="624"/>
      <c r="V15" s="624"/>
      <c r="W15" s="624"/>
      <c r="X15" s="624"/>
      <c r="Y15" s="625"/>
      <c r="Z15" s="626">
        <v>0.1</v>
      </c>
      <c r="AA15" s="626"/>
      <c r="AB15" s="626"/>
      <c r="AC15" s="626"/>
      <c r="AD15" s="627">
        <v>7409</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32864</v>
      </c>
      <c r="BH15" s="624"/>
      <c r="BI15" s="624"/>
      <c r="BJ15" s="624"/>
      <c r="BK15" s="624"/>
      <c r="BL15" s="624"/>
      <c r="BM15" s="624"/>
      <c r="BN15" s="625"/>
      <c r="BO15" s="626">
        <v>4.4000000000000004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440151</v>
      </c>
      <c r="CS15" s="624"/>
      <c r="CT15" s="624"/>
      <c r="CU15" s="624"/>
      <c r="CV15" s="624"/>
      <c r="CW15" s="624"/>
      <c r="CX15" s="624"/>
      <c r="CY15" s="625"/>
      <c r="CZ15" s="626">
        <v>7.5</v>
      </c>
      <c r="DA15" s="626"/>
      <c r="DB15" s="626"/>
      <c r="DC15" s="626"/>
      <c r="DD15" s="632">
        <v>54546</v>
      </c>
      <c r="DE15" s="624"/>
      <c r="DF15" s="624"/>
      <c r="DG15" s="624"/>
      <c r="DH15" s="624"/>
      <c r="DI15" s="624"/>
      <c r="DJ15" s="624"/>
      <c r="DK15" s="624"/>
      <c r="DL15" s="624"/>
      <c r="DM15" s="624"/>
      <c r="DN15" s="624"/>
      <c r="DO15" s="624"/>
      <c r="DP15" s="625"/>
      <c r="DQ15" s="632">
        <v>360774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13091</v>
      </c>
      <c r="S16" s="624"/>
      <c r="T16" s="624"/>
      <c r="U16" s="624"/>
      <c r="V16" s="624"/>
      <c r="W16" s="624"/>
      <c r="X16" s="624"/>
      <c r="Y16" s="625"/>
      <c r="Z16" s="626">
        <v>0.2</v>
      </c>
      <c r="AA16" s="626"/>
      <c r="AB16" s="626"/>
      <c r="AC16" s="626"/>
      <c r="AD16" s="627">
        <v>13091</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16369</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10261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23828</v>
      </c>
      <c r="S17" s="624"/>
      <c r="T17" s="624"/>
      <c r="U17" s="624"/>
      <c r="V17" s="624"/>
      <c r="W17" s="624"/>
      <c r="X17" s="624"/>
      <c r="Y17" s="625"/>
      <c r="Z17" s="626">
        <v>0.4</v>
      </c>
      <c r="AA17" s="626"/>
      <c r="AB17" s="626"/>
      <c r="AC17" s="626"/>
      <c r="AD17" s="627">
        <v>23828</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603517</v>
      </c>
      <c r="CS17" s="624"/>
      <c r="CT17" s="624"/>
      <c r="CU17" s="624"/>
      <c r="CV17" s="624"/>
      <c r="CW17" s="624"/>
      <c r="CX17" s="624"/>
      <c r="CY17" s="625"/>
      <c r="CZ17" s="626">
        <v>10.3</v>
      </c>
      <c r="DA17" s="626"/>
      <c r="DB17" s="626"/>
      <c r="DC17" s="626"/>
      <c r="DD17" s="632" t="s">
        <v>122</v>
      </c>
      <c r="DE17" s="624"/>
      <c r="DF17" s="624"/>
      <c r="DG17" s="624"/>
      <c r="DH17" s="624"/>
      <c r="DI17" s="624"/>
      <c r="DJ17" s="624"/>
      <c r="DK17" s="624"/>
      <c r="DL17" s="624"/>
      <c r="DM17" s="624"/>
      <c r="DN17" s="624"/>
      <c r="DO17" s="624"/>
      <c r="DP17" s="625"/>
      <c r="DQ17" s="632">
        <v>579414</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567</v>
      </c>
      <c r="S18" s="624"/>
      <c r="T18" s="624"/>
      <c r="U18" s="624"/>
      <c r="V18" s="624"/>
      <c r="W18" s="624"/>
      <c r="X18" s="624"/>
      <c r="Y18" s="625"/>
      <c r="Z18" s="626">
        <v>0</v>
      </c>
      <c r="AA18" s="626"/>
      <c r="AB18" s="626"/>
      <c r="AC18" s="626"/>
      <c r="AD18" s="627">
        <v>567</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19885</v>
      </c>
      <c r="S19" s="624"/>
      <c r="T19" s="624"/>
      <c r="U19" s="624"/>
      <c r="V19" s="624"/>
      <c r="W19" s="624"/>
      <c r="X19" s="624"/>
      <c r="Y19" s="625"/>
      <c r="Z19" s="626">
        <v>0.3</v>
      </c>
      <c r="AA19" s="626"/>
      <c r="AB19" s="626"/>
      <c r="AC19" s="626"/>
      <c r="AD19" s="627">
        <v>19885</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226</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3376</v>
      </c>
      <c r="S20" s="624"/>
      <c r="T20" s="624"/>
      <c r="U20" s="624"/>
      <c r="V20" s="624"/>
      <c r="W20" s="624"/>
      <c r="X20" s="624"/>
      <c r="Y20" s="625"/>
      <c r="Z20" s="626">
        <v>0.1</v>
      </c>
      <c r="AA20" s="626"/>
      <c r="AB20" s="626"/>
      <c r="AC20" s="626"/>
      <c r="AD20" s="627">
        <v>3376</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226</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5883023</v>
      </c>
      <c r="CS20" s="624"/>
      <c r="CT20" s="624"/>
      <c r="CU20" s="624"/>
      <c r="CV20" s="624"/>
      <c r="CW20" s="624"/>
      <c r="CX20" s="624"/>
      <c r="CY20" s="625"/>
      <c r="CZ20" s="626">
        <v>100</v>
      </c>
      <c r="DA20" s="626"/>
      <c r="DB20" s="626"/>
      <c r="DC20" s="626"/>
      <c r="DD20" s="632">
        <v>408026</v>
      </c>
      <c r="DE20" s="624"/>
      <c r="DF20" s="624"/>
      <c r="DG20" s="624"/>
      <c r="DH20" s="624"/>
      <c r="DI20" s="624"/>
      <c r="DJ20" s="624"/>
      <c r="DK20" s="624"/>
      <c r="DL20" s="624"/>
      <c r="DM20" s="624"/>
      <c r="DN20" s="624"/>
      <c r="DO20" s="624"/>
      <c r="DP20" s="625"/>
      <c r="DQ20" s="632">
        <v>4472210</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2976146</v>
      </c>
      <c r="S21" s="624"/>
      <c r="T21" s="624"/>
      <c r="U21" s="624"/>
      <c r="V21" s="624"/>
      <c r="W21" s="624"/>
      <c r="X21" s="624"/>
      <c r="Y21" s="625"/>
      <c r="Z21" s="626">
        <v>47.9</v>
      </c>
      <c r="AA21" s="626"/>
      <c r="AB21" s="626"/>
      <c r="AC21" s="626"/>
      <c r="AD21" s="627">
        <v>2581974</v>
      </c>
      <c r="AE21" s="627"/>
      <c r="AF21" s="627"/>
      <c r="AG21" s="627"/>
      <c r="AH21" s="627"/>
      <c r="AI21" s="627"/>
      <c r="AJ21" s="627"/>
      <c r="AK21" s="627"/>
      <c r="AL21" s="628">
        <v>70.7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226</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2581974</v>
      </c>
      <c r="S22" s="624"/>
      <c r="T22" s="624"/>
      <c r="U22" s="624"/>
      <c r="V22" s="624"/>
      <c r="W22" s="624"/>
      <c r="X22" s="624"/>
      <c r="Y22" s="625"/>
      <c r="Z22" s="626">
        <v>41.6</v>
      </c>
      <c r="AA22" s="626"/>
      <c r="AB22" s="626"/>
      <c r="AC22" s="626"/>
      <c r="AD22" s="627">
        <v>2581974</v>
      </c>
      <c r="AE22" s="627"/>
      <c r="AF22" s="627"/>
      <c r="AG22" s="627"/>
      <c r="AH22" s="627"/>
      <c r="AI22" s="627"/>
      <c r="AJ22" s="627"/>
      <c r="AK22" s="627"/>
      <c r="AL22" s="628">
        <v>70.7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394172</v>
      </c>
      <c r="S23" s="624"/>
      <c r="T23" s="624"/>
      <c r="U23" s="624"/>
      <c r="V23" s="624"/>
      <c r="W23" s="624"/>
      <c r="X23" s="624"/>
      <c r="Y23" s="625"/>
      <c r="Z23" s="626">
        <v>6.3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2234997</v>
      </c>
      <c r="CS24" s="613"/>
      <c r="CT24" s="613"/>
      <c r="CU24" s="613"/>
      <c r="CV24" s="613"/>
      <c r="CW24" s="613"/>
      <c r="CX24" s="613"/>
      <c r="CY24" s="614"/>
      <c r="CZ24" s="617">
        <v>38</v>
      </c>
      <c r="DA24" s="618"/>
      <c r="DB24" s="618"/>
      <c r="DC24" s="634"/>
      <c r="DD24" s="655">
        <v>1849857</v>
      </c>
      <c r="DE24" s="613"/>
      <c r="DF24" s="613"/>
      <c r="DG24" s="613"/>
      <c r="DH24" s="613"/>
      <c r="DI24" s="613"/>
      <c r="DJ24" s="613"/>
      <c r="DK24" s="614"/>
      <c r="DL24" s="655">
        <v>1544826</v>
      </c>
      <c r="DM24" s="613"/>
      <c r="DN24" s="613"/>
      <c r="DO24" s="613"/>
      <c r="DP24" s="613"/>
      <c r="DQ24" s="613"/>
      <c r="DR24" s="613"/>
      <c r="DS24" s="613"/>
      <c r="DT24" s="613"/>
      <c r="DU24" s="613"/>
      <c r="DV24" s="614"/>
      <c r="DW24" s="617">
        <v>42.2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4045257</v>
      </c>
      <c r="S25" s="624"/>
      <c r="T25" s="624"/>
      <c r="U25" s="624"/>
      <c r="V25" s="624"/>
      <c r="W25" s="624"/>
      <c r="X25" s="624"/>
      <c r="Y25" s="625"/>
      <c r="Z25" s="626">
        <v>65.099999999999994</v>
      </c>
      <c r="AA25" s="626"/>
      <c r="AB25" s="626"/>
      <c r="AC25" s="626"/>
      <c r="AD25" s="627">
        <v>3651085</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1185178</v>
      </c>
      <c r="CS25" s="644"/>
      <c r="CT25" s="644"/>
      <c r="CU25" s="644"/>
      <c r="CV25" s="644"/>
      <c r="CW25" s="644"/>
      <c r="CX25" s="644"/>
      <c r="CY25" s="645"/>
      <c r="CZ25" s="628">
        <v>20.100000000000001</v>
      </c>
      <c r="DA25" s="656"/>
      <c r="DB25" s="656"/>
      <c r="DC25" s="658"/>
      <c r="DD25" s="632">
        <v>1089535</v>
      </c>
      <c r="DE25" s="644"/>
      <c r="DF25" s="644"/>
      <c r="DG25" s="644"/>
      <c r="DH25" s="644"/>
      <c r="DI25" s="644"/>
      <c r="DJ25" s="644"/>
      <c r="DK25" s="645"/>
      <c r="DL25" s="632">
        <v>864224</v>
      </c>
      <c r="DM25" s="644"/>
      <c r="DN25" s="644"/>
      <c r="DO25" s="644"/>
      <c r="DP25" s="644"/>
      <c r="DQ25" s="644"/>
      <c r="DR25" s="644"/>
      <c r="DS25" s="644"/>
      <c r="DT25" s="644"/>
      <c r="DU25" s="644"/>
      <c r="DV25" s="645"/>
      <c r="DW25" s="628">
        <v>23.6</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509</v>
      </c>
      <c r="S26" s="624"/>
      <c r="T26" s="624"/>
      <c r="U26" s="624"/>
      <c r="V26" s="624"/>
      <c r="W26" s="624"/>
      <c r="X26" s="624"/>
      <c r="Y26" s="625"/>
      <c r="Z26" s="626">
        <v>0</v>
      </c>
      <c r="AA26" s="626"/>
      <c r="AB26" s="626"/>
      <c r="AC26" s="626"/>
      <c r="AD26" s="627">
        <v>509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713699</v>
      </c>
      <c r="CS26" s="624"/>
      <c r="CT26" s="624"/>
      <c r="CU26" s="624"/>
      <c r="CV26" s="624"/>
      <c r="CW26" s="624"/>
      <c r="CX26" s="624"/>
      <c r="CY26" s="625"/>
      <c r="CZ26" s="628">
        <v>12.1</v>
      </c>
      <c r="DA26" s="656"/>
      <c r="DB26" s="656"/>
      <c r="DC26" s="658"/>
      <c r="DD26" s="632">
        <v>637739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26207</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747030</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446302</v>
      </c>
      <c r="CS27" s="644"/>
      <c r="CT27" s="644"/>
      <c r="CU27" s="644"/>
      <c r="CV27" s="644"/>
      <c r="CW27" s="644"/>
      <c r="CX27" s="644"/>
      <c r="CY27" s="645"/>
      <c r="CZ27" s="628">
        <v>7.6</v>
      </c>
      <c r="DA27" s="656"/>
      <c r="DB27" s="656"/>
      <c r="DC27" s="658"/>
      <c r="DD27" s="632">
        <v>180908</v>
      </c>
      <c r="DE27" s="644"/>
      <c r="DF27" s="644"/>
      <c r="DG27" s="644"/>
      <c r="DH27" s="644"/>
      <c r="DI27" s="644"/>
      <c r="DJ27" s="644"/>
      <c r="DK27" s="645"/>
      <c r="DL27" s="632">
        <v>101188</v>
      </c>
      <c r="DM27" s="644"/>
      <c r="DN27" s="644"/>
      <c r="DO27" s="644"/>
      <c r="DP27" s="644"/>
      <c r="DQ27" s="644"/>
      <c r="DR27" s="644"/>
      <c r="DS27" s="644"/>
      <c r="DT27" s="644"/>
      <c r="DU27" s="644"/>
      <c r="DV27" s="645"/>
      <c r="DW27" s="628">
        <v>2.8</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40422</v>
      </c>
      <c r="S28" s="624"/>
      <c r="T28" s="624"/>
      <c r="U28" s="624"/>
      <c r="V28" s="624"/>
      <c r="W28" s="624"/>
      <c r="X28" s="624"/>
      <c r="Y28" s="625"/>
      <c r="Z28" s="626">
        <v>0.7</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603517</v>
      </c>
      <c r="CS28" s="624"/>
      <c r="CT28" s="624"/>
      <c r="CU28" s="624"/>
      <c r="CV28" s="624"/>
      <c r="CW28" s="624"/>
      <c r="CX28" s="624"/>
      <c r="CY28" s="625"/>
      <c r="CZ28" s="628">
        <v>10.3</v>
      </c>
      <c r="DA28" s="656"/>
      <c r="DB28" s="656"/>
      <c r="DC28" s="658"/>
      <c r="DD28" s="632">
        <v>579414</v>
      </c>
      <c r="DE28" s="624"/>
      <c r="DF28" s="624"/>
      <c r="DG28" s="624"/>
      <c r="DH28" s="624"/>
      <c r="DI28" s="624"/>
      <c r="DJ28" s="624"/>
      <c r="DK28" s="625"/>
      <c r="DL28" s="632">
        <v>579414</v>
      </c>
      <c r="DM28" s="624"/>
      <c r="DN28" s="624"/>
      <c r="DO28" s="624"/>
      <c r="DP28" s="624"/>
      <c r="DQ28" s="624"/>
      <c r="DR28" s="624"/>
      <c r="DS28" s="624"/>
      <c r="DT28" s="624"/>
      <c r="DU28" s="624"/>
      <c r="DV28" s="625"/>
      <c r="DW28" s="628">
        <v>15.8</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49754</v>
      </c>
      <c r="S29" s="624"/>
      <c r="T29" s="624"/>
      <c r="U29" s="624"/>
      <c r="V29" s="624"/>
      <c r="W29" s="624"/>
      <c r="X29" s="624"/>
      <c r="Y29" s="625"/>
      <c r="Z29" s="626">
        <v>0.8</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603517</v>
      </c>
      <c r="CS29" s="644"/>
      <c r="CT29" s="644"/>
      <c r="CU29" s="644"/>
      <c r="CV29" s="644"/>
      <c r="CW29" s="644"/>
      <c r="CX29" s="644"/>
      <c r="CY29" s="645"/>
      <c r="CZ29" s="628">
        <v>10.3</v>
      </c>
      <c r="DA29" s="656"/>
      <c r="DB29" s="656"/>
      <c r="DC29" s="658"/>
      <c r="DD29" s="632">
        <v>579414</v>
      </c>
      <c r="DE29" s="644"/>
      <c r="DF29" s="644"/>
      <c r="DG29" s="644"/>
      <c r="DH29" s="644"/>
      <c r="DI29" s="644"/>
      <c r="DJ29" s="644"/>
      <c r="DK29" s="645"/>
      <c r="DL29" s="632">
        <v>579414</v>
      </c>
      <c r="DM29" s="644"/>
      <c r="DN29" s="644"/>
      <c r="DO29" s="644"/>
      <c r="DP29" s="644"/>
      <c r="DQ29" s="644"/>
      <c r="DR29" s="644"/>
      <c r="DS29" s="644"/>
      <c r="DT29" s="644"/>
      <c r="DU29" s="644"/>
      <c r="DV29" s="645"/>
      <c r="DW29" s="628">
        <v>15.8</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477224</v>
      </c>
      <c r="S30" s="624"/>
      <c r="T30" s="624"/>
      <c r="U30" s="624"/>
      <c r="V30" s="624"/>
      <c r="W30" s="624"/>
      <c r="X30" s="624"/>
      <c r="Y30" s="625"/>
      <c r="Z30" s="626">
        <v>7.7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591828</v>
      </c>
      <c r="CS30" s="624"/>
      <c r="CT30" s="624"/>
      <c r="CU30" s="624"/>
      <c r="CV30" s="624"/>
      <c r="CW30" s="624"/>
      <c r="CX30" s="624"/>
      <c r="CY30" s="625"/>
      <c r="CZ30" s="628">
        <v>10.1</v>
      </c>
      <c r="DA30" s="656"/>
      <c r="DB30" s="656"/>
      <c r="DC30" s="658"/>
      <c r="DD30" s="632">
        <v>567906</v>
      </c>
      <c r="DE30" s="624"/>
      <c r="DF30" s="624"/>
      <c r="DG30" s="624"/>
      <c r="DH30" s="624"/>
      <c r="DI30" s="624"/>
      <c r="DJ30" s="624"/>
      <c r="DK30" s="625"/>
      <c r="DL30" s="632">
        <v>567906</v>
      </c>
      <c r="DM30" s="624"/>
      <c r="DN30" s="624"/>
      <c r="DO30" s="624"/>
      <c r="DP30" s="624"/>
      <c r="DQ30" s="624"/>
      <c r="DR30" s="624"/>
      <c r="DS30" s="624"/>
      <c r="DT30" s="624"/>
      <c r="DU30" s="624"/>
      <c r="DV30" s="625"/>
      <c r="DW30" s="628">
        <v>15.5</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v>
      </c>
      <c r="BH31" s="667"/>
      <c r="BI31" s="667"/>
      <c r="BJ31" s="667"/>
      <c r="BK31" s="667"/>
      <c r="BL31" s="667"/>
      <c r="BM31" s="618">
        <v>96.3</v>
      </c>
      <c r="BN31" s="667"/>
      <c r="BO31" s="667"/>
      <c r="BP31" s="667"/>
      <c r="BQ31" s="668"/>
      <c r="BR31" s="670">
        <v>99.2</v>
      </c>
      <c r="BS31" s="667"/>
      <c r="BT31" s="667"/>
      <c r="BU31" s="667"/>
      <c r="BV31" s="667"/>
      <c r="BW31" s="667"/>
      <c r="BX31" s="618">
        <v>96.5</v>
      </c>
      <c r="BY31" s="667"/>
      <c r="BZ31" s="667"/>
      <c r="CA31" s="667"/>
      <c r="CB31" s="668"/>
      <c r="CD31" s="663"/>
      <c r="CE31" s="664"/>
      <c r="CF31" s="620" t="s">
        <v>300</v>
      </c>
      <c r="CG31" s="621"/>
      <c r="CH31" s="621"/>
      <c r="CI31" s="621"/>
      <c r="CJ31" s="621"/>
      <c r="CK31" s="621"/>
      <c r="CL31" s="621"/>
      <c r="CM31" s="621"/>
      <c r="CN31" s="621"/>
      <c r="CO31" s="621"/>
      <c r="CP31" s="621"/>
      <c r="CQ31" s="622"/>
      <c r="CR31" s="623">
        <v>11689</v>
      </c>
      <c r="CS31" s="644"/>
      <c r="CT31" s="644"/>
      <c r="CU31" s="644"/>
      <c r="CV31" s="644"/>
      <c r="CW31" s="644"/>
      <c r="CX31" s="644"/>
      <c r="CY31" s="645"/>
      <c r="CZ31" s="628">
        <v>0.2</v>
      </c>
      <c r="DA31" s="656"/>
      <c r="DB31" s="656"/>
      <c r="DC31" s="658"/>
      <c r="DD31" s="632">
        <v>11508</v>
      </c>
      <c r="DE31" s="644"/>
      <c r="DF31" s="644"/>
      <c r="DG31" s="644"/>
      <c r="DH31" s="644"/>
      <c r="DI31" s="644"/>
      <c r="DJ31" s="644"/>
      <c r="DK31" s="645"/>
      <c r="DL31" s="632">
        <v>11508</v>
      </c>
      <c r="DM31" s="644"/>
      <c r="DN31" s="644"/>
      <c r="DO31" s="644"/>
      <c r="DP31" s="644"/>
      <c r="DQ31" s="644"/>
      <c r="DR31" s="644"/>
      <c r="DS31" s="644"/>
      <c r="DT31" s="644"/>
      <c r="DU31" s="644"/>
      <c r="DV31" s="645"/>
      <c r="DW31" s="628">
        <v>0.3</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298701</v>
      </c>
      <c r="S32" s="624"/>
      <c r="T32" s="624"/>
      <c r="U32" s="624"/>
      <c r="V32" s="624"/>
      <c r="W32" s="624"/>
      <c r="X32" s="624"/>
      <c r="Y32" s="625"/>
      <c r="Z32" s="626">
        <v>4.8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99.5</v>
      </c>
      <c r="BH32" s="644"/>
      <c r="BI32" s="644"/>
      <c r="BJ32" s="644"/>
      <c r="BK32" s="644"/>
      <c r="BL32" s="644"/>
      <c r="BM32" s="629">
        <v>98.3</v>
      </c>
      <c r="BN32" s="644"/>
      <c r="BO32" s="644"/>
      <c r="BP32" s="644"/>
      <c r="BQ32" s="669"/>
      <c r="BR32" s="680">
        <v>99.3</v>
      </c>
      <c r="BS32" s="644"/>
      <c r="BT32" s="644"/>
      <c r="BU32" s="644"/>
      <c r="BV32" s="644"/>
      <c r="BW32" s="644"/>
      <c r="BX32" s="629">
        <v>98.1</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48544</v>
      </c>
      <c r="S33" s="624"/>
      <c r="T33" s="624"/>
      <c r="U33" s="624"/>
      <c r="V33" s="624"/>
      <c r="W33" s="624"/>
      <c r="X33" s="624"/>
      <c r="Y33" s="625"/>
      <c r="Z33" s="626">
        <v>0.8</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98.6</v>
      </c>
      <c r="BH33" s="682"/>
      <c r="BI33" s="682"/>
      <c r="BJ33" s="682"/>
      <c r="BK33" s="682"/>
      <c r="BL33" s="682"/>
      <c r="BM33" s="683">
        <v>94.7</v>
      </c>
      <c r="BN33" s="682"/>
      <c r="BO33" s="682"/>
      <c r="BP33" s="682"/>
      <c r="BQ33" s="684"/>
      <c r="BR33" s="681">
        <v>99.2</v>
      </c>
      <c r="BS33" s="682"/>
      <c r="BT33" s="682"/>
      <c r="BU33" s="682"/>
      <c r="BV33" s="682"/>
      <c r="BW33" s="682"/>
      <c r="BX33" s="683">
        <v>95.3</v>
      </c>
      <c r="BY33" s="682"/>
      <c r="BZ33" s="682"/>
      <c r="CA33" s="682"/>
      <c r="CB33" s="684"/>
      <c r="CD33" s="620" t="s">
        <v>307</v>
      </c>
      <c r="CE33" s="621"/>
      <c r="CF33" s="621"/>
      <c r="CG33" s="621"/>
      <c r="CH33" s="621"/>
      <c r="CI33" s="621"/>
      <c r="CJ33" s="621"/>
      <c r="CK33" s="621"/>
      <c r="CL33" s="621"/>
      <c r="CM33" s="621"/>
      <c r="CN33" s="621"/>
      <c r="CO33" s="621"/>
      <c r="CP33" s="621"/>
      <c r="CQ33" s="622"/>
      <c r="CR33" s="623">
        <v>3223631</v>
      </c>
      <c r="CS33" s="644"/>
      <c r="CT33" s="644"/>
      <c r="CU33" s="644"/>
      <c r="CV33" s="644"/>
      <c r="CW33" s="644"/>
      <c r="CX33" s="644"/>
      <c r="CY33" s="645"/>
      <c r="CZ33" s="628">
        <v>54.8</v>
      </c>
      <c r="DA33" s="656"/>
      <c r="DB33" s="656"/>
      <c r="DC33" s="658"/>
      <c r="DD33" s="632">
        <v>2519073</v>
      </c>
      <c r="DE33" s="644"/>
      <c r="DF33" s="644"/>
      <c r="DG33" s="644"/>
      <c r="DH33" s="644"/>
      <c r="DI33" s="644"/>
      <c r="DJ33" s="644"/>
      <c r="DK33" s="645"/>
      <c r="DL33" s="632">
        <v>1690925</v>
      </c>
      <c r="DM33" s="644"/>
      <c r="DN33" s="644"/>
      <c r="DO33" s="644"/>
      <c r="DP33" s="644"/>
      <c r="DQ33" s="644"/>
      <c r="DR33" s="644"/>
      <c r="DS33" s="644"/>
      <c r="DT33" s="644"/>
      <c r="DU33" s="644"/>
      <c r="DV33" s="645"/>
      <c r="DW33" s="628">
        <v>46.2</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109664</v>
      </c>
      <c r="S34" s="624"/>
      <c r="T34" s="624"/>
      <c r="U34" s="624"/>
      <c r="V34" s="624"/>
      <c r="W34" s="624"/>
      <c r="X34" s="624"/>
      <c r="Y34" s="625"/>
      <c r="Z34" s="626">
        <v>1.8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938602</v>
      </c>
      <c r="CS34" s="624"/>
      <c r="CT34" s="624"/>
      <c r="CU34" s="624"/>
      <c r="CV34" s="624"/>
      <c r="CW34" s="624"/>
      <c r="CX34" s="624"/>
      <c r="CY34" s="625"/>
      <c r="CZ34" s="628">
        <v>16</v>
      </c>
      <c r="DA34" s="656"/>
      <c r="DB34" s="656"/>
      <c r="DC34" s="658"/>
      <c r="DD34" s="632">
        <v>592660</v>
      </c>
      <c r="DE34" s="624"/>
      <c r="DF34" s="624"/>
      <c r="DG34" s="624"/>
      <c r="DH34" s="624"/>
      <c r="DI34" s="624"/>
      <c r="DJ34" s="624"/>
      <c r="DK34" s="625"/>
      <c r="DL34" s="632">
        <v>440623</v>
      </c>
      <c r="DM34" s="624"/>
      <c r="DN34" s="624"/>
      <c r="DO34" s="624"/>
      <c r="DP34" s="624"/>
      <c r="DQ34" s="624"/>
      <c r="DR34" s="624"/>
      <c r="DS34" s="624"/>
      <c r="DT34" s="624"/>
      <c r="DU34" s="624"/>
      <c r="DV34" s="625"/>
      <c r="DW34" s="628">
        <v>12</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339423</v>
      </c>
      <c r="S35" s="624"/>
      <c r="T35" s="624"/>
      <c r="U35" s="624"/>
      <c r="V35" s="624"/>
      <c r="W35" s="624"/>
      <c r="X35" s="624"/>
      <c r="Y35" s="625"/>
      <c r="Z35" s="626">
        <v>5.5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36378</v>
      </c>
      <c r="CS35" s="644"/>
      <c r="CT35" s="644"/>
      <c r="CU35" s="644"/>
      <c r="CV35" s="644"/>
      <c r="CW35" s="644"/>
      <c r="CX35" s="644"/>
      <c r="CY35" s="645"/>
      <c r="CZ35" s="628">
        <v>0.6</v>
      </c>
      <c r="DA35" s="656"/>
      <c r="DB35" s="656"/>
      <c r="DC35" s="658"/>
      <c r="DD35" s="632">
        <v>30935</v>
      </c>
      <c r="DE35" s="644"/>
      <c r="DF35" s="644"/>
      <c r="DG35" s="644"/>
      <c r="DH35" s="644"/>
      <c r="DI35" s="644"/>
      <c r="DJ35" s="644"/>
      <c r="DK35" s="645"/>
      <c r="DL35" s="632">
        <v>20171</v>
      </c>
      <c r="DM35" s="644"/>
      <c r="DN35" s="644"/>
      <c r="DO35" s="644"/>
      <c r="DP35" s="644"/>
      <c r="DQ35" s="644"/>
      <c r="DR35" s="644"/>
      <c r="DS35" s="644"/>
      <c r="DT35" s="644"/>
      <c r="DU35" s="644"/>
      <c r="DV35" s="645"/>
      <c r="DW35" s="628">
        <v>0.6</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343690</v>
      </c>
      <c r="S36" s="624"/>
      <c r="T36" s="624"/>
      <c r="U36" s="624"/>
      <c r="V36" s="624"/>
      <c r="W36" s="624"/>
      <c r="X36" s="624"/>
      <c r="Y36" s="625"/>
      <c r="Z36" s="626">
        <v>5.5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1136901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84071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1275149</v>
      </c>
      <c r="CS36" s="624"/>
      <c r="CT36" s="624"/>
      <c r="CU36" s="624"/>
      <c r="CV36" s="624"/>
      <c r="CW36" s="624"/>
      <c r="CX36" s="624"/>
      <c r="CY36" s="625"/>
      <c r="CZ36" s="628">
        <v>21.7</v>
      </c>
      <c r="DA36" s="656"/>
      <c r="DB36" s="656"/>
      <c r="DC36" s="658"/>
      <c r="DD36" s="632">
        <v>1088341</v>
      </c>
      <c r="DE36" s="624"/>
      <c r="DF36" s="624"/>
      <c r="DG36" s="624"/>
      <c r="DH36" s="624"/>
      <c r="DI36" s="624"/>
      <c r="DJ36" s="624"/>
      <c r="DK36" s="625"/>
      <c r="DL36" s="632">
        <v>721184</v>
      </c>
      <c r="DM36" s="624"/>
      <c r="DN36" s="624"/>
      <c r="DO36" s="624"/>
      <c r="DP36" s="624"/>
      <c r="DQ36" s="624"/>
      <c r="DR36" s="624"/>
      <c r="DS36" s="624"/>
      <c r="DT36" s="624"/>
      <c r="DU36" s="624"/>
      <c r="DV36" s="625"/>
      <c r="DW36" s="628">
        <v>19.7</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111405</v>
      </c>
      <c r="S37" s="624"/>
      <c r="T37" s="624"/>
      <c r="U37" s="624"/>
      <c r="V37" s="624"/>
      <c r="W37" s="624"/>
      <c r="X37" s="624"/>
      <c r="Y37" s="625"/>
      <c r="Z37" s="626">
        <v>1.8</v>
      </c>
      <c r="AA37" s="626"/>
      <c r="AB37" s="626"/>
      <c r="AC37" s="626"/>
      <c r="AD37" s="627">
        <v>119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295054</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71542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325389</v>
      </c>
      <c r="CS37" s="644"/>
      <c r="CT37" s="644"/>
      <c r="CU37" s="644"/>
      <c r="CV37" s="644"/>
      <c r="CW37" s="644"/>
      <c r="CX37" s="644"/>
      <c r="CY37" s="645"/>
      <c r="CZ37" s="628">
        <v>5.5</v>
      </c>
      <c r="DA37" s="656"/>
      <c r="DB37" s="656"/>
      <c r="DC37" s="658"/>
      <c r="DD37" s="632">
        <v>323042</v>
      </c>
      <c r="DE37" s="644"/>
      <c r="DF37" s="644"/>
      <c r="DG37" s="644"/>
      <c r="DH37" s="644"/>
      <c r="DI37" s="644"/>
      <c r="DJ37" s="644"/>
      <c r="DK37" s="645"/>
      <c r="DL37" s="632">
        <v>309078</v>
      </c>
      <c r="DM37" s="644"/>
      <c r="DN37" s="644"/>
      <c r="DO37" s="644"/>
      <c r="DP37" s="644"/>
      <c r="DQ37" s="644"/>
      <c r="DR37" s="644"/>
      <c r="DS37" s="644"/>
      <c r="DT37" s="644"/>
      <c r="DU37" s="644"/>
      <c r="DV37" s="645"/>
      <c r="DW37" s="628">
        <v>8.4</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320900</v>
      </c>
      <c r="S38" s="624"/>
      <c r="T38" s="624"/>
      <c r="U38" s="624"/>
      <c r="V38" s="624"/>
      <c r="W38" s="624"/>
      <c r="X38" s="624"/>
      <c r="Y38" s="625"/>
      <c r="Z38" s="626">
        <v>5.2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227847</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1040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614000</v>
      </c>
      <c r="CS38" s="624"/>
      <c r="CT38" s="624"/>
      <c r="CU38" s="624"/>
      <c r="CV38" s="624"/>
      <c r="CW38" s="624"/>
      <c r="CX38" s="624"/>
      <c r="CY38" s="625"/>
      <c r="CZ38" s="628">
        <v>10.4</v>
      </c>
      <c r="DA38" s="656"/>
      <c r="DB38" s="656"/>
      <c r="DC38" s="658"/>
      <c r="DD38" s="632">
        <v>521740</v>
      </c>
      <c r="DE38" s="624"/>
      <c r="DF38" s="624"/>
      <c r="DG38" s="624"/>
      <c r="DH38" s="624"/>
      <c r="DI38" s="624"/>
      <c r="DJ38" s="624"/>
      <c r="DK38" s="625"/>
      <c r="DL38" s="632">
        <v>508947</v>
      </c>
      <c r="DM38" s="624"/>
      <c r="DN38" s="624"/>
      <c r="DO38" s="624"/>
      <c r="DP38" s="624"/>
      <c r="DQ38" s="624"/>
      <c r="DR38" s="624"/>
      <c r="DS38" s="624"/>
      <c r="DT38" s="624"/>
      <c r="DU38" s="624"/>
      <c r="DV38" s="625"/>
      <c r="DW38" s="628">
        <v>13.9</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115767</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1568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349999</v>
      </c>
      <c r="CS39" s="644"/>
      <c r="CT39" s="644"/>
      <c r="CU39" s="644"/>
      <c r="CV39" s="644"/>
      <c r="CW39" s="644"/>
      <c r="CX39" s="644"/>
      <c r="CY39" s="645"/>
      <c r="CZ39" s="628">
        <v>5.9</v>
      </c>
      <c r="DA39" s="656"/>
      <c r="DB39" s="656"/>
      <c r="DC39" s="658"/>
      <c r="DD39" s="632">
        <v>285397</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7200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96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9503</v>
      </c>
      <c r="CS40" s="624"/>
      <c r="CT40" s="624"/>
      <c r="CU40" s="624"/>
      <c r="CV40" s="624"/>
      <c r="CW40" s="624"/>
      <c r="CX40" s="624"/>
      <c r="CY40" s="625"/>
      <c r="CZ40" s="628">
        <v>0.2</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6211700</v>
      </c>
      <c r="S41" s="696"/>
      <c r="T41" s="696"/>
      <c r="U41" s="696"/>
      <c r="V41" s="696"/>
      <c r="W41" s="696"/>
      <c r="X41" s="696"/>
      <c r="Y41" s="700"/>
      <c r="Z41" s="701">
        <v>100</v>
      </c>
      <c r="AA41" s="701"/>
      <c r="AB41" s="701"/>
      <c r="AC41" s="701"/>
      <c r="AD41" s="702">
        <v>3651713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85986</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6</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412247</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435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424395</v>
      </c>
      <c r="CS42" s="644"/>
      <c r="CT42" s="644"/>
      <c r="CU42" s="644"/>
      <c r="CV42" s="644"/>
      <c r="CW42" s="644"/>
      <c r="CX42" s="644"/>
      <c r="CY42" s="645"/>
      <c r="CZ42" s="628">
        <v>7.2</v>
      </c>
      <c r="DA42" s="656"/>
      <c r="DB42" s="656"/>
      <c r="DC42" s="658"/>
      <c r="DD42" s="632">
        <v>103280</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42958</v>
      </c>
      <c r="CS43" s="644"/>
      <c r="CT43" s="644"/>
      <c r="CU43" s="644"/>
      <c r="CV43" s="644"/>
      <c r="CW43" s="644"/>
      <c r="CX43" s="644"/>
      <c r="CY43" s="645"/>
      <c r="CZ43" s="628">
        <v>0.7</v>
      </c>
      <c r="DA43" s="656"/>
      <c r="DB43" s="656"/>
      <c r="DC43" s="658"/>
      <c r="DD43" s="632">
        <v>39325</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408026</v>
      </c>
      <c r="CS44" s="624"/>
      <c r="CT44" s="624"/>
      <c r="CU44" s="624"/>
      <c r="CV44" s="624"/>
      <c r="CW44" s="624"/>
      <c r="CX44" s="624"/>
      <c r="CY44" s="625"/>
      <c r="CZ44" s="628">
        <v>6.9</v>
      </c>
      <c r="DA44" s="629"/>
      <c r="DB44" s="629"/>
      <c r="DC44" s="635"/>
      <c r="DD44" s="632">
        <v>93019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114759</v>
      </c>
      <c r="CS45" s="644"/>
      <c r="CT45" s="644"/>
      <c r="CU45" s="644"/>
      <c r="CV45" s="644"/>
      <c r="CW45" s="644"/>
      <c r="CX45" s="644"/>
      <c r="CY45" s="645"/>
      <c r="CZ45" s="628">
        <v>2</v>
      </c>
      <c r="DA45" s="656"/>
      <c r="DB45" s="656"/>
      <c r="DC45" s="658"/>
      <c r="DD45" s="632">
        <v>17476</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293267</v>
      </c>
      <c r="CS46" s="624"/>
      <c r="CT46" s="624"/>
      <c r="CU46" s="624"/>
      <c r="CV46" s="624"/>
      <c r="CW46" s="624"/>
      <c r="CX46" s="624"/>
      <c r="CY46" s="625"/>
      <c r="CZ46" s="628">
        <v>5</v>
      </c>
      <c r="DA46" s="629"/>
      <c r="DB46" s="629"/>
      <c r="DC46" s="635"/>
      <c r="DD46" s="632">
        <v>75543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16369</v>
      </c>
      <c r="CS47" s="644"/>
      <c r="CT47" s="644"/>
      <c r="CU47" s="644"/>
      <c r="CV47" s="644"/>
      <c r="CW47" s="644"/>
      <c r="CX47" s="644"/>
      <c r="CY47" s="645"/>
      <c r="CZ47" s="628">
        <v>0.3</v>
      </c>
      <c r="DA47" s="656"/>
      <c r="DB47" s="656"/>
      <c r="DC47" s="658"/>
      <c r="DD47" s="632">
        <v>10261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5883023</v>
      </c>
      <c r="CS49" s="682"/>
      <c r="CT49" s="682"/>
      <c r="CU49" s="682"/>
      <c r="CV49" s="682"/>
      <c r="CW49" s="682"/>
      <c r="CX49" s="682"/>
      <c r="CY49" s="711"/>
      <c r="CZ49" s="703">
        <v>100</v>
      </c>
      <c r="DA49" s="712"/>
      <c r="DB49" s="712"/>
      <c r="DC49" s="713"/>
      <c r="DD49" s="714">
        <v>4472210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fnM2/gMUtWwcYgaRvR5sbCyTVv/pic4ktcdCjaHbspEwnJxYgyJ0Li3OOdFxNhrgM7hFrB+BlxI9sd9BHAIDg==" saltValue="gmwX3IHz41pBU8FZLBnDt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6212</v>
      </c>
      <c r="R7" s="753"/>
      <c r="S7" s="753"/>
      <c r="T7" s="753"/>
      <c r="U7" s="753"/>
      <c r="V7" s="753">
        <v>5883</v>
      </c>
      <c r="W7" s="753"/>
      <c r="X7" s="753"/>
      <c r="Y7" s="753"/>
      <c r="Z7" s="753"/>
      <c r="AA7" s="753">
        <v>329</v>
      </c>
      <c r="AB7" s="753"/>
      <c r="AC7" s="753"/>
      <c r="AD7" s="753"/>
      <c r="AE7" s="754"/>
      <c r="AF7" s="755">
        <v>325</v>
      </c>
      <c r="AG7" s="756"/>
      <c r="AH7" s="756"/>
      <c r="AI7" s="756"/>
      <c r="AJ7" s="757"/>
      <c r="AK7" s="758">
        <v>339</v>
      </c>
      <c r="AL7" s="759"/>
      <c r="AM7" s="759"/>
      <c r="AN7" s="759"/>
      <c r="AO7" s="759"/>
      <c r="AP7" s="759">
        <v>5878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v>0</v>
      </c>
      <c r="CI7" s="744"/>
      <c r="CJ7" s="744"/>
      <c r="CK7" s="744"/>
      <c r="CL7" s="745"/>
      <c r="CM7" s="743" t="s">
        <v>549</v>
      </c>
      <c r="CN7" s="744"/>
      <c r="CO7" s="744"/>
      <c r="CP7" s="744"/>
      <c r="CQ7" s="745"/>
      <c r="CR7" s="743">
        <v>5</v>
      </c>
      <c r="CS7" s="744"/>
      <c r="CT7" s="744"/>
      <c r="CU7" s="744"/>
      <c r="CV7" s="745"/>
      <c r="CW7" s="743" t="s">
        <v>549</v>
      </c>
      <c r="CX7" s="744"/>
      <c r="CY7" s="744"/>
      <c r="CZ7" s="744"/>
      <c r="DA7" s="745"/>
      <c r="DB7" s="743">
        <v>87</v>
      </c>
      <c r="DC7" s="744"/>
      <c r="DD7" s="744"/>
      <c r="DE7" s="744"/>
      <c r="DF7" s="745"/>
      <c r="DG7" s="743" t="s">
        <v>549</v>
      </c>
      <c r="DH7" s="744"/>
      <c r="DI7" s="744"/>
      <c r="DJ7" s="744"/>
      <c r="DK7" s="745"/>
      <c r="DL7" s="743" t="s">
        <v>549</v>
      </c>
      <c r="DM7" s="744"/>
      <c r="DN7" s="744"/>
      <c r="DO7" s="744"/>
      <c r="DP7" s="745"/>
      <c r="DQ7" s="743" t="s">
        <v>549</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6212</v>
      </c>
      <c r="R23" s="793"/>
      <c r="S23" s="793"/>
      <c r="T23" s="793"/>
      <c r="U23" s="793"/>
      <c r="V23" s="793">
        <v>5883</v>
      </c>
      <c r="W23" s="793"/>
      <c r="X23" s="793"/>
      <c r="Y23" s="793"/>
      <c r="Z23" s="793"/>
      <c r="AA23" s="793">
        <v>329</v>
      </c>
      <c r="AB23" s="793"/>
      <c r="AC23" s="793"/>
      <c r="AD23" s="793"/>
      <c r="AE23" s="794"/>
      <c r="AF23" s="795">
        <v>325</v>
      </c>
      <c r="AG23" s="793"/>
      <c r="AH23" s="793"/>
      <c r="AI23" s="793"/>
      <c r="AJ23" s="796"/>
      <c r="AK23" s="797"/>
      <c r="AL23" s="798"/>
      <c r="AM23" s="798"/>
      <c r="AN23" s="798"/>
      <c r="AO23" s="798"/>
      <c r="AP23" s="793">
        <v>5878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1016</v>
      </c>
      <c r="R28" s="823"/>
      <c r="S28" s="823"/>
      <c r="T28" s="823"/>
      <c r="U28" s="823"/>
      <c r="V28" s="823">
        <v>932</v>
      </c>
      <c r="W28" s="823"/>
      <c r="X28" s="823"/>
      <c r="Y28" s="823"/>
      <c r="Z28" s="823"/>
      <c r="AA28" s="823">
        <v>84</v>
      </c>
      <c r="AB28" s="823"/>
      <c r="AC28" s="823"/>
      <c r="AD28" s="823"/>
      <c r="AE28" s="824"/>
      <c r="AF28" s="825">
        <v>84</v>
      </c>
      <c r="AG28" s="823"/>
      <c r="AH28" s="823"/>
      <c r="AI28" s="823"/>
      <c r="AJ28" s="826"/>
      <c r="AK28" s="827">
        <v>70</v>
      </c>
      <c r="AL28" s="828"/>
      <c r="AM28" s="828"/>
      <c r="AN28" s="828"/>
      <c r="AO28" s="828"/>
      <c r="AP28" s="828" t="s">
        <v>549</v>
      </c>
      <c r="AQ28" s="828"/>
      <c r="AR28" s="828"/>
      <c r="AS28" s="828"/>
      <c r="AT28" s="828"/>
      <c r="AU28" s="828" t="s">
        <v>549</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1247</v>
      </c>
      <c r="R29" s="784"/>
      <c r="S29" s="784"/>
      <c r="T29" s="784"/>
      <c r="U29" s="784"/>
      <c r="V29" s="784">
        <v>1228</v>
      </c>
      <c r="W29" s="784"/>
      <c r="X29" s="784"/>
      <c r="Y29" s="784"/>
      <c r="Z29" s="784"/>
      <c r="AA29" s="784">
        <v>19</v>
      </c>
      <c r="AB29" s="784"/>
      <c r="AC29" s="784"/>
      <c r="AD29" s="784"/>
      <c r="AE29" s="785"/>
      <c r="AF29" s="786">
        <v>19</v>
      </c>
      <c r="AG29" s="787"/>
      <c r="AH29" s="787"/>
      <c r="AI29" s="787"/>
      <c r="AJ29" s="788"/>
      <c r="AK29" s="834">
        <v>180</v>
      </c>
      <c r="AL29" s="830"/>
      <c r="AM29" s="830"/>
      <c r="AN29" s="830"/>
      <c r="AO29" s="830"/>
      <c r="AP29" s="830" t="s">
        <v>549</v>
      </c>
      <c r="AQ29" s="830"/>
      <c r="AR29" s="830"/>
      <c r="AS29" s="830"/>
      <c r="AT29" s="830"/>
      <c r="AU29" s="830" t="s">
        <v>549</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2</v>
      </c>
      <c r="R30" s="784"/>
      <c r="S30" s="784"/>
      <c r="T30" s="784"/>
      <c r="U30" s="784"/>
      <c r="V30" s="784">
        <v>2</v>
      </c>
      <c r="W30" s="784"/>
      <c r="X30" s="784"/>
      <c r="Y30" s="784"/>
      <c r="Z30" s="784"/>
      <c r="AA30" s="784" t="s">
        <v>549</v>
      </c>
      <c r="AB30" s="784"/>
      <c r="AC30" s="784"/>
      <c r="AD30" s="784"/>
      <c r="AE30" s="785"/>
      <c r="AF30" s="786" t="s">
        <v>122</v>
      </c>
      <c r="AG30" s="787"/>
      <c r="AH30" s="787"/>
      <c r="AI30" s="787"/>
      <c r="AJ30" s="788"/>
      <c r="AK30" s="834">
        <v>2</v>
      </c>
      <c r="AL30" s="830"/>
      <c r="AM30" s="830"/>
      <c r="AN30" s="830"/>
      <c r="AO30" s="830"/>
      <c r="AP30" s="830" t="s">
        <v>549</v>
      </c>
      <c r="AQ30" s="830"/>
      <c r="AR30" s="830"/>
      <c r="AS30" s="830"/>
      <c r="AT30" s="830"/>
      <c r="AU30" s="830" t="s">
        <v>549</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181</v>
      </c>
      <c r="R31" s="784"/>
      <c r="S31" s="784"/>
      <c r="T31" s="784"/>
      <c r="U31" s="784"/>
      <c r="V31" s="784">
        <v>181</v>
      </c>
      <c r="W31" s="784"/>
      <c r="X31" s="784"/>
      <c r="Y31" s="784"/>
      <c r="Z31" s="784"/>
      <c r="AA31" s="784" t="s">
        <v>549</v>
      </c>
      <c r="AB31" s="784"/>
      <c r="AC31" s="784"/>
      <c r="AD31" s="784"/>
      <c r="AE31" s="785"/>
      <c r="AF31" s="786" t="s">
        <v>549</v>
      </c>
      <c r="AG31" s="787"/>
      <c r="AH31" s="787"/>
      <c r="AI31" s="787"/>
      <c r="AJ31" s="788"/>
      <c r="AK31" s="834">
        <v>53</v>
      </c>
      <c r="AL31" s="830"/>
      <c r="AM31" s="830"/>
      <c r="AN31" s="830"/>
      <c r="AO31" s="830"/>
      <c r="AP31" s="830" t="s">
        <v>549</v>
      </c>
      <c r="AQ31" s="830"/>
      <c r="AR31" s="830"/>
      <c r="AS31" s="830"/>
      <c r="AT31" s="830"/>
      <c r="AU31" s="830" t="s">
        <v>549</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532</v>
      </c>
      <c r="R32" s="784"/>
      <c r="S32" s="784"/>
      <c r="T32" s="784"/>
      <c r="U32" s="784"/>
      <c r="V32" s="784">
        <v>428</v>
      </c>
      <c r="W32" s="784"/>
      <c r="X32" s="784"/>
      <c r="Y32" s="784"/>
      <c r="Z32" s="784"/>
      <c r="AA32" s="784"/>
      <c r="AB32" s="784"/>
      <c r="AC32" s="784"/>
      <c r="AD32" s="784"/>
      <c r="AE32" s="785"/>
      <c r="AF32" s="786">
        <v>372</v>
      </c>
      <c r="AG32" s="787"/>
      <c r="AH32" s="787"/>
      <c r="AI32" s="787"/>
      <c r="AJ32" s="788"/>
      <c r="AK32" s="834">
        <v>231</v>
      </c>
      <c r="AL32" s="830"/>
      <c r="AM32" s="830"/>
      <c r="AN32" s="830"/>
      <c r="AO32" s="830"/>
      <c r="AP32" s="830">
        <v>1908</v>
      </c>
      <c r="AQ32" s="830"/>
      <c r="AR32" s="830"/>
      <c r="AS32" s="830"/>
      <c r="AT32" s="830"/>
      <c r="AU32" s="830">
        <v>887</v>
      </c>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208</v>
      </c>
      <c r="R33" s="784"/>
      <c r="S33" s="784"/>
      <c r="T33" s="784"/>
      <c r="U33" s="784"/>
      <c r="V33" s="784">
        <v>208</v>
      </c>
      <c r="W33" s="784"/>
      <c r="X33" s="784"/>
      <c r="Y33" s="784"/>
      <c r="Z33" s="784"/>
      <c r="AA33" s="784" t="s">
        <v>549</v>
      </c>
      <c r="AB33" s="784"/>
      <c r="AC33" s="784"/>
      <c r="AD33" s="784"/>
      <c r="AE33" s="785"/>
      <c r="AF33" s="786" t="s">
        <v>122</v>
      </c>
      <c r="AG33" s="787"/>
      <c r="AH33" s="787"/>
      <c r="AI33" s="787"/>
      <c r="AJ33" s="788"/>
      <c r="AK33" s="834">
        <v>107</v>
      </c>
      <c r="AL33" s="830"/>
      <c r="AM33" s="830"/>
      <c r="AN33" s="830"/>
      <c r="AO33" s="830"/>
      <c r="AP33" s="830">
        <v>1261</v>
      </c>
      <c r="AQ33" s="830"/>
      <c r="AR33" s="830"/>
      <c r="AS33" s="830"/>
      <c r="AT33" s="830"/>
      <c r="AU33" s="830">
        <v>1232</v>
      </c>
      <c r="AV33" s="830"/>
      <c r="AW33" s="830"/>
      <c r="AX33" s="830"/>
      <c r="AY33" s="830"/>
      <c r="AZ33" s="831"/>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396</v>
      </c>
      <c r="C34" s="781"/>
      <c r="D34" s="781"/>
      <c r="E34" s="781"/>
      <c r="F34" s="781"/>
      <c r="G34" s="781"/>
      <c r="H34" s="781"/>
      <c r="I34" s="781"/>
      <c r="J34" s="781"/>
      <c r="K34" s="781"/>
      <c r="L34" s="781"/>
      <c r="M34" s="781"/>
      <c r="N34" s="781"/>
      <c r="O34" s="781"/>
      <c r="P34" s="782"/>
      <c r="Q34" s="783">
        <v>23</v>
      </c>
      <c r="R34" s="784"/>
      <c r="S34" s="784"/>
      <c r="T34" s="784"/>
      <c r="U34" s="784"/>
      <c r="V34" s="784">
        <v>22</v>
      </c>
      <c r="W34" s="784"/>
      <c r="X34" s="784"/>
      <c r="Y34" s="784"/>
      <c r="Z34" s="784"/>
      <c r="AA34" s="784">
        <v>1</v>
      </c>
      <c r="AB34" s="784"/>
      <c r="AC34" s="784"/>
      <c r="AD34" s="784"/>
      <c r="AE34" s="785"/>
      <c r="AF34" s="786">
        <v>1</v>
      </c>
      <c r="AG34" s="787"/>
      <c r="AH34" s="787"/>
      <c r="AI34" s="787"/>
      <c r="AJ34" s="788"/>
      <c r="AK34" s="834">
        <v>9</v>
      </c>
      <c r="AL34" s="830"/>
      <c r="AM34" s="830"/>
      <c r="AN34" s="830"/>
      <c r="AO34" s="830"/>
      <c r="AP34" s="830">
        <v>92</v>
      </c>
      <c r="AQ34" s="830"/>
      <c r="AR34" s="830"/>
      <c r="AS34" s="830"/>
      <c r="AT34" s="830"/>
      <c r="AU34" s="830">
        <v>90</v>
      </c>
      <c r="AV34" s="830"/>
      <c r="AW34" s="830"/>
      <c r="AX34" s="830"/>
      <c r="AY34" s="830"/>
      <c r="AZ34" s="831"/>
      <c r="BA34" s="831"/>
      <c r="BB34" s="831"/>
      <c r="BC34" s="831"/>
      <c r="BD34" s="831"/>
      <c r="BE34" s="832" t="s">
        <v>395</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476</v>
      </c>
      <c r="AG63" s="844"/>
      <c r="AH63" s="844"/>
      <c r="AI63" s="844"/>
      <c r="AJ63" s="845"/>
      <c r="AK63" s="846"/>
      <c r="AL63" s="841"/>
      <c r="AM63" s="841"/>
      <c r="AN63" s="841"/>
      <c r="AO63" s="841"/>
      <c r="AP63" s="844">
        <v>3261</v>
      </c>
      <c r="AQ63" s="844"/>
      <c r="AR63" s="844"/>
      <c r="AS63" s="844"/>
      <c r="AT63" s="844"/>
      <c r="AU63" s="844">
        <v>2209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550</v>
      </c>
      <c r="C68" s="870"/>
      <c r="D68" s="870"/>
      <c r="E68" s="870"/>
      <c r="F68" s="870"/>
      <c r="G68" s="870"/>
      <c r="H68" s="870"/>
      <c r="I68" s="870"/>
      <c r="J68" s="870"/>
      <c r="K68" s="870"/>
      <c r="L68" s="870"/>
      <c r="M68" s="870"/>
      <c r="N68" s="870"/>
      <c r="O68" s="870"/>
      <c r="P68" s="871"/>
      <c r="Q68" s="872">
        <v>4475</v>
      </c>
      <c r="R68" s="866"/>
      <c r="S68" s="866"/>
      <c r="T68" s="866"/>
      <c r="U68" s="866"/>
      <c r="V68" s="866">
        <v>4456</v>
      </c>
      <c r="W68" s="866"/>
      <c r="X68" s="866"/>
      <c r="Y68" s="866"/>
      <c r="Z68" s="866"/>
      <c r="AA68" s="866">
        <v>19</v>
      </c>
      <c r="AB68" s="866"/>
      <c r="AC68" s="866"/>
      <c r="AD68" s="866"/>
      <c r="AE68" s="866"/>
      <c r="AF68" s="866">
        <v>19</v>
      </c>
      <c r="AG68" s="866"/>
      <c r="AH68" s="866"/>
      <c r="AI68" s="866"/>
      <c r="AJ68" s="866"/>
      <c r="AK68" s="866">
        <v>50</v>
      </c>
      <c r="AL68" s="866"/>
      <c r="AM68" s="866"/>
      <c r="AN68" s="866"/>
      <c r="AO68" s="866"/>
      <c r="AP68" s="866" t="s">
        <v>549</v>
      </c>
      <c r="AQ68" s="866"/>
      <c r="AR68" s="866"/>
      <c r="AS68" s="866"/>
      <c r="AT68" s="866"/>
      <c r="AU68" s="866" t="s">
        <v>549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551</v>
      </c>
      <c r="C69" s="874"/>
      <c r="D69" s="874"/>
      <c r="E69" s="874"/>
      <c r="F69" s="874"/>
      <c r="G69" s="874"/>
      <c r="H69" s="874"/>
      <c r="I69" s="874"/>
      <c r="J69" s="874"/>
      <c r="K69" s="874"/>
      <c r="L69" s="874"/>
      <c r="M69" s="874"/>
      <c r="N69" s="874"/>
      <c r="O69" s="874"/>
      <c r="P69" s="875"/>
      <c r="Q69" s="876">
        <v>223</v>
      </c>
      <c r="R69" s="830"/>
      <c r="S69" s="830"/>
      <c r="T69" s="830"/>
      <c r="U69" s="830"/>
      <c r="V69" s="830">
        <v>205</v>
      </c>
      <c r="W69" s="830"/>
      <c r="X69" s="830"/>
      <c r="Y69" s="830"/>
      <c r="Z69" s="830"/>
      <c r="AA69" s="830">
        <v>17</v>
      </c>
      <c r="AB69" s="830"/>
      <c r="AC69" s="830"/>
      <c r="AD69" s="830"/>
      <c r="AE69" s="830"/>
      <c r="AF69" s="830">
        <v>17</v>
      </c>
      <c r="AG69" s="830"/>
      <c r="AH69" s="830"/>
      <c r="AI69" s="830"/>
      <c r="AJ69" s="830"/>
      <c r="AK69" s="830">
        <v>22</v>
      </c>
      <c r="AL69" s="830"/>
      <c r="AM69" s="830"/>
      <c r="AN69" s="830"/>
      <c r="AO69" s="830"/>
      <c r="AP69" s="830" t="s">
        <v>549</v>
      </c>
      <c r="AQ69" s="830"/>
      <c r="AR69" s="830"/>
      <c r="AS69" s="830"/>
      <c r="AT69" s="830"/>
      <c r="AU69" s="830" t="s">
        <v>549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552</v>
      </c>
      <c r="C70" s="874"/>
      <c r="D70" s="874"/>
      <c r="E70" s="874"/>
      <c r="F70" s="874"/>
      <c r="G70" s="874"/>
      <c r="H70" s="874"/>
      <c r="I70" s="874"/>
      <c r="J70" s="874"/>
      <c r="K70" s="874"/>
      <c r="L70" s="874"/>
      <c r="M70" s="874"/>
      <c r="N70" s="874"/>
      <c r="O70" s="874"/>
      <c r="P70" s="875"/>
      <c r="Q70" s="876">
        <v>276</v>
      </c>
      <c r="R70" s="830"/>
      <c r="S70" s="830"/>
      <c r="T70" s="830"/>
      <c r="U70" s="830"/>
      <c r="V70" s="830">
        <v>223</v>
      </c>
      <c r="W70" s="830"/>
      <c r="X70" s="830"/>
      <c r="Y70" s="830"/>
      <c r="Z70" s="830"/>
      <c r="AA70" s="830">
        <v>53</v>
      </c>
      <c r="AB70" s="830"/>
      <c r="AC70" s="830"/>
      <c r="AD70" s="830"/>
      <c r="AE70" s="830"/>
      <c r="AF70" s="830">
        <v>53</v>
      </c>
      <c r="AG70" s="830"/>
      <c r="AH70" s="830"/>
      <c r="AI70" s="830"/>
      <c r="AJ70" s="830"/>
      <c r="AK70" s="830">
        <v>127</v>
      </c>
      <c r="AL70" s="830"/>
      <c r="AM70" s="830"/>
      <c r="AN70" s="830"/>
      <c r="AO70" s="830"/>
      <c r="AP70" s="830" t="s">
        <v>549</v>
      </c>
      <c r="AQ70" s="830"/>
      <c r="AR70" s="830"/>
      <c r="AS70" s="830"/>
      <c r="AT70" s="830"/>
      <c r="AU70" s="830" t="s">
        <v>549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553</v>
      </c>
      <c r="C71" s="874"/>
      <c r="D71" s="874"/>
      <c r="E71" s="874"/>
      <c r="F71" s="874"/>
      <c r="G71" s="874"/>
      <c r="H71" s="874"/>
      <c r="I71" s="874"/>
      <c r="J71" s="874"/>
      <c r="K71" s="874"/>
      <c r="L71" s="874"/>
      <c r="M71" s="874"/>
      <c r="N71" s="874"/>
      <c r="O71" s="874"/>
      <c r="P71" s="875"/>
      <c r="Q71" s="876">
        <v>134</v>
      </c>
      <c r="R71" s="830"/>
      <c r="S71" s="830"/>
      <c r="T71" s="830"/>
      <c r="U71" s="830"/>
      <c r="V71" s="830">
        <v>133</v>
      </c>
      <c r="W71" s="830"/>
      <c r="X71" s="830"/>
      <c r="Y71" s="830"/>
      <c r="Z71" s="830"/>
      <c r="AA71" s="830">
        <v>1</v>
      </c>
      <c r="AB71" s="830"/>
      <c r="AC71" s="830"/>
      <c r="AD71" s="830"/>
      <c r="AE71" s="830"/>
      <c r="AF71" s="830">
        <v>1</v>
      </c>
      <c r="AG71" s="830"/>
      <c r="AH71" s="830"/>
      <c r="AI71" s="830"/>
      <c r="AJ71" s="830"/>
      <c r="AK71" s="830">
        <v>28</v>
      </c>
      <c r="AL71" s="830"/>
      <c r="AM71" s="830"/>
      <c r="AN71" s="830"/>
      <c r="AO71" s="830"/>
      <c r="AP71" s="830" t="s">
        <v>549</v>
      </c>
      <c r="AQ71" s="830"/>
      <c r="AR71" s="830"/>
      <c r="AS71" s="830"/>
      <c r="AT71" s="830"/>
      <c r="AU71" s="830" t="s">
        <v>549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554</v>
      </c>
      <c r="C72" s="874"/>
      <c r="D72" s="874"/>
      <c r="E72" s="874"/>
      <c r="F72" s="874"/>
      <c r="G72" s="874"/>
      <c r="H72" s="874"/>
      <c r="I72" s="874"/>
      <c r="J72" s="874"/>
      <c r="K72" s="874"/>
      <c r="L72" s="874"/>
      <c r="M72" s="874"/>
      <c r="N72" s="874"/>
      <c r="O72" s="874"/>
      <c r="P72" s="875"/>
      <c r="Q72" s="876">
        <v>187</v>
      </c>
      <c r="R72" s="830"/>
      <c r="S72" s="830"/>
      <c r="T72" s="830"/>
      <c r="U72" s="830"/>
      <c r="V72" s="830">
        <v>176</v>
      </c>
      <c r="W72" s="830"/>
      <c r="X72" s="830"/>
      <c r="Y72" s="830"/>
      <c r="Z72" s="830"/>
      <c r="AA72" s="830">
        <v>11</v>
      </c>
      <c r="AB72" s="830"/>
      <c r="AC72" s="830"/>
      <c r="AD72" s="830"/>
      <c r="AE72" s="830"/>
      <c r="AF72" s="830">
        <v>11</v>
      </c>
      <c r="AG72" s="830"/>
      <c r="AH72" s="830"/>
      <c r="AI72" s="830"/>
      <c r="AJ72" s="830"/>
      <c r="AK72" s="830">
        <v>87</v>
      </c>
      <c r="AL72" s="830"/>
      <c r="AM72" s="830"/>
      <c r="AN72" s="830"/>
      <c r="AO72" s="830"/>
      <c r="AP72" s="830" t="s">
        <v>549</v>
      </c>
      <c r="AQ72" s="830"/>
      <c r="AR72" s="830"/>
      <c r="AS72" s="830"/>
      <c r="AT72" s="830"/>
      <c r="AU72" s="830" t="s">
        <v>549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555</v>
      </c>
      <c r="C73" s="874"/>
      <c r="D73" s="874"/>
      <c r="E73" s="874"/>
      <c r="F73" s="874"/>
      <c r="G73" s="874"/>
      <c r="H73" s="874"/>
      <c r="I73" s="874"/>
      <c r="J73" s="874"/>
      <c r="K73" s="874"/>
      <c r="L73" s="874"/>
      <c r="M73" s="874"/>
      <c r="N73" s="874"/>
      <c r="O73" s="874"/>
      <c r="P73" s="875"/>
      <c r="Q73" s="876">
        <v>15213</v>
      </c>
      <c r="R73" s="830"/>
      <c r="S73" s="830"/>
      <c r="T73" s="830"/>
      <c r="U73" s="830"/>
      <c r="V73" s="830">
        <v>15014</v>
      </c>
      <c r="W73" s="830"/>
      <c r="X73" s="830"/>
      <c r="Y73" s="830"/>
      <c r="Z73" s="830"/>
      <c r="AA73" s="830">
        <v>198</v>
      </c>
      <c r="AB73" s="830"/>
      <c r="AC73" s="830"/>
      <c r="AD73" s="830"/>
      <c r="AE73" s="830"/>
      <c r="AF73" s="830">
        <v>198</v>
      </c>
      <c r="AG73" s="830"/>
      <c r="AH73" s="830"/>
      <c r="AI73" s="830"/>
      <c r="AJ73" s="830"/>
      <c r="AK73" s="830">
        <v>470</v>
      </c>
      <c r="AL73" s="830"/>
      <c r="AM73" s="830"/>
      <c r="AN73" s="830"/>
      <c r="AO73" s="830"/>
      <c r="AP73" s="830">
        <v>4568</v>
      </c>
      <c r="AQ73" s="830"/>
      <c r="AR73" s="830"/>
      <c r="AS73" s="830"/>
      <c r="AT73" s="830"/>
      <c r="AU73" s="830">
        <v>85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556</v>
      </c>
      <c r="C74" s="874"/>
      <c r="D74" s="874"/>
      <c r="E74" s="874"/>
      <c r="F74" s="874"/>
      <c r="G74" s="874"/>
      <c r="H74" s="874"/>
      <c r="I74" s="874"/>
      <c r="J74" s="874"/>
      <c r="K74" s="874"/>
      <c r="L74" s="874"/>
      <c r="M74" s="874"/>
      <c r="N74" s="874"/>
      <c r="O74" s="874"/>
      <c r="P74" s="875"/>
      <c r="Q74" s="876">
        <v>11124</v>
      </c>
      <c r="R74" s="830"/>
      <c r="S74" s="830"/>
      <c r="T74" s="830"/>
      <c r="U74" s="830"/>
      <c r="V74" s="830">
        <v>11108</v>
      </c>
      <c r="W74" s="830"/>
      <c r="X74" s="830"/>
      <c r="Y74" s="830"/>
      <c r="Z74" s="830"/>
      <c r="AA74" s="830">
        <v>15</v>
      </c>
      <c r="AB74" s="830"/>
      <c r="AC74" s="830"/>
      <c r="AD74" s="830"/>
      <c r="AE74" s="830"/>
      <c r="AF74" s="830">
        <v>2736</v>
      </c>
      <c r="AG74" s="830"/>
      <c r="AH74" s="830"/>
      <c r="AI74" s="830"/>
      <c r="AJ74" s="830"/>
      <c r="AK74" s="830">
        <v>816</v>
      </c>
      <c r="AL74" s="830"/>
      <c r="AM74" s="830"/>
      <c r="AN74" s="830"/>
      <c r="AO74" s="830"/>
      <c r="AP74" s="830">
        <v>4295</v>
      </c>
      <c r="AQ74" s="830"/>
      <c r="AR74" s="830"/>
      <c r="AS74" s="830"/>
      <c r="AT74" s="830"/>
      <c r="AU74" s="830">
        <v>459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3035</v>
      </c>
      <c r="AG88" s="844"/>
      <c r="AH88" s="844"/>
      <c r="AI88" s="844"/>
      <c r="AJ88" s="844"/>
      <c r="AK88" s="841"/>
      <c r="AL88" s="841"/>
      <c r="AM88" s="841"/>
      <c r="AN88" s="841"/>
      <c r="AO88" s="841"/>
      <c r="AP88" s="844">
        <v>8863</v>
      </c>
      <c r="AQ88" s="844"/>
      <c r="AR88" s="844"/>
      <c r="AS88" s="844"/>
      <c r="AT88" s="844"/>
      <c r="AU88" s="844">
        <v>544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498408</v>
      </c>
      <c r="AB110" s="900"/>
      <c r="AC110" s="900"/>
      <c r="AD110" s="900"/>
      <c r="AE110" s="901"/>
      <c r="AF110" s="902">
        <v>580215</v>
      </c>
      <c r="AG110" s="900"/>
      <c r="AH110" s="900"/>
      <c r="AI110" s="900"/>
      <c r="AJ110" s="901"/>
      <c r="AK110" s="902">
        <v>603517</v>
      </c>
      <c r="AL110" s="900"/>
      <c r="AM110" s="900"/>
      <c r="AN110" s="900"/>
      <c r="AO110" s="901"/>
      <c r="AP110" s="903">
        <v>19.8</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6318998</v>
      </c>
      <c r="BR110" s="931"/>
      <c r="BS110" s="931"/>
      <c r="BT110" s="931"/>
      <c r="BU110" s="931"/>
      <c r="BV110" s="931">
        <v>6148546</v>
      </c>
      <c r="BW110" s="931"/>
      <c r="BX110" s="931"/>
      <c r="BY110" s="931"/>
      <c r="BZ110" s="931"/>
      <c r="CA110" s="931">
        <v>5877618</v>
      </c>
      <c r="CB110" s="931"/>
      <c r="CC110" s="931"/>
      <c r="CD110" s="931"/>
      <c r="CE110" s="931"/>
      <c r="CF110" s="944">
        <v>193.1</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2022971</v>
      </c>
      <c r="BR112" s="926"/>
      <c r="BS112" s="926"/>
      <c r="BT112" s="926"/>
      <c r="BU112" s="926"/>
      <c r="BV112" s="926">
        <v>2145822</v>
      </c>
      <c r="BW112" s="926"/>
      <c r="BX112" s="926"/>
      <c r="BY112" s="926"/>
      <c r="BZ112" s="926"/>
      <c r="CA112" s="926">
        <v>2209511</v>
      </c>
      <c r="CB112" s="926"/>
      <c r="CC112" s="926"/>
      <c r="CD112" s="926"/>
      <c r="CE112" s="926"/>
      <c r="CF112" s="920">
        <v>72.599999999999994</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194261</v>
      </c>
      <c r="AB113" s="938"/>
      <c r="AC113" s="938"/>
      <c r="AD113" s="938"/>
      <c r="AE113" s="939"/>
      <c r="AF113" s="940">
        <v>262735</v>
      </c>
      <c r="AG113" s="938"/>
      <c r="AH113" s="938"/>
      <c r="AI113" s="938"/>
      <c r="AJ113" s="939"/>
      <c r="AK113" s="940">
        <v>272651</v>
      </c>
      <c r="AL113" s="938"/>
      <c r="AM113" s="938"/>
      <c r="AN113" s="938"/>
      <c r="AO113" s="939"/>
      <c r="AP113" s="941">
        <v>9</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560911</v>
      </c>
      <c r="BR113" s="926"/>
      <c r="BS113" s="926"/>
      <c r="BT113" s="926"/>
      <c r="BU113" s="926"/>
      <c r="BV113" s="926">
        <v>519478</v>
      </c>
      <c r="BW113" s="926"/>
      <c r="BX113" s="926"/>
      <c r="BY113" s="926"/>
      <c r="BZ113" s="926"/>
      <c r="CA113" s="926">
        <v>543710</v>
      </c>
      <c r="CB113" s="926"/>
      <c r="CC113" s="926"/>
      <c r="CD113" s="926"/>
      <c r="CE113" s="926"/>
      <c r="CF113" s="920">
        <v>17.899999999999999</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49037</v>
      </c>
      <c r="AB114" s="959"/>
      <c r="AC114" s="959"/>
      <c r="AD114" s="959"/>
      <c r="AE114" s="960"/>
      <c r="AF114" s="961">
        <v>53340</v>
      </c>
      <c r="AG114" s="959"/>
      <c r="AH114" s="959"/>
      <c r="AI114" s="959"/>
      <c r="AJ114" s="960"/>
      <c r="AK114" s="961">
        <v>60340</v>
      </c>
      <c r="AL114" s="959"/>
      <c r="AM114" s="959"/>
      <c r="AN114" s="959"/>
      <c r="AO114" s="960"/>
      <c r="AP114" s="962">
        <v>2</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1072897</v>
      </c>
      <c r="BR114" s="926"/>
      <c r="BS114" s="926"/>
      <c r="BT114" s="926"/>
      <c r="BU114" s="926"/>
      <c r="BV114" s="926">
        <v>1077923</v>
      </c>
      <c r="BW114" s="926"/>
      <c r="BX114" s="926"/>
      <c r="BY114" s="926"/>
      <c r="BZ114" s="926"/>
      <c r="CA114" s="926">
        <v>1025375</v>
      </c>
      <c r="CB114" s="926"/>
      <c r="CC114" s="926"/>
      <c r="CD114" s="926"/>
      <c r="CE114" s="926"/>
      <c r="CF114" s="920">
        <v>33.700000000000003</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741706</v>
      </c>
      <c r="AB117" s="979"/>
      <c r="AC117" s="979"/>
      <c r="AD117" s="979"/>
      <c r="AE117" s="980"/>
      <c r="AF117" s="981">
        <v>896290</v>
      </c>
      <c r="AG117" s="979"/>
      <c r="AH117" s="979"/>
      <c r="AI117" s="979"/>
      <c r="AJ117" s="980"/>
      <c r="AK117" s="981">
        <v>936508</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9975777</v>
      </c>
      <c r="BR119" s="1000"/>
      <c r="BS119" s="1000"/>
      <c r="BT119" s="1000"/>
      <c r="BU119" s="1000"/>
      <c r="BV119" s="1000">
        <v>9891769</v>
      </c>
      <c r="BW119" s="1000"/>
      <c r="BX119" s="1000"/>
      <c r="BY119" s="1000"/>
      <c r="BZ119" s="1000"/>
      <c r="CA119" s="1000">
        <v>9656214</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1567165</v>
      </c>
      <c r="BR120" s="931"/>
      <c r="BS120" s="931"/>
      <c r="BT120" s="931"/>
      <c r="BU120" s="931"/>
      <c r="BV120" s="931">
        <v>1633890</v>
      </c>
      <c r="BW120" s="931"/>
      <c r="BX120" s="931"/>
      <c r="BY120" s="931"/>
      <c r="BZ120" s="931"/>
      <c r="CA120" s="931">
        <v>1649979</v>
      </c>
      <c r="CB120" s="931"/>
      <c r="CC120" s="931"/>
      <c r="CD120" s="931"/>
      <c r="CE120" s="931"/>
      <c r="CF120" s="944">
        <v>54.2</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1410059</v>
      </c>
      <c r="DH120" s="931"/>
      <c r="DI120" s="931"/>
      <c r="DJ120" s="931"/>
      <c r="DK120" s="931"/>
      <c r="DL120" s="931">
        <v>1307486</v>
      </c>
      <c r="DM120" s="931"/>
      <c r="DN120" s="931"/>
      <c r="DO120" s="931"/>
      <c r="DP120" s="931"/>
      <c r="DQ120" s="931">
        <v>1232242</v>
      </c>
      <c r="DR120" s="931"/>
      <c r="DS120" s="931"/>
      <c r="DT120" s="931"/>
      <c r="DU120" s="931"/>
      <c r="DV120" s="932">
        <v>40.5</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87300</v>
      </c>
      <c r="BR121" s="926"/>
      <c r="BS121" s="926"/>
      <c r="BT121" s="926"/>
      <c r="BU121" s="926"/>
      <c r="BV121" s="926">
        <v>87300</v>
      </c>
      <c r="BW121" s="926"/>
      <c r="BX121" s="926"/>
      <c r="BY121" s="926"/>
      <c r="BZ121" s="926"/>
      <c r="CA121" s="926">
        <v>87300</v>
      </c>
      <c r="CB121" s="926"/>
      <c r="CC121" s="926"/>
      <c r="CD121" s="926"/>
      <c r="CE121" s="926"/>
      <c r="CF121" s="920">
        <v>2.9</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510018</v>
      </c>
      <c r="DH121" s="926"/>
      <c r="DI121" s="926"/>
      <c r="DJ121" s="926"/>
      <c r="DK121" s="926"/>
      <c r="DL121" s="926">
        <v>744077</v>
      </c>
      <c r="DM121" s="926"/>
      <c r="DN121" s="926"/>
      <c r="DO121" s="926"/>
      <c r="DP121" s="926"/>
      <c r="DQ121" s="926">
        <v>887272</v>
      </c>
      <c r="DR121" s="926"/>
      <c r="DS121" s="926"/>
      <c r="DT121" s="926"/>
      <c r="DU121" s="926"/>
      <c r="DV121" s="927">
        <v>29.1</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6259357</v>
      </c>
      <c r="BR122" s="1000"/>
      <c r="BS122" s="1000"/>
      <c r="BT122" s="1000"/>
      <c r="BU122" s="1000"/>
      <c r="BV122" s="1000">
        <v>6027853</v>
      </c>
      <c r="BW122" s="1000"/>
      <c r="BX122" s="1000"/>
      <c r="BY122" s="1000"/>
      <c r="BZ122" s="1000"/>
      <c r="CA122" s="1000">
        <v>5729908</v>
      </c>
      <c r="CB122" s="1000"/>
      <c r="CC122" s="1000"/>
      <c r="CD122" s="1000"/>
      <c r="CE122" s="1000"/>
      <c r="CF122" s="1017">
        <v>188.2</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v>102894</v>
      </c>
      <c r="DH122" s="926"/>
      <c r="DI122" s="926"/>
      <c r="DJ122" s="926"/>
      <c r="DK122" s="926"/>
      <c r="DL122" s="926">
        <v>94259</v>
      </c>
      <c r="DM122" s="926"/>
      <c r="DN122" s="926"/>
      <c r="DO122" s="926"/>
      <c r="DP122" s="926"/>
      <c r="DQ122" s="926">
        <v>89997</v>
      </c>
      <c r="DR122" s="926"/>
      <c r="DS122" s="926"/>
      <c r="DT122" s="926"/>
      <c r="DU122" s="926"/>
      <c r="DV122" s="927">
        <v>3</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7913822</v>
      </c>
      <c r="BR123" s="1064"/>
      <c r="BS123" s="1064"/>
      <c r="BT123" s="1064"/>
      <c r="BU123" s="1064"/>
      <c r="BV123" s="1064">
        <v>7749043</v>
      </c>
      <c r="BW123" s="1064"/>
      <c r="BX123" s="1064"/>
      <c r="BY123" s="1064"/>
      <c r="BZ123" s="1064"/>
      <c r="CA123" s="1064">
        <v>7467187</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70.7</v>
      </c>
      <c r="BR124" s="1027"/>
      <c r="BS124" s="1027"/>
      <c r="BT124" s="1027"/>
      <c r="BU124" s="1027"/>
      <c r="BV124" s="1027">
        <v>72.400000000000006</v>
      </c>
      <c r="BW124" s="1027"/>
      <c r="BX124" s="1027"/>
      <c r="BY124" s="1027"/>
      <c r="BZ124" s="1027"/>
      <c r="CA124" s="1027">
        <v>71.900000000000006</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26188</v>
      </c>
      <c r="AB128" s="1046"/>
      <c r="AC128" s="1046"/>
      <c r="AD128" s="1046"/>
      <c r="AE128" s="1047"/>
      <c r="AF128" s="1048">
        <v>24162</v>
      </c>
      <c r="AG128" s="1046"/>
      <c r="AH128" s="1046"/>
      <c r="AI128" s="1046"/>
      <c r="AJ128" s="1047"/>
      <c r="AK128" s="1048">
        <v>30897</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3476109</v>
      </c>
      <c r="AB129" s="959"/>
      <c r="AC129" s="959"/>
      <c r="AD129" s="959"/>
      <c r="AE129" s="960"/>
      <c r="AF129" s="961">
        <v>3543684</v>
      </c>
      <c r="AG129" s="959"/>
      <c r="AH129" s="959"/>
      <c r="AI129" s="959"/>
      <c r="AJ129" s="960"/>
      <c r="AK129" s="961">
        <v>3621032</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562269</v>
      </c>
      <c r="AB130" s="959"/>
      <c r="AC130" s="959"/>
      <c r="AD130" s="959"/>
      <c r="AE130" s="960"/>
      <c r="AF130" s="961">
        <v>587861</v>
      </c>
      <c r="AG130" s="959"/>
      <c r="AH130" s="959"/>
      <c r="AI130" s="959"/>
      <c r="AJ130" s="960"/>
      <c r="AK130" s="961">
        <v>577014</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8.5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2913840</v>
      </c>
      <c r="AB131" s="986"/>
      <c r="AC131" s="986"/>
      <c r="AD131" s="986"/>
      <c r="AE131" s="987"/>
      <c r="AF131" s="985">
        <v>2955823</v>
      </c>
      <c r="AG131" s="986"/>
      <c r="AH131" s="986"/>
      <c r="AI131" s="986"/>
      <c r="AJ131" s="987"/>
      <c r="AK131" s="985">
        <v>3044018</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v>71.900000000000006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5.2593484889999997</v>
      </c>
      <c r="AB132" s="1097"/>
      <c r="AC132" s="1097"/>
      <c r="AD132" s="1097"/>
      <c r="AE132" s="1098"/>
      <c r="AF132" s="1099">
        <v>9.6171861439999997</v>
      </c>
      <c r="AG132" s="1097"/>
      <c r="AH132" s="1097"/>
      <c r="AI132" s="1097"/>
      <c r="AJ132" s="1098"/>
      <c r="AK132" s="1099">
        <v>10.79484418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6.7</v>
      </c>
      <c r="AB133" s="1080"/>
      <c r="AC133" s="1080"/>
      <c r="AD133" s="1080"/>
      <c r="AE133" s="1081"/>
      <c r="AF133" s="1079">
        <v>7.4</v>
      </c>
      <c r="AG133" s="1080"/>
      <c r="AH133" s="1080"/>
      <c r="AI133" s="1080"/>
      <c r="AJ133" s="1081"/>
      <c r="AK133" s="1079">
        <v>8.5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n9upKkdimCdI9mNnCvXkG6Kzk8dbBW6Ng6OHZxuh4nH13QibpAR/TlGeNzyLvbO/U+fvdWUNn6BsnKjpSaTZA==" saltValue="/mSyG8u9khWPp3wJHh4R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Xk1DjzFoZapXvhXNLfDTJqTdnNUynRh7YuhmCZH574CdXvaqVz0W5PJw/R1BBXmt5kLsXsoR2nxu8PJBVlHmug==" saltValue="+jcSrWzkIByG/HkmSRFJf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lNlG89SyQj0PjSLgCe5rrtYRDCpahXbo3xAKsMuC3h9rp0HooQ2H9SVHzJGFF++wTUSIl+Pt6xNaN/cWEt+Q==" saltValue="+0I18ol6IQXTWEj0ei3cj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1185178</v>
      </c>
      <c r="AP9" s="269">
        <v>203150</v>
      </c>
      <c r="AQ9" s="270">
        <v>156369</v>
      </c>
      <c r="AR9" s="271">
        <v>29.9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242268</v>
      </c>
      <c r="AP10" s="272">
        <v>41527</v>
      </c>
      <c r="AQ10" s="273">
        <v>21449</v>
      </c>
      <c r="AR10" s="274">
        <v>93.6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t="s">
        <v>488</v>
      </c>
      <c r="AP11" s="272" t="s">
        <v>488</v>
      </c>
      <c r="AQ11" s="273">
        <v>1663</v>
      </c>
      <c r="AR11" s="274" t="s">
        <v>488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488</v>
      </c>
      <c r="AP12" s="272" t="s">
        <v>488</v>
      </c>
      <c r="AQ12" s="273">
        <v>34</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53064</v>
      </c>
      <c r="AP13" s="272">
        <v>9096</v>
      </c>
      <c r="AQ13" s="273">
        <v>5566</v>
      </c>
      <c r="AR13" s="274">
        <v>63.4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42958</v>
      </c>
      <c r="AP14" s="272">
        <v>7363</v>
      </c>
      <c r="AQ14" s="273">
        <v>3589</v>
      </c>
      <c r="AR14" s="274">
        <v>105.2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-98073</v>
      </c>
      <c r="AP15" s="272">
        <v>-16811</v>
      </c>
      <c r="AQ15" s="273">
        <v>-10547</v>
      </c>
      <c r="AR15" s="274">
        <v>59.4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1425395</v>
      </c>
      <c r="AP16" s="272">
        <v>244326</v>
      </c>
      <c r="AQ16" s="273">
        <v>178125</v>
      </c>
      <c r="AR16" s="274">
        <v>37.200000000000003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21.25</v>
      </c>
      <c r="AP21" s="286">
        <v>14.51</v>
      </c>
      <c r="AQ21" s="287">
        <v>6.74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95</v>
      </c>
      <c r="AP22" s="291">
        <v>95.5</v>
      </c>
      <c r="AQ22" s="292">
        <v>-0.5</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603517</v>
      </c>
      <c r="AP32" s="300">
        <v>103448</v>
      </c>
      <c r="AQ32" s="301">
        <v>89268</v>
      </c>
      <c r="AR32" s="302">
        <v>15.9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488</v>
      </c>
      <c r="AP34" s="300" t="s">
        <v>488</v>
      </c>
      <c r="AQ34" s="301" t="s">
        <v>488</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272651</v>
      </c>
      <c r="AP35" s="300">
        <v>46735</v>
      </c>
      <c r="AQ35" s="301">
        <v>17003</v>
      </c>
      <c r="AR35" s="302">
        <v>174.9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60340</v>
      </c>
      <c r="AP36" s="300">
        <v>10343</v>
      </c>
      <c r="AQ36" s="301">
        <v>5039</v>
      </c>
      <c r="AR36" s="302">
        <v>105.3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488</v>
      </c>
      <c r="AP37" s="300" t="s">
        <v>488</v>
      </c>
      <c r="AQ37" s="301">
        <v>909</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488</v>
      </c>
      <c r="AP38" s="303" t="s">
        <v>488</v>
      </c>
      <c r="AQ38" s="304">
        <v>25</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-30897</v>
      </c>
      <c r="AP39" s="300">
        <v>-5296</v>
      </c>
      <c r="AQ39" s="301">
        <v>-4913</v>
      </c>
      <c r="AR39" s="302">
        <v>7.8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-577014</v>
      </c>
      <c r="AP40" s="300">
        <v>-98905</v>
      </c>
      <c r="AQ40" s="301">
        <v>-72657</v>
      </c>
      <c r="AR40" s="302">
        <v>36.1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328597</v>
      </c>
      <c r="AP41" s="300">
        <v>56324</v>
      </c>
      <c r="AQ41" s="301">
        <v>34674</v>
      </c>
      <c r="AR41" s="302">
        <v>62.4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935256</v>
      </c>
      <c r="AN51" s="322">
        <v>140873</v>
      </c>
      <c r="AO51" s="323">
        <v>36.5</v>
      </c>
      <c r="AP51" s="324">
        <v>125391</v>
      </c>
      <c r="AQ51" s="325">
        <v>-13.6</v>
      </c>
      <c r="AR51" s="326">
        <v>50.1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153949</v>
      </c>
      <c r="AN52" s="330">
        <v>23189</v>
      </c>
      <c r="AO52" s="331">
        <v>-37.4</v>
      </c>
      <c r="AP52" s="332">
        <v>68516</v>
      </c>
      <c r="AQ52" s="333">
        <v>-18.2</v>
      </c>
      <c r="AR52" s="334">
        <v>-19.2</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1053468</v>
      </c>
      <c r="AN53" s="322">
        <v>162798</v>
      </c>
      <c r="AO53" s="323">
        <v>15.6</v>
      </c>
      <c r="AP53" s="324">
        <v>138402</v>
      </c>
      <c r="AQ53" s="325">
        <v>10.4</v>
      </c>
      <c r="AR53" s="326">
        <v>5.2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134337</v>
      </c>
      <c r="AN54" s="330">
        <v>20760</v>
      </c>
      <c r="AO54" s="331">
        <v>-10.5</v>
      </c>
      <c r="AP54" s="332">
        <v>70652</v>
      </c>
      <c r="AQ54" s="333">
        <v>3.1</v>
      </c>
      <c r="AR54" s="334">
        <v>-13.6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510381</v>
      </c>
      <c r="AN55" s="322">
        <v>81648</v>
      </c>
      <c r="AO55" s="323">
        <v>-49.8</v>
      </c>
      <c r="AP55" s="324">
        <v>146367</v>
      </c>
      <c r="AQ55" s="325">
        <v>5.8</v>
      </c>
      <c r="AR55" s="326">
        <v>-55.6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409483</v>
      </c>
      <c r="AN56" s="330">
        <v>65507</v>
      </c>
      <c r="AO56" s="331">
        <v>215.5</v>
      </c>
      <c r="AP56" s="332">
        <v>79441</v>
      </c>
      <c r="AQ56" s="333">
        <v>12.4</v>
      </c>
      <c r="AR56" s="334">
        <v>203.1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323414</v>
      </c>
      <c r="AN57" s="322">
        <v>53581</v>
      </c>
      <c r="AO57" s="323">
        <v>-34.4</v>
      </c>
      <c r="AP57" s="324">
        <v>165181</v>
      </c>
      <c r="AQ57" s="325">
        <v>12.9</v>
      </c>
      <c r="AR57" s="326">
        <v>-47.3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246965</v>
      </c>
      <c r="AN58" s="330">
        <v>40915</v>
      </c>
      <c r="AO58" s="331">
        <v>-37.5</v>
      </c>
      <c r="AP58" s="332">
        <v>82246</v>
      </c>
      <c r="AQ58" s="333">
        <v>3.5</v>
      </c>
      <c r="AR58" s="334">
        <v>-41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408026</v>
      </c>
      <c r="AN59" s="322">
        <v>69939</v>
      </c>
      <c r="AO59" s="323">
        <v>30.5</v>
      </c>
      <c r="AP59" s="324">
        <v>166234</v>
      </c>
      <c r="AQ59" s="325">
        <v>0.6</v>
      </c>
      <c r="AR59" s="326">
        <v>29.9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293267</v>
      </c>
      <c r="AN60" s="330">
        <v>50269</v>
      </c>
      <c r="AO60" s="331">
        <v>22.9</v>
      </c>
      <c r="AP60" s="332">
        <v>89789</v>
      </c>
      <c r="AQ60" s="333">
        <v>9.1999999999999993</v>
      </c>
      <c r="AR60" s="334">
        <v>13.7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646109</v>
      </c>
      <c r="AN61" s="337">
        <v>101768</v>
      </c>
      <c r="AO61" s="338">
        <v>-0.3</v>
      </c>
      <c r="AP61" s="339">
        <v>148315</v>
      </c>
      <c r="AQ61" s="340">
        <v>3.2</v>
      </c>
      <c r="AR61" s="326">
        <v>-3.5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247600</v>
      </c>
      <c r="AN62" s="330">
        <v>40128</v>
      </c>
      <c r="AO62" s="331">
        <v>30.6</v>
      </c>
      <c r="AP62" s="332">
        <v>78129</v>
      </c>
      <c r="AQ62" s="333">
        <v>2</v>
      </c>
      <c r="AR62" s="334">
        <v>28.6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HbjXj20TX4Bx/z43SbGehYB/i0xayTLiURvRUPlgmIBimwWhzZtCqCxYnud1ui2qn1QveKnO4QkSv5pxjMMupA==" saltValue="8axfjOymeSlZ1o4dijgg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tH9i+Ghni7EcjGmiWKnU5tXIoA++lcrH/ss8Yq5X+VFalS1EAAVbWymaaVwYWUZOnoaCFuHORoHsZsfskg29sw==" saltValue="ks7JKffuJkWkF2E9dRsD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jC1IDi9aoWQt5bGm6OXgODIneN4Ph35Sji2EsAB25d0ov8zvBomePDgEV+CjRAkBYmKSsoJXo/LrfBWNJTb2OQ==" saltValue="9UMtyLCBtQb/Eilj243M7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12.95</v>
      </c>
      <c r="G47" s="12">
        <v>17.2</v>
      </c>
      <c r="H47" s="12">
        <v>21.55</v>
      </c>
      <c r="I47" s="12">
        <v>21.51</v>
      </c>
      <c r="J47" s="13">
        <v>21.81</v>
      </c>
    </row>
    <row r="48" spans="2:10" ht="57.75" customHeight="1" x14ac:dyDescent="0.2">
      <c r="B48" s="14"/>
      <c r="C48" s="1141" t="s">
        <v>4</v>
      </c>
      <c r="D48" s="1141"/>
      <c r="E48" s="1142"/>
      <c r="F48" s="15">
        <v>8.99</v>
      </c>
      <c r="G48" s="16">
        <v>16.03</v>
      </c>
      <c r="H48" s="16">
        <v>13.67</v>
      </c>
      <c r="I48" s="16">
        <v>9.31</v>
      </c>
      <c r="J48" s="17">
        <v>8.9600000000000009</v>
      </c>
    </row>
    <row r="49" spans="2:10" ht="57.75" customHeight="1" thickBot="1" x14ac:dyDescent="0.25">
      <c r="B49" s="18"/>
      <c r="C49" s="1143" t="s">
        <v>5</v>
      </c>
      <c r="D49" s="1143"/>
      <c r="E49" s="1144"/>
      <c r="F49" s="19" t="s">
        <v>532</v>
      </c>
      <c r="G49" s="20">
        <v>12.43</v>
      </c>
      <c r="H49" s="20">
        <v>0.22</v>
      </c>
      <c r="I49" s="20" t="s">
        <v>533</v>
      </c>
      <c r="J49" s="21">
        <v>0.61</v>
      </c>
    </row>
    <row r="50" spans="2:10" ht="13.2" x14ac:dyDescent="0.2"/>
  </sheetData>
  <sheetProtection algorithmName="SHA-512" hashValue="f3EwN5VTEtSFIbXp4p7Ug2S4TcfLktmS/5X7QrLQlZSPn7idoMqbSFcjqDYG11vuQ5Lycn33jdu1krcgiAdjlA==" saltValue="3didxTZL1TgiW6L4WCzm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dcterms:created xsi:type="dcterms:W3CDTF">2026-02-23T08:02:27Z</dcterms:created>
  <dcterms:modified xsi:type="dcterms:W3CDTF">2026-03-18T06:42:51Z</dcterms:modified>
  <cp:category/>
</cp:coreProperties>
</file>