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E6DF4BF0-7BFE-4CF0-A382-93AEDBB84A2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<sst xmlns="http://schemas.openxmlformats.org/spreadsheetml/2006/main" count="1094" uniqueCount="562">
  <si>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</si>
  <si>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</si>
  <si>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</si>
  <si>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</si>
  <si>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</si>
  <si>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</si>
  <si>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</si>
  <si>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</si>
  <si>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</si>
  <si>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</si>
  <si>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</si>
  <si>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</si>
  <si>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</si>
  <si>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</si>
  <si>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</si>
  <si>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</si>
  <si>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</si>
  <si>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</si>
  <si>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</si>
  <si>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</si>
  <si>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</si>
  <si>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</si>
  <si>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</si>
  <si>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</si>
  <si>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</si>
  <si>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</si>
  <si>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</si>
  <si>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</si>
  <si>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</si>
  <si>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</si>
  <si>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</si>
  <si>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</si>
  <si>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</si>
  <si>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</si>
  <si>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</si>
  <si>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</si>
  <si>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</si>
  <si>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</si>
  <si>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</si>
  <si>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</si>
  <si>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</si>
  <si>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</si>
  <si>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</si>
  <si>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</si>
  <si>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</si>
  <si>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</si>
  <si>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</si>
  <si>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</si>
  <si>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</si>
  <si>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</si>
  <si>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</si>
  <si>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</si>
  <si>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</si>
  <si>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</si>
  <si>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</si>
  <si>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</si>
  <si>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</si>
  <si>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</si>
  <si>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</si>
  <si>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</si>
  <si>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</si>
  <si>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</si>
  <si>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</si>
  <si>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</si>
  <si>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</si>
  <si>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</si>
  <si>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</si>
  <si>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</si>
  <si>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</si>
  <si>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</si>
  <si>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</si>
  <si>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</si>
  <si>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</si>
  <si>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</si>
  <si>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</si>
  <si>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</si>
  <si>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</si>
  <si>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</si>
  <si>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</si>
  <si>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</si>
  <si>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</si>
  <si>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</si>
  <si>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</si>
  <si>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</si>
  <si>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</si>
  <si>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</si>
  <si>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</si>
  <si>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</si>
  <si>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</si>
  <si>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</si>
  <si>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</si>
  <si>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</si>
  <si>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</si>
  <si>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</si>
  <si>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河合町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</si>
  <si>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</si>
  <si>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</si>
  <si>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</si>
  <si>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</si>
  <si>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</si>
  <si>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</si>
  <si>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</si>
  <si>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</si>
  <si>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</si>
  <si>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</si>
  <si>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</si>
  <si>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</si>
  <si>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</si>
  <si>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</si>
  <si>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</si>
  <si>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</si>
  <si>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</si>
  <si>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</si>
  <si>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</si>
  <si>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</si>
  <si>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</si>
  <si>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</si>
  <si>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</si>
  <si>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</si>
  <si>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</si>
  <si>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</si>
  <si>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</si>
  <si>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</si>
  <si>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</si>
  <si>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</si>
  <si>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</si>
  <si>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</si>
  <si>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</si>
  <si>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</si>
  <si>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</si>
  <si>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</si>
  <si>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</si>
  <si>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</si>
  <si>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</si>
  <si>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</si>
  <si>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</si>
  <si>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</si>
  <si>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</si>
  <si>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</si>
  <si>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</si>
  <si>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</si>
  <si>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</si>
  <si>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</si>
  <si>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</si>
  <si>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</si>
  <si>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</si>
  <si>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</si>
  <si>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</si>
  <si>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</si>
  <si>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</si>
  <si>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</si>
  <si>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</si>
  <si>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</si>
  <si>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</si>
  <si>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</si>
  <si>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</si>
  <si>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</si>
  <si>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</si>
  <si>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</si>
  <si>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</si>
  <si>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</si>
  <si>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</si>
  <si>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</si>
  <si>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</si>
  <si>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</si>
  <si>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</si>
  <si>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</si>
  <si>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</si>
  <si>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</si>
  <si>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</si>
  <si>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</si>
  <si>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</si>
  <si>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</si>
  <si>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</si>
  <si>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</si>
  <si>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</si>
  <si>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</si>
  <si>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</si>
  <si>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</si>
  <si>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</si>
  <si>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</si>
  <si>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</si>
  <si>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</si>
  <si>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</si>
  <si>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</si>
  <si>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</si>
  <si>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</si>
  <si>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</si>
  <si>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</si>
  <si>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</si>
  <si>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</si>
  <si>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</si>
  <si>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</si>
  <si>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</si>
  <si>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</si>
  <si>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</si>
  <si>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</si>
  <si>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</si>
  <si>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</si>
  <si>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</si>
  <si>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</si>
  <si>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</si>
  <si>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</si>
  <si>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奈良県河合町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</si>
  <si>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</si>
  <si>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</si>
  <si>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</si>
  <si>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</si>
  <si>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</si>
  <si>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</si>
  <si>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</si>
  <si>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</si>
  <si>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</si>
  <si>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</si>
  <si>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</si>
  <si>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</si>
  <si>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</si>
  <si>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</si>
  <si>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</si>
  <si>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</si>
  <si>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</si>
  <si>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</si>
  <si>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</si>
  <si>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</si>
  <si>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</si>
  <si>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</si>
  <si>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</si>
  <si>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</si>
  <si>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</si>
  <si>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</si>
  <si>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</si>
  <si>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</si>
  <si>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</si>
  <si>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</si>
  <si>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</si>
  <si>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</si>
  <si>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</si>
  <si>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</si>
  <si>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</si>
  <si>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</si>
  <si>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</si>
  <si>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</si>
  <si>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</si>
  <si>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</si>
  <si>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</si>
  <si>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</si>
  <si>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</si>
  <si>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</si>
  <si>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</si>
  <si>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</si>
  <si>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</si>
  <si>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</si>
  <si>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</si>
  <si>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</si>
  <si>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</si>
  <si>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</si>
  <si>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</si>
  <si>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</si>
  <si>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</si>
  <si>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</si>
  <si>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</si>
  <si>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</si>
  <si>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</si>
  <si>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</si>
  <si>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</si>
  <si>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</si>
  <si>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</si>
  <si>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</si>
  <si>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</si>
  <si>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</si>
  <si>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</si>
  <si>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</si>
  <si>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</si>
  <si>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</si>
  <si>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</si>
  <si>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</si>
  <si>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</si>
  <si>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</si>
  <si>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</si>
  <si>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</si>
  <si>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</si>
  <si>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</si>
  <si>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</si>
  <si>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</si>
  <si>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</si>
  <si>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</si>
  <si>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</si>
  <si>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</si>
  <si>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</si>
  <si>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</si>
  <si>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</si>
  <si>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</si>
  <si>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</si>
  <si>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</si>
  <si>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</si>
  <si>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</si>
  <si>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</si>
  <si>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</si>
  <si>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</si>
  <si>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</si>
  <si>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</si>
  <si>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</si>
  <si>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</si>
  <si>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</si>
  <si>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</si>
  <si>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</si>
  <si>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</si>
  <si>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</si>
  <si>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</si>
  <si>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</si>
  <si>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</si>
  <si>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</si>
  <si>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</si>
  <si>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</si>
  <si>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</si>
  <si>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</si>
  <si>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</si>
  <si>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</si>
  <si>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</si>
  <si>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</si>
  <si>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</si>
  <si>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</si>
  <si>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</si>
  <si>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</si>
  <si>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</si>
  <si>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</si>
  <si>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</si>
  <si>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</si>
  <si>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</si>
  <si>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</si>
  <si>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</si>
  <si>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</si>
  <si>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</si>
  <si>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</si>
  <si>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</si>
  <si>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</si>
  <si>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</si>
  <si>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</si>
  <si>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</si>
  <si>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</si>
  <si>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</si>
  <si>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</si>
  <si>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</si>
  <si>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</si>
  <si>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</si>
  <si>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</si>
  <si>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</si>
  <si>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</si>
  <si>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</si>
  <si>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</si>
  <si>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</si>
  <si>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</si>
  <si>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</si>
  <si>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</si>
  <si>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奈良県河合町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</si>
  <si>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</si>
  <si>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</si>
  <si>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</si>
  <si>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</si>
  <si>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</si>
  <si>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</si>
  <si>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</si>
  <si>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</si>
  <si>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</si>
  <si>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</si>
  <si>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</si>
  <si>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</si>
  <si>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</si>
  <si>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</si>
  <si>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</si>
  <si>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</si>
  <si>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</si>
  <si>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</si>
  <si>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</si>
  <si>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</si>
  <si>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</si>
  <si>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</si>
  <si>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</si>
  <si>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</si>
  <si>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</si>
  <si>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</si>
  <si>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</si>
  <si>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</si>
  <si>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</si>
  <si>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</si>
  <si>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</si>
  <si>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</si>
  <si>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</si>
  <si>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</si>
  <si>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</si>
  <si>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後期高齢者医療制度特別会計</t>
    <phoneticPr fontId="5"/>
  </si>
  <si>
    <t>介護保険事業特別会計（保険事業勘定）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</si>
  <si>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</si>
  <si>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</si>
  <si>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</si>
  <si>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</si>
  <si>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</si>
  <si>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</si>
  <si>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</si>
  <si>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</si>
  <si>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</si>
  <si>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</si>
  <si>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</si>
  <si>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</si>
  <si>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</si>
  <si>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</si>
  <si>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</si>
  <si>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</si>
  <si>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</si>
  <si>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</si>
  <si>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</si>
  <si>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</si>
  <si>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</si>
  <si>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</si>
  <si>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</si>
  <si>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</si>
  <si>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</si>
  <si>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</si>
  <si>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</si>
  <si>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</si>
  <si>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</si>
  <si>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</si>
  <si>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</si>
  <si>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</si>
  <si>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</si>
  <si>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</si>
  <si>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</si>
  <si>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</si>
  <si>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</si>
  <si>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</si>
  <si>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</si>
  <si>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</si>
  <si>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</si>
  <si>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</si>
  <si>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</si>
  <si>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</si>
  <si>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</si>
  <si>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</si>
  <si>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</si>
  <si>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</si>
  <si>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</si>
  <si>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</si>
  <si>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</si>
  <si>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</si>
  <si>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</si>
  <si>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</si>
  <si>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</si>
  <si>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</si>
  <si>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</si>
  <si>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</si>
  <si>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</si>
  <si>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</si>
  <si>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</si>
  <si>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</si>
  <si>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</si>
  <si>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</si>
  <si>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</si>
  <si>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</si>
  <si>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</si>
  <si>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</si>
  <si>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</si>
  <si>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</si>
  <si>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</si>
  <si>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</si>
  <si>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</si>
  <si>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</si>
  <si>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</si>
  <si>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</si>
  <si>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</si>
  <si>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</si>
  <si>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</si>
  <si>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</si>
  <si>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</si>
  <si>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</si>
  <si>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</si>
  <si>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</si>
  <si>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</si>
  <si>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</si>
  <si>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</si>
  <si>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</si>
  <si>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</si>
  <si>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</si>
  <si>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</si>
  <si>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</si>
  <si>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</si>
  <si>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</si>
  <si>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</si>
  <si>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</si>
  <si>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</si>
  <si>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</si>
  <si>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</si>
  <si>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</si>
  <si>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</si>
  <si>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</si>
  <si>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</si>
  <si>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</si>
  <si>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</si>
  <si>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</si>
  <si>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</si>
  <si>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</si>
  <si>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</si>
  <si>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</si>
  <si>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</si>
  <si>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</si>
  <si>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</si>
  <si>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</si>
  <si>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</si>
  <si>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</si>
  <si>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</si>
  <si>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</si>
  <si>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</si>
  <si>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</si>
  <si>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</si>
  <si>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</si>
  <si>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</si>
  <si>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</si>
  <si>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</si>
  <si>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</si>
  <si>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</si>
  <si>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</si>
  <si>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</si>
  <si>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</si>
  <si>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</si>
  <si>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</si>
  <si>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</si>
  <si>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</si>
  <si>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</si>
  <si>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</si>
  <si>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</si>
  <si>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</si>
  <si>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4.48</t>
  </si>
  <si>
    <t>水道事業会計</t>
  </si>
  <si>
    <t>下水道事業会計</t>
  </si>
  <si>
    <t>一般会計</t>
  </si>
  <si>
    <t>介護保険事業特別会計（保険事業勘定）</t>
  </si>
  <si>
    <t>後期高齢者医療制度特別会計</t>
  </si>
  <si>
    <t>住宅新築資金等貸付事業特別会計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</si>
  <si>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</si>
  <si>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</si>
  <si>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</si>
  <si>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</si>
  <si>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</si>
  <si>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</si>
  <si>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</si>
  <si>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</si>
  <si>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</si>
  <si>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老人福祉施設三室園組合</t>
  </si>
  <si>
    <t>奈良県葛城地区清掃事務組合</t>
  </si>
  <si>
    <t>奈良県市町村総合事務組合</t>
    <rPh sb="0" eb="3">
      <t>ナラケン</t>
    </rPh>
    <rPh sb="3" eb="6">
      <t>シチョウソン</t>
    </rPh>
    <rPh sb="6" eb="8">
      <t>ソウゴウ</t>
    </rPh>
    <rPh sb="8" eb="10">
      <t>ジム</t>
    </rPh>
    <rPh sb="10" eb="12">
      <t>クミアイ</t>
    </rPh>
    <phoneticPr fontId="5"/>
  </si>
  <si>
    <t>王寺周辺広域休日応急診療施設組合</t>
  </si>
  <si>
    <t>静香苑環境施設組合</t>
  </si>
  <si>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5"/>
  </si>
  <si>
    <t>奈良県後期高齢者医療広域連合</t>
    <rPh sb="0" eb="3">
      <t>ナラケン</t>
    </rPh>
    <rPh sb="3" eb="5">
      <t>コウキ</t>
    </rPh>
    <rPh sb="5" eb="8">
      <t>コウレイシャ</t>
    </rPh>
    <rPh sb="8" eb="10">
      <t>イリョウ</t>
    </rPh>
    <rPh sb="10" eb="12">
      <t>コウイキ</t>
    </rPh>
    <rPh sb="12" eb="14">
      <t>レンゴウ</t>
    </rPh>
    <phoneticPr fontId="5"/>
  </si>
  <si>
    <t>奈良県広域消防組合</t>
    <rPh sb="3" eb="5">
      <t>コウイキ</t>
    </rPh>
    <rPh sb="5" eb="7">
      <t>ショウボウ</t>
    </rPh>
    <rPh sb="7" eb="9">
      <t>クミアイ</t>
    </rPh>
    <phoneticPr fontId="5"/>
  </si>
  <si>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5"/>
  </si>
  <si>
    <t>まほろば環境衛生組合</t>
  </si>
  <si>
    <t>新型コロナウイルス感染症対策基金</t>
    <rPh sb="0" eb="2">
      <t>シンガタ</t>
    </rPh>
    <rPh sb="9" eb="14">
      <t>カンセンショウタイサク</t>
    </rPh>
    <rPh sb="14" eb="16">
      <t>キキン</t>
    </rPh>
    <phoneticPr fontId="2"/>
  </si>
  <si>
    <t>地域振興基金</t>
    <rPh sb="0" eb="6">
      <t>チイキシンコウキキン</t>
    </rPh>
    <phoneticPr fontId="2"/>
  </si>
  <si>
    <t>公共施設整備基金</t>
    <rPh sb="0" eb="4">
      <t>コウキョウシセツ</t>
    </rPh>
    <rPh sb="4" eb="8">
      <t>セイビキキン</t>
    </rPh>
    <phoneticPr fontId="2"/>
  </si>
  <si>
    <t>森林環境基金</t>
    <phoneticPr fontId="2"/>
  </si>
  <si>
    <t>ふるさと創生基金</t>
    <phoneticPr fontId="2"/>
  </si>
  <si>
    <t>▲12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</si>
</sst>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BB83-4022-B33D-B6C84FBDC7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31431</c:v>
                </c:pt>
                <c:pt idx="1">
                  <c:v>18932</c:v>
                </c:pt>
                <c:pt idx="2">
                  <c:v>35942</c:v>
                </c:pt>
                <c:pt idx="3">
                  <c:v>77726</c:v>
                </c:pt>
                <c:pt idx="4">
                  <c:v>58709</c:v>
                </c:pt>
              </c:numCache>
            </c:numRef>
          </c:val>
          <c:smooth val="0"/>
          <c:extLst>
            <c:ext xmlns:c16="http://schemas.microsoft.com/office/drawing/2014/chart" uri="{C3380CC4-5D6E-409C-BE32-E72D297353CC}">
              <c16:uniqueId val="{00000001-BB83-4022-B33D-B6C84FBDC7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c:v>
                </c:pt>
                <c:pt idx="1">
                  <c:v>7.33</c:v>
                </c:pt>
                <c:pt idx="2">
                  <c:v>7.17</c:v>
                </c:pt>
                <c:pt idx="3">
                  <c:v>0.28999999999999998</c:v>
                </c:pt>
                <c:pt idx="4">
                  <c:v>0.3</c:v>
                </c:pt>
              </c:numCache>
            </c:numRef>
          </c:val>
          <c:extLst>
            <c:ext xmlns:c16="http://schemas.microsoft.com/office/drawing/2014/chart" uri="{C3380CC4-5D6E-409C-BE32-E72D297353CC}">
              <c16:uniqueId val="{00000000-C261-4C42-B8AF-60CB86C989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2.39</c:v>
                </c:pt>
                <c:pt idx="1">
                  <c:v>11.45</c:v>
                </c:pt>
                <c:pt idx="2">
                  <c:v>20.399999999999999</c:v>
                </c:pt>
                <c:pt idx="3">
                  <c:v>19.920000000000002</c:v>
                </c:pt>
                <c:pt idx="4">
                  <c:v>19.62</c:v>
                </c:pt>
              </c:numCache>
            </c:numRef>
          </c:val>
          <c:extLst>
            <c:ext xmlns:c16="http://schemas.microsoft.com/office/drawing/2014/chart" uri="{C3380CC4-5D6E-409C-BE32-E72D297353CC}">
              <c16:uniqueId val="{00000001-C261-4C42-B8AF-60CB86C989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c:v>
                </c:pt>
                <c:pt idx="1">
                  <c:v>11.95</c:v>
                </c:pt>
                <c:pt idx="2">
                  <c:v>8.25</c:v>
                </c:pt>
                <c:pt idx="3">
                  <c:v>-4.4800000000000004</c:v>
                </c:pt>
                <c:pt idx="4">
                  <c:v>3.06</c:v>
                </c:pt>
              </c:numCache>
            </c:numRef>
          </c:val>
          <c:smooth val="0"/>
          <c:extLst>
            <c:ext xmlns:c16="http://schemas.microsoft.com/office/drawing/2014/chart" uri="{C3380CC4-5D6E-409C-BE32-E72D297353CC}">
              <c16:uniqueId val="{00000002-C261-4C42-B8AF-60CB86C989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0.21</c:v>
                </c:pt>
                <c:pt idx="4">
                  <c:v>#N/A</c:v>
                </c:pt>
                <c:pt idx="5">
                  <c:v>0.04</c:v>
                </c:pt>
                <c:pt idx="6">
                  <c:v>#N/A</c:v>
                </c:pt>
                <c:pt idx="7">
                  <c:v>0.59</c:v>
                </c:pt>
                <c:pt idx="8">
                  <c:v>0</c:v>
                </c:pt>
                <c:pt idx="9">
                  <c:v>0</c:v>
                </c:pt>
              </c:numCache>
            </c:numRef>
          </c:val>
          <c:extLst>
            <c:ext xmlns:c16="http://schemas.microsoft.com/office/drawing/2014/chart" uri="{C3380CC4-5D6E-409C-BE32-E72D297353CC}">
              <c16:uniqueId val="{00000000-88D3-4F37-A1CF-3A761C3CD6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D3-4F37-A1CF-3A761C3CD6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D3-4F37-A1CF-3A761C3CD69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0.28000000000000003</c:v>
                </c:pt>
                <c:pt idx="2">
                  <c:v>#N/A</c:v>
                </c:pt>
                <c:pt idx="3">
                  <c:v>0.25</c:v>
                </c:pt>
                <c:pt idx="4">
                  <c:v>#N/A</c:v>
                </c:pt>
                <c:pt idx="5">
                  <c:v>0</c:v>
                </c:pt>
                <c:pt idx="6">
                  <c:v>#N/A</c:v>
                </c:pt>
                <c:pt idx="7">
                  <c:v>0</c:v>
                </c:pt>
                <c:pt idx="8">
                  <c:v>#N/A</c:v>
                </c:pt>
                <c:pt idx="9">
                  <c:v>0</c:v>
                </c:pt>
              </c:numCache>
            </c:numRef>
          </c:val>
          <c:extLst>
            <c:ext xmlns:c16="http://schemas.microsoft.com/office/drawing/2014/chart" uri="{C3380CC4-5D6E-409C-BE32-E72D297353CC}">
              <c16:uniqueId val="{00000003-88D3-4F37-A1CF-3A761C3CD698}"/>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c:v>
                </c:pt>
                <c:pt idx="8">
                  <c:v>#N/A</c:v>
                </c:pt>
                <c:pt idx="9">
                  <c:v>0.02</c:v>
                </c:pt>
              </c:numCache>
            </c:numRef>
          </c:val>
          <c:extLst>
            <c:ext xmlns:c16="http://schemas.microsoft.com/office/drawing/2014/chart" uri="{C3380CC4-5D6E-409C-BE32-E72D297353CC}">
              <c16:uniqueId val="{00000004-88D3-4F37-A1CF-3A761C3CD698}"/>
            </c:ext>
          </c:extLst>
        </c:ser>
        <c:ser>
          <c:idx val="5"/>
          <c:order val="5"/>
          <c:tx>
            <c:strRef>
              <c:f>データシート!$A$32</c:f>
              <c:strCache>
                <c:ptCount val="1"/>
                <c:pt idx="0">
                  <c:v>後期高齢者医療制度特別会計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c:v>
                </c:pt>
                <c:pt idx="4">
                  <c:v>#N/A</c:v>
                </c:pt>
                <c:pt idx="5">
                  <c:v>0.02</c:v>
                </c:pt>
                <c:pt idx="6">
                  <c:v>#N/A</c:v>
                </c:pt>
                <c:pt idx="7">
                  <c:v>0</c:v>
                </c:pt>
                <c:pt idx="8">
                  <c:v>#N/A</c:v>
                </c:pt>
                <c:pt idx="9">
                  <c:v>0.04</c:v>
                </c:pt>
              </c:numCache>
            </c:numRef>
          </c:val>
          <c:extLst>
            <c:ext xmlns:c16="http://schemas.microsoft.com/office/drawing/2014/chart" uri="{C3380CC4-5D6E-409C-BE32-E72D297353CC}">
              <c16:uniqueId val="{00000005-88D3-4F37-A1CF-3A761C3CD698}"/>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0.01</c:v>
                </c:pt>
                <c:pt idx="8">
                  <c:v>#N/A</c:v>
                </c:pt>
                <c:pt idx="9">
                  <c:v>0.2</c:v>
                </c:pt>
              </c:numCache>
            </c:numRef>
          </c:val>
          <c:extLst>
            <c:ext xmlns:c16="http://schemas.microsoft.com/office/drawing/2014/chart" uri="{C3380CC4-5D6E-409C-BE32-E72D297353CC}">
              <c16:uniqueId val="{00000006-88D3-4F37-A1CF-3A761C3CD69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4.95</c:v>
                </c:pt>
                <c:pt idx="2">
                  <c:v>#N/A</c:v>
                </c:pt>
                <c:pt idx="3">
                  <c:v>7.27</c:v>
                </c:pt>
                <c:pt idx="4">
                  <c:v>#N/A</c:v>
                </c:pt>
                <c:pt idx="5">
                  <c:v>7.1</c:v>
                </c:pt>
                <c:pt idx="6">
                  <c:v>#N/A</c:v>
                </c:pt>
                <c:pt idx="7">
                  <c:v>0.23</c:v>
                </c:pt>
                <c:pt idx="8">
                  <c:v>#N/A</c:v>
                </c:pt>
                <c:pt idx="9">
                  <c:v>0.28000000000000003</c:v>
                </c:pt>
              </c:numCache>
            </c:numRef>
          </c:val>
          <c:extLst>
            <c:ext xmlns:c16="http://schemas.microsoft.com/office/drawing/2014/chart" uri="{C3380CC4-5D6E-409C-BE32-E72D297353CC}">
              <c16:uniqueId val="{00000007-88D3-4F37-A1CF-3A761C3CD69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1.22</c:v>
                </c:pt>
              </c:numCache>
            </c:numRef>
          </c:val>
          <c:extLst>
            <c:ext xmlns:c16="http://schemas.microsoft.com/office/drawing/2014/chart" uri="{C3380CC4-5D6E-409C-BE32-E72D297353CC}">
              <c16:uniqueId val="{00000008-88D3-4F37-A1CF-3A761C3CD69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11.08</c:v>
                </c:pt>
                <c:pt idx="2">
                  <c:v>#N/A</c:v>
                </c:pt>
                <c:pt idx="3">
                  <c:v>11.77</c:v>
                </c:pt>
                <c:pt idx="4">
                  <c:v>#N/A</c:v>
                </c:pt>
                <c:pt idx="5">
                  <c:v>13.64</c:v>
                </c:pt>
                <c:pt idx="6">
                  <c:v>#N/A</c:v>
                </c:pt>
                <c:pt idx="7">
                  <c:v>15.64</c:v>
                </c:pt>
                <c:pt idx="8">
                  <c:v>#N/A</c:v>
                </c:pt>
                <c:pt idx="9">
                  <c:v>13.68</c:v>
                </c:pt>
              </c:numCache>
            </c:numRef>
          </c:val>
          <c:extLst>
            <c:ext xmlns:c16="http://schemas.microsoft.com/office/drawing/2014/chart" uri="{C3380CC4-5D6E-409C-BE32-E72D297353CC}">
              <c16:uniqueId val="{00000009-88D3-4F37-A1CF-3A761C3CD6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623</c:v>
                </c:pt>
                <c:pt idx="5">
                  <c:v>629</c:v>
                </c:pt>
                <c:pt idx="8">
                  <c:v>622</c:v>
                </c:pt>
                <c:pt idx="11">
                  <c:v>622</c:v>
                </c:pt>
                <c:pt idx="14">
                  <c:v>599</c:v>
                </c:pt>
              </c:numCache>
            </c:numRef>
          </c:val>
          <c:extLst>
            <c:ext xmlns:c16="http://schemas.microsoft.com/office/drawing/2014/chart" uri="{C3380CC4-5D6E-409C-BE32-E72D297353CC}">
              <c16:uniqueId val="{00000000-BFD6-4021-AA0C-FC5AAF5415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D6-4021-AA0C-FC5AAF5415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FD6-4021-AA0C-FC5AAF5415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59</c:v>
                </c:pt>
                <c:pt idx="3">
                  <c:v>38</c:v>
                </c:pt>
                <c:pt idx="6">
                  <c:v>18</c:v>
                </c:pt>
                <c:pt idx="9">
                  <c:v>25</c:v>
                </c:pt>
                <c:pt idx="12">
                  <c:v>29</c:v>
                </c:pt>
              </c:numCache>
            </c:numRef>
          </c:val>
          <c:extLst>
            <c:ext xmlns:c16="http://schemas.microsoft.com/office/drawing/2014/chart" uri="{C3380CC4-5D6E-409C-BE32-E72D297353CC}">
              <c16:uniqueId val="{00000003-BFD6-4021-AA0C-FC5AAF5415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203</c:v>
                </c:pt>
                <c:pt idx="3">
                  <c:v>216</c:v>
                </c:pt>
                <c:pt idx="6">
                  <c:v>180</c:v>
                </c:pt>
                <c:pt idx="9">
                  <c:v>236</c:v>
                </c:pt>
                <c:pt idx="12">
                  <c:v>187</c:v>
                </c:pt>
              </c:numCache>
            </c:numRef>
          </c:val>
          <c:extLst>
            <c:ext xmlns:c16="http://schemas.microsoft.com/office/drawing/2014/chart" uri="{C3380CC4-5D6E-409C-BE32-E72D297353CC}">
              <c16:uniqueId val="{00000004-BFD6-4021-AA0C-FC5AAF5415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D6-4021-AA0C-FC5AAF5415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D6-4021-AA0C-FC5AAF5415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901</c:v>
                </c:pt>
                <c:pt idx="3">
                  <c:v>927</c:v>
                </c:pt>
                <c:pt idx="6">
                  <c:v>899</c:v>
                </c:pt>
                <c:pt idx="9">
                  <c:v>1211</c:v>
                </c:pt>
                <c:pt idx="12">
                  <c:v>1111</c:v>
                </c:pt>
              </c:numCache>
            </c:numRef>
          </c:val>
          <c:extLst>
            <c:ext xmlns:c16="http://schemas.microsoft.com/office/drawing/2014/chart" uri="{C3380CC4-5D6E-409C-BE32-E72D297353CC}">
              <c16:uniqueId val="{00000007-BFD6-4021-AA0C-FC5AAF5415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540</c:v>
                </c:pt>
                <c:pt idx="2">
                  <c:v>#N/A</c:v>
                </c:pt>
                <c:pt idx="3">
                  <c:v>#N/A</c:v>
                </c:pt>
                <c:pt idx="4">
                  <c:v>552</c:v>
                </c:pt>
                <c:pt idx="5">
                  <c:v>#N/A</c:v>
                </c:pt>
                <c:pt idx="6">
                  <c:v>#N/A</c:v>
                </c:pt>
                <c:pt idx="7">
                  <c:v>475</c:v>
                </c:pt>
                <c:pt idx="8">
                  <c:v>#N/A</c:v>
                </c:pt>
                <c:pt idx="9">
                  <c:v>#N/A</c:v>
                </c:pt>
                <c:pt idx="10">
                  <c:v>850</c:v>
                </c:pt>
                <c:pt idx="11">
                  <c:v>#N/A</c:v>
                </c:pt>
                <c:pt idx="12">
                  <c:v>#N/A</c:v>
                </c:pt>
                <c:pt idx="13">
                  <c:v>728</c:v>
                </c:pt>
                <c:pt idx="14">
                  <c:v>#N/A</c:v>
                </c:pt>
              </c:numCache>
            </c:numRef>
          </c:val>
          <c:smooth val="0"/>
          <c:extLst>
            <c:ext xmlns:c16="http://schemas.microsoft.com/office/drawing/2014/chart" uri="{C3380CC4-5D6E-409C-BE32-E72D297353CC}">
              <c16:uniqueId val="{00000008-BFD6-4021-AA0C-FC5AAF5415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7669</c:v>
                </c:pt>
                <c:pt idx="5">
                  <c:v>7401</c:v>
                </c:pt>
                <c:pt idx="8">
                  <c:v>7157</c:v>
                </c:pt>
                <c:pt idx="11">
                  <c:v>7201</c:v>
                </c:pt>
                <c:pt idx="14">
                  <c:v>7280</c:v>
                </c:pt>
              </c:numCache>
            </c:numRef>
          </c:val>
          <c:extLst>
            <c:ext xmlns:c16="http://schemas.microsoft.com/office/drawing/2014/chart" uri="{C3380CC4-5D6E-409C-BE32-E72D297353CC}">
              <c16:uniqueId val="{00000000-5DD2-4717-AECF-257516C3C3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5DD2-4717-AECF-257516C3C3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789</c:v>
                </c:pt>
                <c:pt idx="5">
                  <c:v>1232</c:v>
                </c:pt>
                <c:pt idx="8">
                  <c:v>1593</c:v>
                </c:pt>
                <c:pt idx="11">
                  <c:v>1530</c:v>
                </c:pt>
                <c:pt idx="14">
                  <c:v>1609</c:v>
                </c:pt>
              </c:numCache>
            </c:numRef>
          </c:val>
          <c:extLst>
            <c:ext xmlns:c16="http://schemas.microsoft.com/office/drawing/2014/chart" uri="{C3380CC4-5D6E-409C-BE32-E72D297353CC}">
              <c16:uniqueId val="{00000002-5DD2-4717-AECF-257516C3C3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D2-4717-AECF-257516C3C3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D2-4717-AECF-257516C3C3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D2-4717-AECF-257516C3C3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806</c:v>
                </c:pt>
                <c:pt idx="3">
                  <c:v>723</c:v>
                </c:pt>
                <c:pt idx="6">
                  <c:v>684</c:v>
                </c:pt>
                <c:pt idx="9">
                  <c:v>696</c:v>
                </c:pt>
                <c:pt idx="12">
                  <c:v>648</c:v>
                </c:pt>
              </c:numCache>
            </c:numRef>
          </c:val>
          <c:extLst>
            <c:ext xmlns:c16="http://schemas.microsoft.com/office/drawing/2014/chart" uri="{C3380CC4-5D6E-409C-BE32-E72D297353CC}">
              <c16:uniqueId val="{00000006-5DD2-4717-AECF-257516C3C3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160</c:v>
                </c:pt>
                <c:pt idx="3">
                  <c:v>145</c:v>
                </c:pt>
                <c:pt idx="6">
                  <c:v>183</c:v>
                </c:pt>
                <c:pt idx="9">
                  <c:v>259</c:v>
                </c:pt>
                <c:pt idx="12">
                  <c:v>490</c:v>
                </c:pt>
              </c:numCache>
            </c:numRef>
          </c:val>
          <c:extLst>
            <c:ext xmlns:c16="http://schemas.microsoft.com/office/drawing/2014/chart" uri="{C3380CC4-5D6E-409C-BE32-E72D297353CC}">
              <c16:uniqueId val="{00000007-5DD2-4717-AECF-257516C3C3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2372</c:v>
                </c:pt>
                <c:pt idx="3">
                  <c:v>2267</c:v>
                </c:pt>
                <c:pt idx="6">
                  <c:v>2045</c:v>
                </c:pt>
                <c:pt idx="9">
                  <c:v>2058</c:v>
                </c:pt>
                <c:pt idx="12">
                  <c:v>1874</c:v>
                </c:pt>
              </c:numCache>
            </c:numRef>
          </c:val>
          <c:extLst>
            <c:ext xmlns:c16="http://schemas.microsoft.com/office/drawing/2014/chart" uri="{C3380CC4-5D6E-409C-BE32-E72D297353CC}">
              <c16:uniqueId val="{00000008-5DD2-4717-AECF-257516C3C3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c:v>
                </c:pt>
                <c:pt idx="3">
                  <c:v>193</c:v>
                </c:pt>
                <c:pt idx="6">
                  <c:v>594</c:v>
                </c:pt>
                <c:pt idx="9">
                  <c:v>0</c:v>
                </c:pt>
                <c:pt idx="12">
                  <c:v>0</c:v>
                </c:pt>
              </c:numCache>
            </c:numRef>
          </c:val>
          <c:extLst>
            <c:ext xmlns:c16="http://schemas.microsoft.com/office/drawing/2014/chart" uri="{C3380CC4-5D6E-409C-BE32-E72D297353CC}">
              <c16:uniqueId val="{00000009-5DD2-4717-AECF-257516C3C3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12779</c:v>
                </c:pt>
                <c:pt idx="3">
                  <c:v>12307</c:v>
                </c:pt>
                <c:pt idx="6">
                  <c:v>11903</c:v>
                </c:pt>
                <c:pt idx="9">
                  <c:v>11673</c:v>
                </c:pt>
                <c:pt idx="12">
                  <c:v>12174</c:v>
                </c:pt>
              </c:numCache>
            </c:numRef>
          </c:val>
          <c:extLst>
            <c:ext xmlns:c16="http://schemas.microsoft.com/office/drawing/2014/chart" uri="{C3380CC4-5D6E-409C-BE32-E72D297353CC}">
              <c16:uniqueId val="{0000000A-5DD2-4717-AECF-257516C3C3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7748</c:v>
                </c:pt>
                <c:pt idx="2">
                  <c:v>#N/A</c:v>
                </c:pt>
                <c:pt idx="3">
                  <c:v>#N/A</c:v>
                </c:pt>
                <c:pt idx="4">
                  <c:v>7002</c:v>
                </c:pt>
                <c:pt idx="5">
                  <c:v>#N/A</c:v>
                </c:pt>
                <c:pt idx="6">
                  <c:v>#N/A</c:v>
                </c:pt>
                <c:pt idx="7">
                  <c:v>6659</c:v>
                </c:pt>
                <c:pt idx="8">
                  <c:v>#N/A</c:v>
                </c:pt>
                <c:pt idx="9">
                  <c:v>#N/A</c:v>
                </c:pt>
                <c:pt idx="10">
                  <c:v>5955</c:v>
                </c:pt>
                <c:pt idx="11">
                  <c:v>#N/A</c:v>
                </c:pt>
                <c:pt idx="12">
                  <c:v>#N/A</c:v>
                </c:pt>
                <c:pt idx="13">
                  <c:v>6297</c:v>
                </c:pt>
                <c:pt idx="14">
                  <c:v>#N/A</c:v>
                </c:pt>
              </c:numCache>
            </c:numRef>
          </c:val>
          <c:smooth val="0"/>
          <c:extLst>
            <c:ext xmlns:c16="http://schemas.microsoft.com/office/drawing/2014/chart" uri="{C3380CC4-5D6E-409C-BE32-E72D297353CC}">
              <c16:uniqueId val="{0000000B-5DD2-4717-AECF-257516C3C3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966</c:v>
                </c:pt>
                <c:pt idx="1">
                  <c:v>966</c:v>
                </c:pt>
                <c:pt idx="2">
                  <c:v>966</c:v>
                </c:pt>
              </c:numCache>
            </c:numRef>
          </c:val>
          <c:extLst>
            <c:ext xmlns:c16="http://schemas.microsoft.com/office/drawing/2014/chart" uri="{C3380CC4-5D6E-409C-BE32-E72D297353CC}">
              <c16:uniqueId val="{00000000-E72F-4FFB-8C1D-1ACB473F04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29</c:v>
                </c:pt>
                <c:pt idx="2">
                  <c:v>125</c:v>
                </c:pt>
              </c:numCache>
            </c:numRef>
          </c:val>
          <c:extLst>
            <c:ext xmlns:c16="http://schemas.microsoft.com/office/drawing/2014/chart" uri="{C3380CC4-5D6E-409C-BE32-E72D297353CC}">
              <c16:uniqueId val="{00000001-E72F-4FFB-8C1D-1ACB473F04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c:v>
                </c:pt>
                <c:pt idx="1">
                  <c:v>19</c:v>
                </c:pt>
                <c:pt idx="2">
                  <c:v>14</c:v>
                </c:pt>
              </c:numCache>
            </c:numRef>
          </c:val>
          <c:extLst>
            <c:ext xmlns:c16="http://schemas.microsoft.com/office/drawing/2014/chart" uri="{C3380CC4-5D6E-409C-BE32-E72D297353CC}">
              <c16:uniqueId val="{00000002-E72F-4FFB-8C1D-1ACB473F04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奈良県河合町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年度より一部既発債の元金償還が再開したことにより繰上償還を除いた元利償還金が令和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年度に比べて</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百万円増加した。　</a:t>
          </a:r>
        </a:p>
        <a:p>
          <a:r>
            <a:rPr kumimoji="1" lang="ja-JP" altLang="en-US" sz="1400">
              <a:latin typeface="ＭＳ ゴシック" pitchFamily="49" charset="-128"/>
              <a:ea typeface="ＭＳ ゴシック" pitchFamily="49" charset="-128"/>
            </a:rPr>
            <a:t>　公債費は今後減少する見込みであるが、実質公債費比率の計算上３か年平均値となるため、令和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年度まで実質公債費比率は悪化する。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百万円の繰上償還を行ったが、継続して繰上償還を推し進め比率の圧縮を図る。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満期一括償還地方債の利用はない。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奈良県河合町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百万円の繰上償還を行ったが、山辺・県北西部広域環境衛生組合負担金や緊急内水対策事業等の令和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年度発行債</a:t>
          </a:r>
          <a:r>
            <a:rPr kumimoji="1" lang="en-US" altLang="ja-JP" sz="1400">
              <a:latin typeface="ＭＳ ゴシック" pitchFamily="49" charset="-128"/>
              <a:ea typeface="ＭＳ ゴシック" pitchFamily="49" charset="-128"/>
            </a:rPr>
            <a:t>1,705</a:t>
          </a:r>
          <a:r>
            <a:rPr kumimoji="1" lang="ja-JP" altLang="en-US" sz="1400">
              <a:latin typeface="ＭＳ ゴシック" pitchFamily="49" charset="-128"/>
              <a:ea typeface="ＭＳ ゴシック" pitchFamily="49" charset="-128"/>
            </a:rPr>
            <a:t>百万円と令和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年度発行債より</a:t>
          </a:r>
          <a:r>
            <a:rPr kumimoji="1" lang="en-US" altLang="ja-JP" sz="1400">
              <a:latin typeface="ＭＳ ゴシック" pitchFamily="49" charset="-128"/>
              <a:ea typeface="ＭＳ ゴシック" pitchFamily="49" charset="-128"/>
            </a:rPr>
            <a:t>667</a:t>
          </a:r>
          <a:r>
            <a:rPr kumimoji="1" lang="ja-JP" altLang="en-US" sz="1400">
              <a:latin typeface="ＭＳ ゴシック" pitchFamily="49" charset="-128"/>
              <a:ea typeface="ＭＳ ゴシック" pitchFamily="49" charset="-128"/>
            </a:rPr>
            <a:t>百万円増加したことで、地方債の現在高が</a:t>
          </a:r>
          <a:r>
            <a:rPr kumimoji="1" lang="en-US" altLang="ja-JP" sz="1400">
              <a:latin typeface="ＭＳ ゴシック" pitchFamily="49" charset="-128"/>
              <a:ea typeface="ＭＳ ゴシック" pitchFamily="49" charset="-128"/>
            </a:rPr>
            <a:t>501</a:t>
          </a:r>
          <a:r>
            <a:rPr kumimoji="1" lang="ja-JP" altLang="en-US" sz="1400">
              <a:latin typeface="ＭＳ ゴシック" pitchFamily="49" charset="-128"/>
              <a:ea typeface="ＭＳ ゴシック" pitchFamily="49" charset="-128"/>
            </a:rPr>
            <a:t>百円増加した。今後は大型事業の新発債の発行により一時的な増加は見込まれるが、財政健全化に向けて繰上償還を行うとともに、自主財源の確保や歳出削減に努めることで充当可能財源の増加に努める。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奈良県河合町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財政調整基金の取り崩しを回避できたことや普通交付税の臨時財政対策債償還基金費分を減債基金に積み立てたことなどにより基金全体としては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人口減少対策による活性化及び増収の取り組みを進めるとともに、歳出の削減を図り、基金を確保できるよう努める。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新型コロナウイルス感染症対策基金：新型コロナウイルス感染症の感染拡大を防ぎ、町民の生命及び生活並びに地域経済への対策を講じる。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地域振興基金：本格的な高齢化社会の到来に備え、町における地域の福祉活動の促進、快適な生活環境の形成等を図る。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町が実施する森林の整備並びに森林の整備を担うべき人材の育成及び確保、森林の有する公益的機能に関する普及啓発、木材の利用の促進その他の森林の整備の促進に関する施策に関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公共施設整備基金：町の公共施設の整備事業資金に充てる。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小中学校ボランティア推進基金：小中学校における児童生徒のボランティア活動の推進に資する。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百万円取り崩し、新型コロナウイルス感染症予防接種事業を実施した。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将来の安定性確保のため、各年度の財政状況を踏まえ、可能な限り基金への積立てを図る。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過年度に行った繰上償還による公債費の減少や普通交付税の増加により取り崩しを回避することができた。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財政調整基金の残高は、災害等の不測の事態への備えとして標準財政規模の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年度普通交付税（追加交付）の臨時財政対策債償還基金費分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百万円取り崩し、普通交付税の臨時財政対策債償還基金費分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百万円、特定都市河川浸水被害対策における県補助金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臨時財政対策債償還基金費はその趣旨に沿って２か年に亘って、特定都市河川浸水被害対策の県補助分は公債費の償還に合わせて取り崩す方針である。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16,614
16,443
8.23
9,111,398
9,070,214
15,019
4,926,047
12,173,766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月時点</a:t>
          </a:r>
          <a:r>
            <a:rPr kumimoji="1" lang="en-US" altLang="ja-JP" sz="1300">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に加え、町内の大型商業施設の撤退等により、税収が減少し類似団体平均と乖離が生じてきている。今後企業誘致や徹底した税収の確保、ふるさと納税寄附金の増収に取組み、活力あるまちづくりを展開しつつ、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44979</xdr:rowOff>
    </xdr:from>
    <xdr:to>
      <xdr:col>23</xdr:col>
      <xdr:colOff>133350</xdr:colOff>
      <xdr:row>43</xdr:row>
      <xdr:rowOff>65088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1732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24871</xdr:rowOff>
    </xdr:from>
    <xdr:to>
      <xdr:col>19</xdr:col>
      <xdr:colOff>133350</xdr:colOff>
      <xdr:row>43</xdr:row>
      <xdr:rowOff>44979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972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4763</xdr:rowOff>
    </xdr:from>
    <xdr:to>
      <xdr:col>15</xdr:col>
      <xdr:colOff>82550</xdr:colOff>
      <xdr:row>43</xdr:row>
      <xdr:rowOff>24871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771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156104</xdr:rowOff>
    </xdr:from>
    <xdr:to>
      <xdr:col>11</xdr:col>
      <xdr:colOff>31750</xdr:colOff>
      <xdr:row>43</xdr:row>
      <xdr:rowOff>4763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570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157815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165629</xdr:rowOff>
    </xdr:from>
    <xdr:to>
      <xdr:col>19</xdr:col>
      <xdr:colOff>184150</xdr:colOff>
      <xdr:row>43</xdr:row>
      <xdr:rowOff>95779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80556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5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145521</xdr:rowOff>
    </xdr:from>
    <xdr:to>
      <xdr:col>15</xdr:col>
      <xdr:colOff>133350</xdr:colOff>
      <xdr:row>43</xdr:row>
      <xdr:rowOff>75671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60448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125413</xdr:rowOff>
    </xdr:from>
    <xdr:to>
      <xdr:col>11</xdr:col>
      <xdr:colOff>82550</xdr:colOff>
      <xdr:row>43</xdr:row>
      <xdr:rowOff>55563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40340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20231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年度は、普通交付税額が増加したことと、繰上償還の影響により公債費が減少したことにより、令和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今後も経常経費の圧縮のため繰上償還や事務事業の見直しを推し進め、財政構造の弾力化を図る。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54398</xdr:rowOff>
    </xdr:from>
    <xdr:to>
      <xdr:col>23</xdr:col>
      <xdr:colOff>133350</xdr:colOff>
      <xdr:row>67</xdr:row>
      <xdr:rowOff>96096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370098"/>
          <a:ext cx="8382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67</xdr:row>
      <xdr:rowOff>96096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53470"/>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56938</xdr:rowOff>
    </xdr:from>
    <xdr:to>
      <xdr:col>15</xdr:col>
      <xdr:colOff>82550</xdr:colOff>
      <xdr:row>65</xdr:row>
      <xdr:rowOff>109220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011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56938</xdr:rowOff>
    </xdr:from>
    <xdr:to>
      <xdr:col>11</xdr:col>
      <xdr:colOff>31750</xdr:colOff>
      <xdr:row>66</xdr:row>
      <xdr:rowOff>38312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01188"/>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3598</xdr:rowOff>
    </xdr:from>
    <xdr:to>
      <xdr:col>23</xdr:col>
      <xdr:colOff>184150</xdr:colOff>
      <xdr:row>66</xdr:row>
      <xdr:rowOff>105198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147125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9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45296</xdr:rowOff>
    </xdr:from>
    <xdr:to>
      <xdr:col>19</xdr:col>
      <xdr:colOff>184150</xdr:colOff>
      <xdr:row>67</xdr:row>
      <xdr:rowOff>146896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131673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61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6138</xdr:rowOff>
    </xdr:from>
    <xdr:to>
      <xdr:col>11</xdr:col>
      <xdr:colOff>82550</xdr:colOff>
      <xdr:row>65</xdr:row>
      <xdr:rowOff>107738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158962</xdr:rowOff>
    </xdr:from>
    <xdr:to>
      <xdr:col>7</xdr:col>
      <xdr:colOff>31750</xdr:colOff>
      <xdr:row>66</xdr:row>
      <xdr:rowOff>89112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73889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人事院勧告に準じた人件費の増加及び物価高騰による物件費の増加により、令和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齢職員の退職などにより、職員層の若年齢化が進んだことや計画の策定などを業者に委託せずできる限り職員対応することなどの努力により、類似団体よりも人口１人当たりの人件費・物件費当決算額は抑えられ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今後も職員の年齢構成や委託業務の適正化を推し進めコストの低減を図っていく。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21690</xdr:rowOff>
    </xdr:from>
    <xdr:to>
      <xdr:col>23</xdr:col>
      <xdr:colOff>133350</xdr:colOff>
      <xdr:row>81</xdr:row>
      <xdr:rowOff>32392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09140"/>
          <a:ext cx="8382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21690</xdr:rowOff>
    </xdr:from>
    <xdr:to>
      <xdr:col>19</xdr:col>
      <xdr:colOff>133350</xdr:colOff>
      <xdr:row>81</xdr:row>
      <xdr:rowOff>24588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09140"/>
          <a:ext cx="889000" cy="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13013</xdr:rowOff>
    </xdr:from>
    <xdr:to>
      <xdr:col>15</xdr:col>
      <xdr:colOff>82550</xdr:colOff>
      <xdr:row>81</xdr:row>
      <xdr:rowOff>24588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00463"/>
          <a:ext cx="889000" cy="1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10488</xdr:rowOff>
    </xdr:from>
    <xdr:to>
      <xdr:col>11</xdr:col>
      <xdr:colOff>31750</xdr:colOff>
      <xdr:row>81</xdr:row>
      <xdr:rowOff>13013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97938"/>
          <a:ext cx="8890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153042</xdr:rowOff>
    </xdr:from>
    <xdr:to>
      <xdr:col>23</xdr:col>
      <xdr:colOff>184150</xdr:colOff>
      <xdr:row>81</xdr:row>
      <xdr:rowOff>83192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74319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9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142340</xdr:rowOff>
    </xdr:from>
    <xdr:to>
      <xdr:col>19</xdr:col>
      <xdr:colOff>184150</xdr:colOff>
      <xdr:row>81</xdr:row>
      <xdr:rowOff>72490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5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82667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2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145238</xdr:rowOff>
    </xdr:from>
    <xdr:to>
      <xdr:col>15</xdr:col>
      <xdr:colOff>133350</xdr:colOff>
      <xdr:row>81</xdr:row>
      <xdr:rowOff>75388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85565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3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133663</xdr:rowOff>
    </xdr:from>
    <xdr:to>
      <xdr:col>11</xdr:col>
      <xdr:colOff>82550</xdr:colOff>
      <xdr:row>81</xdr:row>
      <xdr:rowOff>63813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73990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1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131138</xdr:rowOff>
    </xdr:from>
    <xdr:to>
      <xdr:col>7</xdr:col>
      <xdr:colOff>31750</xdr:colOff>
      <xdr:row>81</xdr:row>
      <xdr:rowOff>61288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71465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％減少した。引き続き定員適正化計画に基づく中長期的な観点から新規採用者をはじめとする採用のあり方について弾力的に進める。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79904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4122400"/>
          <a:ext cx="0" cy="1216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51981</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31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79904</xdr:rowOff>
    </xdr:from>
    <xdr:to>
      <xdr:col>81</xdr:col>
      <xdr:colOff>133350</xdr:colOff>
      <xdr:row>89</xdr:row>
      <xdr:rowOff>79904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33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113771</xdr:rowOff>
    </xdr:from>
    <xdr:to>
      <xdr:col>81</xdr:col>
      <xdr:colOff>44450</xdr:colOff>
      <xdr:row>82</xdr:row>
      <xdr:rowOff>164041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4172671"/>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23406</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59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51329</xdr:rowOff>
    </xdr:from>
    <xdr:to>
      <xdr:col>81</xdr:col>
      <xdr:colOff>95250</xdr:colOff>
      <xdr:row>85</xdr:row>
      <xdr:rowOff>152929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164041</xdr:rowOff>
    </xdr:from>
    <xdr:to>
      <xdr:col>77</xdr:col>
      <xdr:colOff>44450</xdr:colOff>
      <xdr:row>83</xdr:row>
      <xdr:rowOff>22754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5290800" y="1422294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53975</xdr:rowOff>
    </xdr:from>
    <xdr:to>
      <xdr:col>72</xdr:col>
      <xdr:colOff>203200</xdr:colOff>
      <xdr:row>83</xdr:row>
      <xdr:rowOff>22754</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4401800" y="13941425"/>
          <a:ext cx="889000" cy="3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71438</xdr:rowOff>
    </xdr:from>
    <xdr:to>
      <xdr:col>73</xdr:col>
      <xdr:colOff>44450</xdr:colOff>
      <xdr:row>86</xdr:row>
      <xdr:rowOff>1588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157815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144991</xdr:rowOff>
    </xdr:from>
    <xdr:to>
      <xdr:col>68</xdr:col>
      <xdr:colOff>152400</xdr:colOff>
      <xdr:row>81</xdr:row>
      <xdr:rowOff>53975</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a:off x="13512800" y="138609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62971</xdr:rowOff>
    </xdr:from>
    <xdr:to>
      <xdr:col>81</xdr:col>
      <xdr:colOff>95250</xdr:colOff>
      <xdr:row>82</xdr:row>
      <xdr:rowOff>164571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1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155698</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04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113241</xdr:rowOff>
    </xdr:from>
    <xdr:to>
      <xdr:col>77</xdr:col>
      <xdr:colOff>95250</xdr:colOff>
      <xdr:row>83</xdr:row>
      <xdr:rowOff>43391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53568</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394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143404</xdr:rowOff>
    </xdr:from>
    <xdr:to>
      <xdr:col>73</xdr:col>
      <xdr:colOff>44450</xdr:colOff>
      <xdr:row>83</xdr:row>
      <xdr:rowOff>73554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2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83731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39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94191</xdr:rowOff>
    </xdr:from>
    <xdr:to>
      <xdr:col>64</xdr:col>
      <xdr:colOff>152400</xdr:colOff>
      <xdr:row>81</xdr:row>
      <xdr:rowOff>24341</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34518</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本町の職員数については、平成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年度に定員適正化計画を策定し、削減目標を定め適正化に努めており、類似団体とほぼ近い規模となっている。今後もこの状況を維持し、適正化に努める。</a:t>
          </a: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10795</xdr:rowOff>
    </xdr:from>
    <xdr:to>
      <xdr:col>81</xdr:col>
      <xdr:colOff>44450</xdr:colOff>
      <xdr:row>61</xdr:row>
      <xdr:rowOff>51012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46924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xdr:rowOff>
    </xdr:from>
    <xdr:to>
      <xdr:col>77</xdr:col>
      <xdr:colOff>44450</xdr:colOff>
      <xdr:row>61</xdr:row>
      <xdr:rowOff>51012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458521"/>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125942</xdr:rowOff>
    </xdr:from>
    <xdr:to>
      <xdr:col>72</xdr:col>
      <xdr:colOff>203200</xdr:colOff>
      <xdr:row>61</xdr:row>
      <xdr:rowOff>71</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412942"/>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115217</xdr:rowOff>
    </xdr:from>
    <xdr:to>
      <xdr:col>68</xdr:col>
      <xdr:colOff>152400</xdr:colOff>
      <xdr:row>60</xdr:row>
      <xdr:rowOff>125942</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402217"/>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103522</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3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212</xdr:rowOff>
    </xdr:from>
    <xdr:to>
      <xdr:col>77</xdr:col>
      <xdr:colOff>95250</xdr:colOff>
      <xdr:row>61</xdr:row>
      <xdr:rowOff>101812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86589</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120721</xdr:rowOff>
    </xdr:from>
    <xdr:to>
      <xdr:col>73</xdr:col>
      <xdr:colOff>44450</xdr:colOff>
      <xdr:row>61</xdr:row>
      <xdr:rowOff>50871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35648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75142</xdr:rowOff>
    </xdr:from>
    <xdr:to>
      <xdr:col>68</xdr:col>
      <xdr:colOff>203200</xdr:colOff>
      <xdr:row>61</xdr:row>
      <xdr:rowOff>5292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5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令和元年度に償還条件を変更した地域総合整備事業債等の元金償還が令和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年度から再開しており、令和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年度も引続き償還があるため令和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％悪化した。　</a:t>
          </a:r>
        </a:p>
        <a:p>
          <a:r>
            <a:rPr kumimoji="1" lang="ja-JP" altLang="en-US" sz="1300">
              <a:latin typeface="ＭＳ Ｐゴシック" panose="020B0600070205080204" pitchFamily="50" charset="-128"/>
              <a:ea typeface="ＭＳ Ｐゴシック" panose="020B0600070205080204" pitchFamily="50" charset="-128"/>
            </a:rPr>
            <a:t>　公債費は今後減少する見込みであるが、実質公債費比率の計算上過去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か年平均値となるため、令和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年度まで実質公債費比率は悪化する。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百万円の繰上償還を行ったが、継続して繰上償還を推し進め比率の圧縮を図る。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106997</xdr:rowOff>
    </xdr:from>
    <xdr:to>
      <xdr:col>81</xdr:col>
      <xdr:colOff>44450</xdr:colOff>
      <xdr:row>42</xdr:row>
      <xdr:rowOff>152082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9197"/>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124159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32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152082</xdr:rowOff>
    </xdr:from>
    <xdr:to>
      <xdr:col>81</xdr:col>
      <xdr:colOff>133350</xdr:colOff>
      <xdr:row>42</xdr:row>
      <xdr:rowOff>152082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35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21924</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106997</xdr:rowOff>
    </xdr:from>
    <xdr:to>
      <xdr:col>81</xdr:col>
      <xdr:colOff>133350</xdr:colOff>
      <xdr:row>36</xdr:row>
      <xdr:rowOff>106997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152082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74560"/>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83202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73660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539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66675</xdr:rowOff>
    </xdr:from>
    <xdr:to>
      <xdr:col>77</xdr:col>
      <xdr:colOff>95250</xdr:colOff>
      <xdr:row>39</xdr:row>
      <xdr:rowOff>168275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7002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42</xdr:row>
      <xdr:rowOff>127953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5391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78740</xdr:rowOff>
    </xdr:from>
    <xdr:to>
      <xdr:col>73</xdr:col>
      <xdr:colOff>44450</xdr:colOff>
      <xdr:row>40</xdr:row>
      <xdr:rowOff>8890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127953</xdr:rowOff>
    </xdr:from>
    <xdr:to>
      <xdr:col>68</xdr:col>
      <xdr:colOff>152400</xdr:colOff>
      <xdr:row>43</xdr:row>
      <xdr:rowOff>119380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28853"/>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78740</xdr:rowOff>
    </xdr:from>
    <xdr:to>
      <xdr:col>68</xdr:col>
      <xdr:colOff>203200</xdr:colOff>
      <xdr:row>40</xdr:row>
      <xdr:rowOff>8890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84772</xdr:rowOff>
    </xdr:from>
    <xdr:to>
      <xdr:col>64</xdr:col>
      <xdr:colOff>152400</xdr:colOff>
      <xdr:row>40</xdr:row>
      <xdr:rowOff>14922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25099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4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101282</xdr:rowOff>
    </xdr:from>
    <xdr:to>
      <xdr:col>81</xdr:col>
      <xdr:colOff>95250</xdr:colOff>
      <xdr:row>43</xdr:row>
      <xdr:rowOff>31432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168609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9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77153</xdr:rowOff>
    </xdr:from>
    <xdr:to>
      <xdr:col>68</xdr:col>
      <xdr:colOff>203200</xdr:colOff>
      <xdr:row>43</xdr:row>
      <xdr:rowOff>7303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163530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6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年度に土地開発公社を解散し、将来の財政負担軽減を図るために借り入れた第三セクター等改革推進債の償還が令和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年度まで続くことなどにより、類似団体と比較すると大きく差が出ている。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年度に山辺・県北西部広域環境衛生組合建設負担金等の新発債が令和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百万円増加したことで、地方債現在高を</a:t>
          </a:r>
          <a:r>
            <a:rPr kumimoji="1" lang="en-US" altLang="ja-JP" sz="1300">
              <a:latin typeface="ＭＳ Ｐゴシック" panose="020B0600070205080204" pitchFamily="50" charset="-128"/>
              <a:ea typeface="ＭＳ Ｐゴシック" panose="020B0600070205080204" pitchFamily="50" charset="-128"/>
            </a:rPr>
            <a:t>501</a:t>
          </a:r>
          <a:r>
            <a:rPr kumimoji="1" lang="ja-JP" altLang="en-US" sz="1300">
              <a:latin typeface="ＭＳ Ｐゴシック" panose="020B0600070205080204" pitchFamily="50" charset="-128"/>
              <a:ea typeface="ＭＳ Ｐゴシック" panose="020B0600070205080204" pitchFamily="50" charset="-128"/>
            </a:rPr>
            <a:t>百万円押し上げたため</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今後も財政健全化に向けて繰上償還を行い、将来負担額の抑制に努める。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108754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1670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80831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0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108754</xdr:rowOff>
    </xdr:from>
    <xdr:to>
      <xdr:col>81</xdr:col>
      <xdr:colOff>133350</xdr:colOff>
      <xdr:row>20</xdr:row>
      <xdr:rowOff>108754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74168</xdr:rowOff>
    </xdr:from>
    <xdr:to>
      <xdr:col>81</xdr:col>
      <xdr:colOff>44450</xdr:colOff>
      <xdr:row>20</xdr:row>
      <xdr:rowOff>108754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503168"/>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74168</xdr:rowOff>
    </xdr:from>
    <xdr:to>
      <xdr:col>77</xdr:col>
      <xdr:colOff>44450</xdr:colOff>
      <xdr:row>21</xdr:row>
      <xdr:rowOff>71628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350316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71628</xdr:rowOff>
    </xdr:from>
    <xdr:to>
      <xdr:col>72</xdr:col>
      <xdr:colOff>203200</xdr:colOff>
      <xdr:row>21</xdr:row>
      <xdr:rowOff>96562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672078"/>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96562</xdr:rowOff>
    </xdr:from>
    <xdr:to>
      <xdr:col>68</xdr:col>
      <xdr:colOff>152400</xdr:colOff>
      <xdr:row>23</xdr:row>
      <xdr:rowOff>27940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697012"/>
          <a:ext cx="889000" cy="27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22521</xdr:rowOff>
    </xdr:from>
    <xdr:to>
      <xdr:col>64</xdr:col>
      <xdr:colOff>152400</xdr:colOff>
      <xdr:row>14</xdr:row>
      <xdr:rowOff>124121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134298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9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57954</xdr:rowOff>
    </xdr:from>
    <xdr:to>
      <xdr:col>81</xdr:col>
      <xdr:colOff>95250</xdr:colOff>
      <xdr:row>20</xdr:row>
      <xdr:rowOff>159554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48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125281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38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23368</xdr:rowOff>
    </xdr:from>
    <xdr:to>
      <xdr:col>77</xdr:col>
      <xdr:colOff>95250</xdr:colOff>
      <xdr:row>20</xdr:row>
      <xdr:rowOff>124968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4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109745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53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20828</xdr:rowOff>
    </xdr:from>
    <xdr:to>
      <xdr:col>73</xdr:col>
      <xdr:colOff>44450</xdr:colOff>
      <xdr:row>21</xdr:row>
      <xdr:rowOff>122428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6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107205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70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45762</xdr:rowOff>
    </xdr:from>
    <xdr:to>
      <xdr:col>68</xdr:col>
      <xdr:colOff>203200</xdr:colOff>
      <xdr:row>21</xdr:row>
      <xdr:rowOff>147362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6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132139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73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148590</xdr:rowOff>
    </xdr:from>
    <xdr:to>
      <xdr:col>64</xdr:col>
      <xdr:colOff>152400</xdr:colOff>
      <xdr:row>23</xdr:row>
      <xdr:rowOff>78740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9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63517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400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16,614
16,443
8.23
9,111,398
9,070,214
15,019
4,926,047
12,173,766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人事院勧告に準じた給与改定により人件費が増加したが、財政健全化計画に基づく職員等の給与削減を実施するなど人件費の削減に努めており、令和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しかし、類似団体平均を上回っており、今後も健全化計画に基づく定員の適正化を図る。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72572</xdr:rowOff>
    </xdr:from>
    <xdr:to>
      <xdr:col>24</xdr:col>
      <xdr:colOff>25400</xdr:colOff>
      <xdr:row>38</xdr:row>
      <xdr:rowOff>116115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87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116115</xdr:rowOff>
    </xdr:from>
    <xdr:to>
      <xdr:col>19</xdr:col>
      <xdr:colOff>187325</xdr:colOff>
      <xdr:row>38</xdr:row>
      <xdr:rowOff>116115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31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116115</xdr:rowOff>
    </xdr:from>
    <xdr:to>
      <xdr:col>15</xdr:col>
      <xdr:colOff>98425</xdr:colOff>
      <xdr:row>38</xdr:row>
      <xdr:rowOff>116115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31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116115</xdr:rowOff>
    </xdr:from>
    <xdr:to>
      <xdr:col>11</xdr:col>
      <xdr:colOff>9525</xdr:colOff>
      <xdr:row>39</xdr:row>
      <xdr:rowOff>20865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31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165299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65315</xdr:rowOff>
    </xdr:from>
    <xdr:to>
      <xdr:col>20</xdr:col>
      <xdr:colOff>38100</xdr:colOff>
      <xdr:row>38</xdr:row>
      <xdr:rowOff>166915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151692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65315</xdr:rowOff>
    </xdr:from>
    <xdr:to>
      <xdr:col>15</xdr:col>
      <xdr:colOff>149225</xdr:colOff>
      <xdr:row>38</xdr:row>
      <xdr:rowOff>166915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151692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65315</xdr:rowOff>
    </xdr:from>
    <xdr:to>
      <xdr:col>11</xdr:col>
      <xdr:colOff>60325</xdr:colOff>
      <xdr:row>38</xdr:row>
      <xdr:rowOff>166915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151692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141515</xdr:rowOff>
    </xdr:from>
    <xdr:to>
      <xdr:col>6</xdr:col>
      <xdr:colOff>171450</xdr:colOff>
      <xdr:row>39</xdr:row>
      <xdr:rowOff>71665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56442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物件費で光熱水費が増加したが、計画の策定などを業者に委託せずできる限り職員対応することなどの努力により、類似団体平均とほぼ同程度で推移している。今後も施設の省エネ化・集約化を推し進め維持管理に係るコストの縮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147574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18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15</xdr:row>
      <xdr:rowOff>120142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3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101854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730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7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113301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扶助費については、介護給付費や児童手当給付費の対象者が増加したことなどの要因により増加するが、令和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年度より経常経費総額も増加しており、昨年度より経常経費総額に占める割合は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％減少した。財政健全化計画において町単独事業の見直しを図ったことなどにより類似団体平均を下回る結果が続いている。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105228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52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09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18143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32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54428</xdr:rowOff>
    </xdr:from>
    <xdr:to>
      <xdr:col>20</xdr:col>
      <xdr:colOff>38100</xdr:colOff>
      <xdr:row>54</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166205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138793</xdr:rowOff>
    </xdr:from>
    <xdr:to>
      <xdr:col>6</xdr:col>
      <xdr:colOff>171450</xdr:colOff>
      <xdr:row>54</xdr:row>
      <xdr:rowOff>68943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79120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と大きく減少している要因は繰出金の減少である。これまでに整備してきた下水道施設の維持管理経費として公営企業会計への繰出金が必要となっていたが、下水道事業法適化に伴う繰出金を出資金及び補助費等へ振り替えたため減少した。財政健全化計画において、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年度には下水道使用料の値上げを予定しており、独立採算に立ち返った料金体系を設定し負担額を減らしていくよう努める。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62</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69500"/>
          <a:ext cx="8382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44450</xdr:rowOff>
    </xdr:from>
    <xdr:to>
      <xdr:col>78</xdr:col>
      <xdr:colOff>69850</xdr:colOff>
      <xdr:row>62</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502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52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165100</xdr:rowOff>
    </xdr:from>
    <xdr:to>
      <xdr:col>69</xdr:col>
      <xdr:colOff>92075</xdr:colOff>
      <xdr:row>61</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52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120650</xdr:rowOff>
    </xdr:from>
    <xdr:to>
      <xdr:col>78</xdr:col>
      <xdr:colOff>120650</xdr:colOff>
      <xdr:row>62</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66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165100</xdr:rowOff>
    </xdr:from>
    <xdr:to>
      <xdr:col>74</xdr:col>
      <xdr:colOff>31750</xdr:colOff>
      <xdr:row>61</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139700</xdr:rowOff>
    </xdr:from>
    <xdr:to>
      <xdr:col>65</xdr:col>
      <xdr:colOff>53975</xdr:colOff>
      <xdr:row>61</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費等で一部事務組合等に対する負担金の占める割合が多い一方、各種団体への補助金等については個々にその意義や目的・成果などを精査し、財政健全化計画に基づき見直しを行っており、類似団体平均を下回っている。今後も、断続的に負担金や補助金の必要性や費用対効果を検証し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98425</xdr:rowOff>
    </xdr:from>
    <xdr:to>
      <xdr:col>82</xdr:col>
      <xdr:colOff>107950</xdr:colOff>
      <xdr:row>34</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756275"/>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98425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7505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34</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73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69867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47625</xdr:rowOff>
    </xdr:from>
    <xdr:to>
      <xdr:col>78</xdr:col>
      <xdr:colOff>120650</xdr:colOff>
      <xdr:row>33</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159402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47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令和元年度に償還条件を変更した地域総合整備事業債等の元金償還が令和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年度から再開しており、令和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年度も引続き償還があることから、類似団体平均から</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％大きい</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百万円を繰上償還したが、今後も引き続き繰上償還を行い公債費の圧縮を図る。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80</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5915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80</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436092"/>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436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85852</xdr:rowOff>
    </xdr:from>
    <xdr:to>
      <xdr:col>11</xdr:col>
      <xdr:colOff>9525</xdr:colOff>
      <xdr:row>78</xdr:row>
      <xdr:rowOff>99568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458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35052</xdr:rowOff>
    </xdr:from>
    <xdr:to>
      <xdr:col>11</xdr:col>
      <xdr:colOff>60325</xdr:colOff>
      <xdr:row>78</xdr:row>
      <xdr:rowOff>136652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121429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公債費以外の経常収支比率が類似団体を少し下回った要因としては、下水道事業法適化に伴う繰出金減少である。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類似団体平均を下回っているが、今後も財政健全化を図る。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77</xdr:row>
      <xdr:rowOff>51563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48056"/>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51563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709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140715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886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886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9380</xdr:rowOff>
    </xdr:from>
    <xdr:to>
      <xdr:col>29</xdr:col>
      <xdr:colOff>127000</xdr:colOff>
      <xdr:row>18</xdr:row>
      <xdr:rowOff>47164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43105"/>
          <a:ext cx="647700" cy="37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47164</xdr:rowOff>
    </xdr:from>
    <xdr:to>
      <xdr:col>26</xdr:col>
      <xdr:colOff>50800</xdr:colOff>
      <xdr:row>18</xdr:row>
      <xdr:rowOff>55644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0889"/>
          <a:ext cx="698500" cy="8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55644</xdr:rowOff>
    </xdr:from>
    <xdr:to>
      <xdr:col>22</xdr:col>
      <xdr:colOff>114300</xdr:colOff>
      <xdr:row>18</xdr:row>
      <xdr:rowOff>107384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9369"/>
          <a:ext cx="698500" cy="51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107384</xdr:rowOff>
    </xdr:from>
    <xdr:to>
      <xdr:col>18</xdr:col>
      <xdr:colOff>177800</xdr:colOff>
      <xdr:row>18</xdr:row>
      <xdr:rowOff>153322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41109"/>
          <a:ext cx="698500" cy="45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130030</xdr:rowOff>
    </xdr:from>
    <xdr:to>
      <xdr:col>29</xdr:col>
      <xdr:colOff>177800</xdr:colOff>
      <xdr:row>18</xdr:row>
      <xdr:rowOff>60180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9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102107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6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167814</xdr:rowOff>
    </xdr:from>
    <xdr:to>
      <xdr:col>26</xdr:col>
      <xdr:colOff>101600</xdr:colOff>
      <xdr:row>18</xdr:row>
      <xdr:rowOff>97964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0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82741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6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4844</xdr:rowOff>
    </xdr:from>
    <xdr:to>
      <xdr:col>22</xdr:col>
      <xdr:colOff>165100</xdr:colOff>
      <xdr:row>18</xdr:row>
      <xdr:rowOff>106444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91221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2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56584</xdr:rowOff>
    </xdr:from>
    <xdr:to>
      <xdr:col>19</xdr:col>
      <xdr:colOff>38100</xdr:colOff>
      <xdr:row>18</xdr:row>
      <xdr:rowOff>158184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9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142961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102522</xdr:rowOff>
    </xdr:from>
    <xdr:to>
      <xdr:col>15</xdr:col>
      <xdr:colOff>101600</xdr:colOff>
      <xdr:row>19</xdr:row>
      <xdr:rowOff>32672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17449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289630</xdr:rowOff>
    </xdr:from>
    <xdr:to>
      <xdr:col>29</xdr:col>
      <xdr:colOff>127000</xdr:colOff>
      <xdr:row>34</xdr:row>
      <xdr:rowOff>73146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214180"/>
          <a:ext cx="647700" cy="126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289630</xdr:rowOff>
    </xdr:from>
    <xdr:to>
      <xdr:col>26</xdr:col>
      <xdr:colOff>50800</xdr:colOff>
      <xdr:row>35</xdr:row>
      <xdr:rowOff>34341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214180"/>
          <a:ext cx="698500" cy="430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300222</xdr:rowOff>
    </xdr:from>
    <xdr:to>
      <xdr:col>22</xdr:col>
      <xdr:colOff>114300</xdr:colOff>
      <xdr:row>35</xdr:row>
      <xdr:rowOff>34341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67672"/>
          <a:ext cx="698500" cy="77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300222</xdr:rowOff>
    </xdr:from>
    <xdr:to>
      <xdr:col>18</xdr:col>
      <xdr:colOff>177800</xdr:colOff>
      <xdr:row>34</xdr:row>
      <xdr:rowOff>318262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67672"/>
          <a:ext cx="698500" cy="18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22346</xdr:rowOff>
    </xdr:from>
    <xdr:to>
      <xdr:col>29</xdr:col>
      <xdr:colOff>177800</xdr:colOff>
      <xdr:row>34</xdr:row>
      <xdr:rowOff>123946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89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210323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3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238830</xdr:rowOff>
    </xdr:from>
    <xdr:to>
      <xdr:col>26</xdr:col>
      <xdr:colOff>101600</xdr:colOff>
      <xdr:row>33</xdr:row>
      <xdr:rowOff>340430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163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7707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32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326441</xdr:rowOff>
    </xdr:from>
    <xdr:to>
      <xdr:col>22</xdr:col>
      <xdr:colOff>165100</xdr:colOff>
      <xdr:row>35</xdr:row>
      <xdr:rowOff>85141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93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95318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6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249422</xdr:rowOff>
    </xdr:from>
    <xdr:to>
      <xdr:col>19</xdr:col>
      <xdr:colOff>38100</xdr:colOff>
      <xdr:row>35</xdr:row>
      <xdr:rowOff>8122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16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18299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8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267462</xdr:rowOff>
    </xdr:from>
    <xdr:to>
      <xdr:col>15</xdr:col>
      <xdr:colOff>101600</xdr:colOff>
      <xdr:row>35</xdr:row>
      <xdr:rowOff>26162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3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36339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16,614
16,443
8.23
9,111,398
9,070,214
15,019
4,926,047
12,173,766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108915</xdr:rowOff>
    </xdr:from>
    <xdr:to>
      <xdr:col>24</xdr:col>
      <xdr:colOff>63500</xdr:colOff>
      <xdr:row>36</xdr:row>
      <xdr:rowOff>145898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1115"/>
          <a:ext cx="838200" cy="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145898</xdr:rowOff>
    </xdr:from>
    <xdr:to>
      <xdr:col>19</xdr:col>
      <xdr:colOff>177800</xdr:colOff>
      <xdr:row>36</xdr:row>
      <xdr:rowOff>159487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8098"/>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159487</xdr:rowOff>
    </xdr:from>
    <xdr:to>
      <xdr:col>15</xdr:col>
      <xdr:colOff>50800</xdr:colOff>
      <xdr:row>37</xdr:row>
      <xdr:rowOff>38379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1687"/>
          <a:ext cx="889000" cy="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38379</xdr:rowOff>
    </xdr:from>
    <xdr:to>
      <xdr:col>10</xdr:col>
      <xdr:colOff>114300</xdr:colOff>
      <xdr:row>37</xdr:row>
      <xdr:rowOff>41072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2029"/>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58115</xdr:rowOff>
    </xdr:from>
    <xdr:to>
      <xdr:col>24</xdr:col>
      <xdr:colOff>114300</xdr:colOff>
      <xdr:row>36</xdr:row>
      <xdr:rowOff>159715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36542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95098</xdr:rowOff>
    </xdr:from>
    <xdr:to>
      <xdr:col>20</xdr:col>
      <xdr:colOff>38100</xdr:colOff>
      <xdr:row>37</xdr:row>
      <xdr:rowOff>25248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108687</xdr:rowOff>
    </xdr:from>
    <xdr:to>
      <xdr:col>15</xdr:col>
      <xdr:colOff>101600</xdr:colOff>
      <xdr:row>37</xdr:row>
      <xdr:rowOff>38837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159029</xdr:rowOff>
    </xdr:from>
    <xdr:to>
      <xdr:col>10</xdr:col>
      <xdr:colOff>165100</xdr:colOff>
      <xdr:row>37</xdr:row>
      <xdr:rowOff>89179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80306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2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161722</xdr:rowOff>
    </xdr:from>
    <xdr:to>
      <xdr:col>6</xdr:col>
      <xdr:colOff>38100</xdr:colOff>
      <xdr:row>37</xdr:row>
      <xdr:rowOff>91872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82999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135999</xdr:rowOff>
    </xdr:from>
    <xdr:to>
      <xdr:col>24</xdr:col>
      <xdr:colOff>63500</xdr:colOff>
      <xdr:row>58</xdr:row>
      <xdr:rowOff>143237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80099"/>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139054</xdr:rowOff>
    </xdr:from>
    <xdr:to>
      <xdr:col>19</xdr:col>
      <xdr:colOff>177800</xdr:colOff>
      <xdr:row>58</xdr:row>
      <xdr:rowOff>143237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83154"/>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139054</xdr:rowOff>
    </xdr:from>
    <xdr:to>
      <xdr:col>15</xdr:col>
      <xdr:colOff>50800</xdr:colOff>
      <xdr:row>58</xdr:row>
      <xdr:rowOff>145211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83154"/>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144488</xdr:rowOff>
    </xdr:from>
    <xdr:to>
      <xdr:col>10</xdr:col>
      <xdr:colOff>114300</xdr:colOff>
      <xdr:row>58</xdr:row>
      <xdr:rowOff>145211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88588"/>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85199</xdr:rowOff>
    </xdr:from>
    <xdr:to>
      <xdr:col>24</xdr:col>
      <xdr:colOff>114300</xdr:colOff>
      <xdr:row>59</xdr:row>
      <xdr:rowOff>15349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92437</xdr:rowOff>
    </xdr:from>
    <xdr:to>
      <xdr:col>20</xdr:col>
      <xdr:colOff>38100</xdr:colOff>
      <xdr:row>59</xdr:row>
      <xdr:rowOff>22587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13714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2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88254</xdr:rowOff>
    </xdr:from>
    <xdr:to>
      <xdr:col>15</xdr:col>
      <xdr:colOff>101600</xdr:colOff>
      <xdr:row>59</xdr:row>
      <xdr:rowOff>18404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9531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94411</xdr:rowOff>
    </xdr:from>
    <xdr:to>
      <xdr:col>10</xdr:col>
      <xdr:colOff>165100</xdr:colOff>
      <xdr:row>59</xdr:row>
      <xdr:rowOff>24561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15688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3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93688</xdr:rowOff>
    </xdr:from>
    <xdr:to>
      <xdr:col>6</xdr:col>
      <xdr:colOff>38100</xdr:colOff>
      <xdr:row>59</xdr:row>
      <xdr:rowOff>23838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14965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112588</xdr:rowOff>
    </xdr:from>
    <xdr:to>
      <xdr:col>24</xdr:col>
      <xdr:colOff>63500</xdr:colOff>
      <xdr:row>78</xdr:row>
      <xdr:rowOff>115582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85688"/>
          <a:ext cx="8382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115582</xdr:rowOff>
    </xdr:from>
    <xdr:to>
      <xdr:col>19</xdr:col>
      <xdr:colOff>177800</xdr:colOff>
      <xdr:row>78</xdr:row>
      <xdr:rowOff>119194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88682"/>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119194</xdr:rowOff>
    </xdr:from>
    <xdr:to>
      <xdr:col>15</xdr:col>
      <xdr:colOff>50800</xdr:colOff>
      <xdr:row>78</xdr:row>
      <xdr:rowOff>120772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92294"/>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116771</xdr:rowOff>
    </xdr:from>
    <xdr:to>
      <xdr:col>10</xdr:col>
      <xdr:colOff>114300</xdr:colOff>
      <xdr:row>78</xdr:row>
      <xdr:rowOff>120772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8987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61788</xdr:rowOff>
    </xdr:from>
    <xdr:to>
      <xdr:col>24</xdr:col>
      <xdr:colOff>114300</xdr:colOff>
      <xdr:row>78</xdr:row>
      <xdr:rowOff>163388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148165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64782</xdr:rowOff>
    </xdr:from>
    <xdr:to>
      <xdr:col>20</xdr:col>
      <xdr:colOff>38100</xdr:colOff>
      <xdr:row>78</xdr:row>
      <xdr:rowOff>166382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157509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3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68394</xdr:rowOff>
    </xdr:from>
    <xdr:to>
      <xdr:col>15</xdr:col>
      <xdr:colOff>101600</xdr:colOff>
      <xdr:row>78</xdr:row>
      <xdr:rowOff>169994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161121</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3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69972</xdr:rowOff>
    </xdr:from>
    <xdr:to>
      <xdr:col>10</xdr:col>
      <xdr:colOff>165100</xdr:colOff>
      <xdr:row>79</xdr:row>
      <xdr:rowOff>122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162699</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3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65971</xdr:rowOff>
    </xdr:from>
    <xdr:to>
      <xdr:col>6</xdr:col>
      <xdr:colOff>38100</xdr:colOff>
      <xdr:row>78</xdr:row>
      <xdr:rowOff>167571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158698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3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79840</xdr:rowOff>
    </xdr:from>
    <xdr:to>
      <xdr:col>24</xdr:col>
      <xdr:colOff>63500</xdr:colOff>
      <xdr:row>96</xdr:row>
      <xdr:rowOff>124340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39040"/>
          <a:ext cx="8382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124340</xdr:rowOff>
    </xdr:from>
    <xdr:to>
      <xdr:col>19</xdr:col>
      <xdr:colOff>177800</xdr:colOff>
      <xdr:row>97</xdr:row>
      <xdr:rowOff>56741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83540"/>
          <a:ext cx="889000" cy="10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89964</xdr:rowOff>
    </xdr:from>
    <xdr:to>
      <xdr:col>15</xdr:col>
      <xdr:colOff>50800</xdr:colOff>
      <xdr:row>97</xdr:row>
      <xdr:rowOff>56741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49164"/>
          <a:ext cx="889000" cy="1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89964</xdr:rowOff>
    </xdr:from>
    <xdr:to>
      <xdr:col>10</xdr:col>
      <xdr:colOff>114300</xdr:colOff>
      <xdr:row>97</xdr:row>
      <xdr:rowOff>156856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49164"/>
          <a:ext cx="889000" cy="2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29040</xdr:rowOff>
    </xdr:from>
    <xdr:to>
      <xdr:col>24</xdr:col>
      <xdr:colOff>114300</xdr:colOff>
      <xdr:row>96</xdr:row>
      <xdr:rowOff>130640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7467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6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73540</xdr:rowOff>
    </xdr:from>
    <xdr:to>
      <xdr:col>20</xdr:col>
      <xdr:colOff>38100</xdr:colOff>
      <xdr:row>97</xdr:row>
      <xdr:rowOff>3690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166267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2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5941</xdr:rowOff>
    </xdr:from>
    <xdr:to>
      <xdr:col>15</xdr:col>
      <xdr:colOff>101600</xdr:colOff>
      <xdr:row>97</xdr:row>
      <xdr:rowOff>107541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98668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39164</xdr:rowOff>
    </xdr:from>
    <xdr:to>
      <xdr:col>10</xdr:col>
      <xdr:colOff>165100</xdr:colOff>
      <xdr:row>96</xdr:row>
      <xdr:rowOff>140764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9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131891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9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106056</xdr:rowOff>
    </xdr:from>
    <xdr:to>
      <xdr:col>6</xdr:col>
      <xdr:colOff>38100</xdr:colOff>
      <xdr:row>98</xdr:row>
      <xdr:rowOff>36206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27333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2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128818</xdr:rowOff>
    </xdr:from>
    <xdr:to>
      <xdr:col>55</xdr:col>
      <xdr:colOff>0</xdr:colOff>
      <xdr:row>38</xdr:row>
      <xdr:rowOff>14465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01018"/>
          <a:ext cx="838200" cy="22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14465</xdr:rowOff>
    </xdr:from>
    <xdr:to>
      <xdr:col>50</xdr:col>
      <xdr:colOff>114300</xdr:colOff>
      <xdr:row>38</xdr:row>
      <xdr:rowOff>52653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29565"/>
          <a:ext cx="8890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52653</xdr:rowOff>
    </xdr:from>
    <xdr:to>
      <xdr:col>45</xdr:col>
      <xdr:colOff>177800</xdr:colOff>
      <xdr:row>38</xdr:row>
      <xdr:rowOff>71177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67753"/>
          <a:ext cx="889000" cy="1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157725</xdr:rowOff>
    </xdr:from>
    <xdr:to>
      <xdr:col>41</xdr:col>
      <xdr:colOff>50800</xdr:colOff>
      <xdr:row>38</xdr:row>
      <xdr:rowOff>71177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58475"/>
          <a:ext cx="889000" cy="42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78018</xdr:rowOff>
    </xdr:from>
    <xdr:to>
      <xdr:col>55</xdr:col>
      <xdr:colOff>50800</xdr:colOff>
      <xdr:row>37</xdr:row>
      <xdr:rowOff>8168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100895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0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135115</xdr:rowOff>
    </xdr:from>
    <xdr:to>
      <xdr:col>50</xdr:col>
      <xdr:colOff>165100</xdr:colOff>
      <xdr:row>38</xdr:row>
      <xdr:rowOff>65266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87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56392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7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1853</xdr:rowOff>
    </xdr:from>
    <xdr:to>
      <xdr:col>46</xdr:col>
      <xdr:colOff>38100</xdr:colOff>
      <xdr:row>38</xdr:row>
      <xdr:rowOff>103453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94580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20377</xdr:rowOff>
    </xdr:from>
    <xdr:to>
      <xdr:col>41</xdr:col>
      <xdr:colOff>101600</xdr:colOff>
      <xdr:row>38</xdr:row>
      <xdr:rowOff>121977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113104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106925</xdr:rowOff>
    </xdr:from>
    <xdr:to>
      <xdr:col>36</xdr:col>
      <xdr:colOff>165100</xdr:colOff>
      <xdr:row>36</xdr:row>
      <xdr:rowOff>37075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28202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0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127236</xdr:rowOff>
    </xdr:from>
    <xdr:to>
      <xdr:col>55</xdr:col>
      <xdr:colOff>0</xdr:colOff>
      <xdr:row>57</xdr:row>
      <xdr:rowOff>42732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28436"/>
          <a:ext cx="838200" cy="8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127236</xdr:rowOff>
    </xdr:from>
    <xdr:to>
      <xdr:col>50</xdr:col>
      <xdr:colOff>114300</xdr:colOff>
      <xdr:row>57</xdr:row>
      <xdr:rowOff>146823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28436"/>
          <a:ext cx="889000" cy="19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146823</xdr:rowOff>
    </xdr:from>
    <xdr:to>
      <xdr:col>45</xdr:col>
      <xdr:colOff>177800</xdr:colOff>
      <xdr:row>58</xdr:row>
      <xdr:rowOff>53143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19473"/>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167447</xdr:rowOff>
    </xdr:from>
    <xdr:to>
      <xdr:col>41</xdr:col>
      <xdr:colOff>50800</xdr:colOff>
      <xdr:row>58</xdr:row>
      <xdr:rowOff>53143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40097"/>
          <a:ext cx="889000" cy="5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163382</xdr:rowOff>
    </xdr:from>
    <xdr:to>
      <xdr:col>55</xdr:col>
      <xdr:colOff>50800</xdr:colOff>
      <xdr:row>57</xdr:row>
      <xdr:rowOff>93532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6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141809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76436</xdr:rowOff>
    </xdr:from>
    <xdr:to>
      <xdr:col>50</xdr:col>
      <xdr:colOff>165100</xdr:colOff>
      <xdr:row>57</xdr:row>
      <xdr:rowOff>6586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23113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96023</xdr:rowOff>
    </xdr:from>
    <xdr:to>
      <xdr:col>46</xdr:col>
      <xdr:colOff>38100</xdr:colOff>
      <xdr:row>58</xdr:row>
      <xdr:rowOff>26173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6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17300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6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2343</xdr:rowOff>
    </xdr:from>
    <xdr:to>
      <xdr:col>41</xdr:col>
      <xdr:colOff>101600</xdr:colOff>
      <xdr:row>58</xdr:row>
      <xdr:rowOff>103943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95070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3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116647</xdr:rowOff>
    </xdr:from>
    <xdr:to>
      <xdr:col>36</xdr:col>
      <xdr:colOff>165100</xdr:colOff>
      <xdr:row>58</xdr:row>
      <xdr:rowOff>46797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8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37924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8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141801</xdr:rowOff>
    </xdr:from>
    <xdr:to>
      <xdr:col>55</xdr:col>
      <xdr:colOff>0</xdr:colOff>
      <xdr:row>79</xdr:row>
      <xdr:rowOff>29068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4901"/>
          <a:ext cx="8382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29068</xdr:rowOff>
    </xdr:from>
    <xdr:to>
      <xdr:col>50</xdr:col>
      <xdr:colOff>114300</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3618"/>
          <a:ext cx="889000" cy="6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91001</xdr:rowOff>
    </xdr:from>
    <xdr:to>
      <xdr:col>55</xdr:col>
      <xdr:colOff>50800</xdr:colOff>
      <xdr:row>79</xdr:row>
      <xdr:rowOff>21151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69428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149718</xdr:rowOff>
    </xdr:from>
    <xdr:to>
      <xdr:col>50</xdr:col>
      <xdr:colOff>165100</xdr:colOff>
      <xdr:row>79</xdr:row>
      <xdr:rowOff>79868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70995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66960</xdr:rowOff>
    </xdr:from>
    <xdr:to>
      <xdr:col>55</xdr:col>
      <xdr:colOff>0</xdr:colOff>
      <xdr:row>96</xdr:row>
      <xdr:rowOff>106890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26160"/>
          <a:ext cx="838200" cy="3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66960</xdr:rowOff>
    </xdr:from>
    <xdr:to>
      <xdr:col>50</xdr:col>
      <xdr:colOff>114300</xdr:colOff>
      <xdr:row>97</xdr:row>
      <xdr:rowOff>7117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26160"/>
          <a:ext cx="889000" cy="1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7117</xdr:rowOff>
    </xdr:from>
    <xdr:to>
      <xdr:col>45</xdr:col>
      <xdr:colOff>177800</xdr:colOff>
      <xdr:row>97</xdr:row>
      <xdr:rowOff>93408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37767"/>
          <a:ext cx="889000" cy="8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24715</xdr:rowOff>
    </xdr:from>
    <xdr:to>
      <xdr:col>41</xdr:col>
      <xdr:colOff>50800</xdr:colOff>
      <xdr:row>97</xdr:row>
      <xdr:rowOff>93408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55365"/>
          <a:ext cx="889000" cy="6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56090</xdr:rowOff>
    </xdr:from>
    <xdr:to>
      <xdr:col>55</xdr:col>
      <xdr:colOff>50800</xdr:colOff>
      <xdr:row>96</xdr:row>
      <xdr:rowOff>157690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34517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9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16160</xdr:rowOff>
    </xdr:from>
    <xdr:to>
      <xdr:col>50</xdr:col>
      <xdr:colOff>165100</xdr:colOff>
      <xdr:row>96</xdr:row>
      <xdr:rowOff>117760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134287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5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127767</xdr:rowOff>
    </xdr:from>
    <xdr:to>
      <xdr:col>46</xdr:col>
      <xdr:colOff>38100</xdr:colOff>
      <xdr:row>97</xdr:row>
      <xdr:rowOff>57917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7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42608</xdr:rowOff>
    </xdr:from>
    <xdr:to>
      <xdr:col>41</xdr:col>
      <xdr:colOff>101600</xdr:colOff>
      <xdr:row>97</xdr:row>
      <xdr:rowOff>144208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135335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6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145365</xdr:rowOff>
    </xdr:from>
    <xdr:to>
      <xdr:col>36</xdr:col>
      <xdr:colOff>165100</xdr:colOff>
      <xdr:row>97</xdr:row>
      <xdr:rowOff>75515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66642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9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108007</xdr:rowOff>
    </xdr:from>
    <xdr:to>
      <xdr:col>85</xdr:col>
      <xdr:colOff>127000</xdr:colOff>
      <xdr:row>74</xdr:row>
      <xdr:rowOff>131315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795307"/>
          <a:ext cx="838200" cy="2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108007</xdr:rowOff>
    </xdr:from>
    <xdr:to>
      <xdr:col>81</xdr:col>
      <xdr:colOff>50800</xdr:colOff>
      <xdr:row>76</xdr:row>
      <xdr:rowOff>822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795307"/>
          <a:ext cx="889000" cy="23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163199</xdr:rowOff>
    </xdr:from>
    <xdr:to>
      <xdr:col>76</xdr:col>
      <xdr:colOff>114300</xdr:colOff>
      <xdr:row>76</xdr:row>
      <xdr:rowOff>822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021949"/>
          <a:ext cx="889000" cy="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163199</xdr:rowOff>
    </xdr:from>
    <xdr:to>
      <xdr:col>71</xdr:col>
      <xdr:colOff>177800</xdr:colOff>
      <xdr:row>76</xdr:row>
      <xdr:rowOff>9965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21949"/>
          <a:ext cx="889000" cy="1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80515</xdr:rowOff>
    </xdr:from>
    <xdr:to>
      <xdr:col>85</xdr:col>
      <xdr:colOff>177800</xdr:colOff>
      <xdr:row>75</xdr:row>
      <xdr:rowOff>10665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103392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1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57207</xdr:rowOff>
    </xdr:from>
    <xdr:to>
      <xdr:col>81</xdr:col>
      <xdr:colOff>101600</xdr:colOff>
      <xdr:row>74</xdr:row>
      <xdr:rowOff>158807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3884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1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121471</xdr:rowOff>
    </xdr:from>
    <xdr:to>
      <xdr:col>76</xdr:col>
      <xdr:colOff>165100</xdr:colOff>
      <xdr:row>76</xdr:row>
      <xdr:rowOff>51622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80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42749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7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112400</xdr:rowOff>
    </xdr:from>
    <xdr:to>
      <xdr:col>72</xdr:col>
      <xdr:colOff>38100</xdr:colOff>
      <xdr:row>76</xdr:row>
      <xdr:rowOff>42549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711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33676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130615</xdr:rowOff>
    </xdr:from>
    <xdr:to>
      <xdr:col>67</xdr:col>
      <xdr:colOff>101600</xdr:colOff>
      <xdr:row>76</xdr:row>
      <xdr:rowOff>60765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8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51892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166545</xdr:rowOff>
    </xdr:from>
    <xdr:to>
      <xdr:col>85</xdr:col>
      <xdr:colOff>127000</xdr:colOff>
      <xdr:row>99</xdr:row>
      <xdr:rowOff>31550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68645"/>
          <a:ext cx="838200" cy="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33150</xdr:rowOff>
    </xdr:from>
    <xdr:to>
      <xdr:col>81</xdr:col>
      <xdr:colOff>50800</xdr:colOff>
      <xdr:row>99</xdr:row>
      <xdr:rowOff>31550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35250"/>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16790</xdr:rowOff>
    </xdr:from>
    <xdr:to>
      <xdr:col>76</xdr:col>
      <xdr:colOff>114300</xdr:colOff>
      <xdr:row>98</xdr:row>
      <xdr:rowOff>33150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18890"/>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16790</xdr:rowOff>
    </xdr:from>
    <xdr:to>
      <xdr:col>71</xdr:col>
      <xdr:colOff>177800</xdr:colOff>
      <xdr:row>99</xdr:row>
      <xdr:rowOff>7127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18890"/>
          <a:ext cx="889000" cy="1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115745</xdr:rowOff>
    </xdr:from>
    <xdr:to>
      <xdr:col>85</xdr:col>
      <xdr:colOff>177800</xdr:colOff>
      <xdr:row>99</xdr:row>
      <xdr:rowOff>45895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1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30672</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152200</xdr:rowOff>
    </xdr:from>
    <xdr:to>
      <xdr:col>81</xdr:col>
      <xdr:colOff>101600</xdr:colOff>
      <xdr:row>99</xdr:row>
      <xdr:rowOff>82350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73477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4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153800</xdr:rowOff>
    </xdr:from>
    <xdr:to>
      <xdr:col>76</xdr:col>
      <xdr:colOff>165100</xdr:colOff>
      <xdr:row>98</xdr:row>
      <xdr:rowOff>83950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75077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7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137440</xdr:rowOff>
    </xdr:from>
    <xdr:to>
      <xdr:col>72</xdr:col>
      <xdr:colOff>38100</xdr:colOff>
      <xdr:row>98</xdr:row>
      <xdr:rowOff>67590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58717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6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127777</xdr:rowOff>
    </xdr:from>
    <xdr:to>
      <xdr:col>67</xdr:col>
      <xdr:colOff>101600</xdr:colOff>
      <xdr:row>99</xdr:row>
      <xdr:rowOff>57927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49054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450</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87000"/>
          <a:ext cx="838200" cy="9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121100</xdr:rowOff>
    </xdr:from>
    <xdr:to>
      <xdr:col>116</xdr:col>
      <xdr:colOff>114300</xdr:colOff>
      <xdr:row>39</xdr:row>
      <xdr:rowOff>51250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80477</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25000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24943</xdr:rowOff>
    </xdr:from>
    <xdr:to>
      <xdr:col>102</xdr:col>
      <xdr:colOff>114300</xdr:colOff>
      <xdr:row>58</xdr:row>
      <xdr:rowOff>25000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0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145650</xdr:rowOff>
    </xdr:from>
    <xdr:to>
      <xdr:col>102</xdr:col>
      <xdr:colOff>165100</xdr:colOff>
      <xdr:row>58</xdr:row>
      <xdr:rowOff>75800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66927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145593</xdr:rowOff>
    </xdr:from>
    <xdr:to>
      <xdr:col>98</xdr:col>
      <xdr:colOff>38100</xdr:colOff>
      <xdr:row>58</xdr:row>
      <xdr:rowOff>75743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66870</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09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94345</xdr:rowOff>
    </xdr:from>
    <xdr:to>
      <xdr:col>116</xdr:col>
      <xdr:colOff>63500</xdr:colOff>
      <xdr:row>75</xdr:row>
      <xdr:rowOff>27046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438745"/>
          <a:ext cx="838200" cy="44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94345</xdr:rowOff>
    </xdr:from>
    <xdr:to>
      <xdr:col>111</xdr:col>
      <xdr:colOff>177800</xdr:colOff>
      <xdr:row>73</xdr:row>
      <xdr:rowOff>109319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438745"/>
          <a:ext cx="889000" cy="18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109319</xdr:rowOff>
    </xdr:from>
    <xdr:to>
      <xdr:col>107</xdr:col>
      <xdr:colOff>50800</xdr:colOff>
      <xdr:row>73</xdr:row>
      <xdr:rowOff>164343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625169"/>
          <a:ext cx="889000" cy="5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164343</xdr:rowOff>
    </xdr:from>
    <xdr:to>
      <xdr:col>102</xdr:col>
      <xdr:colOff>114300</xdr:colOff>
      <xdr:row>74</xdr:row>
      <xdr:rowOff>9078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680193"/>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147696</xdr:rowOff>
    </xdr:from>
    <xdr:to>
      <xdr:col>116</xdr:col>
      <xdr:colOff>114300</xdr:colOff>
      <xdr:row>75</xdr:row>
      <xdr:rowOff>77846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3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126123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43545</xdr:rowOff>
    </xdr:from>
    <xdr:to>
      <xdr:col>112</xdr:col>
      <xdr:colOff>38100</xdr:colOff>
      <xdr:row>72</xdr:row>
      <xdr:rowOff>145145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38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161672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16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58519</xdr:rowOff>
    </xdr:from>
    <xdr:to>
      <xdr:col>107</xdr:col>
      <xdr:colOff>101600</xdr:colOff>
      <xdr:row>73</xdr:row>
      <xdr:rowOff>160119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7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5196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4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113543</xdr:rowOff>
    </xdr:from>
    <xdr:to>
      <xdr:col>102</xdr:col>
      <xdr:colOff>165100</xdr:colOff>
      <xdr:row>74</xdr:row>
      <xdr:rowOff>43693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60220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4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129728</xdr:rowOff>
    </xdr:from>
    <xdr:to>
      <xdr:col>98</xdr:col>
      <xdr:colOff>38100</xdr:colOff>
      <xdr:row>74</xdr:row>
      <xdr:rowOff>59878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76405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4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58,709</a:t>
          </a:r>
          <a:r>
            <a:rPr kumimoji="1" lang="ja-JP" altLang="en-US" sz="1300">
              <a:latin typeface="ＭＳ Ｐゴシック" panose="020B0600070205080204" pitchFamily="50" charset="-128"/>
              <a:ea typeface="ＭＳ Ｐゴシック" panose="020B0600070205080204" pitchFamily="50" charset="-128"/>
            </a:rPr>
            <a:t>円となっており、新規整備については、緊急内水対策事業として内水氾濫を防ぐための貯留池整備事業の事業費を行ったため増加した。</a:t>
          </a:r>
        </a:p>
        <a:p>
          <a:r>
            <a:rPr kumimoji="1" lang="ja-JP" altLang="en-US" sz="1300">
              <a:latin typeface="ＭＳ Ｐゴシック" panose="020B0600070205080204" pitchFamily="50" charset="-128"/>
              <a:ea typeface="ＭＳ Ｐゴシック" panose="020B0600070205080204" pitchFamily="50" charset="-128"/>
            </a:rPr>
            <a:t>また、更新整備については旧第三小学校利活用事業費が減少したため、令和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年度と比較して住民一人当たりのコストが減少した。　</a:t>
          </a:r>
        </a:p>
        <a:p>
          <a:r>
            <a:rPr kumimoji="1" lang="ja-JP" altLang="en-US" sz="1300">
              <a:latin typeface="ＭＳ Ｐゴシック" panose="020B0600070205080204" pitchFamily="50" charset="-128"/>
              <a:ea typeface="ＭＳ Ｐゴシック" panose="020B0600070205080204" pitchFamily="50" charset="-128"/>
            </a:rPr>
            <a:t>公債費についても今年度から類似団体を大きく上回る</a:t>
          </a:r>
          <a:r>
            <a:rPr kumimoji="1" lang="en-US" altLang="ja-JP" sz="1300">
              <a:latin typeface="ＭＳ Ｐゴシック" panose="020B0600070205080204" pitchFamily="50" charset="-128"/>
              <a:ea typeface="ＭＳ Ｐゴシック" panose="020B0600070205080204" pitchFamily="50" charset="-128"/>
            </a:rPr>
            <a:t>75,917</a:t>
          </a:r>
          <a:r>
            <a:rPr kumimoji="1" lang="ja-JP" altLang="en-US" sz="1300">
              <a:latin typeface="ＭＳ Ｐゴシック" panose="020B0600070205080204" pitchFamily="50" charset="-128"/>
              <a:ea typeface="ＭＳ Ｐゴシック" panose="020B0600070205080204" pitchFamily="50" charset="-128"/>
            </a:rPr>
            <a:t>円となっており、これは一部既発債の元金の償還が令和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年度より再開したことが要因となっている。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年度よりも大きく増加し、住民一人当たり</a:t>
          </a:r>
          <a:r>
            <a:rPr kumimoji="1" lang="en-US" altLang="ja-JP" sz="1300">
              <a:latin typeface="ＭＳ Ｐゴシック" panose="020B0600070205080204" pitchFamily="50" charset="-128"/>
              <a:ea typeface="ＭＳ Ｐゴシック" panose="020B0600070205080204" pitchFamily="50" charset="-128"/>
            </a:rPr>
            <a:t>112,856</a:t>
          </a:r>
          <a:r>
            <a:rPr kumimoji="1" lang="ja-JP" altLang="en-US" sz="1300">
              <a:latin typeface="ＭＳ Ｐゴシック" panose="020B0600070205080204" pitchFamily="50" charset="-128"/>
              <a:ea typeface="ＭＳ Ｐゴシック" panose="020B0600070205080204" pitchFamily="50" charset="-128"/>
            </a:rPr>
            <a:t>円となっており、主な要因としては、山辺・県北西部広域環境衛生組合の一部事務組合等に対する負担金の増加によるものである。</a:t>
          </a:r>
        </a:p>
        <a:p>
          <a:r>
            <a:rPr kumimoji="1" lang="ja-JP" altLang="en-US" sz="1300">
              <a:latin typeface="ＭＳ Ｐゴシック" panose="020B0600070205080204" pitchFamily="50" charset="-128"/>
              <a:ea typeface="ＭＳ Ｐゴシック" panose="020B0600070205080204" pitchFamily="50" charset="-128"/>
            </a:rPr>
            <a:t>他の性質については、概ね類似団体平均と同じもしくは下回る数値となっており、今後も公共施設等総合管理計画等に基づき、施設の統廃合を推し進めることで普通建設事業費や公債費の平準化・最適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16,614
16,443
8.23
9,111,398
9,070,214
15,019
4,926,047
12,173,766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48946</xdr:rowOff>
    </xdr:from>
    <xdr:to>
      <xdr:col>24</xdr:col>
      <xdr:colOff>63500</xdr:colOff>
      <xdr:row>34</xdr:row>
      <xdr:rowOff>69977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8246"/>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165760</xdr:rowOff>
    </xdr:from>
    <xdr:to>
      <xdr:col>19</xdr:col>
      <xdr:colOff>177800</xdr:colOff>
      <xdr:row>34</xdr:row>
      <xdr:rowOff>69977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23610"/>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165760</xdr:rowOff>
    </xdr:from>
    <xdr:to>
      <xdr:col>15</xdr:col>
      <xdr:colOff>50800</xdr:colOff>
      <xdr:row>34</xdr:row>
      <xdr:rowOff>10541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23610"/>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8484</xdr:rowOff>
    </xdr:from>
    <xdr:to>
      <xdr:col>10</xdr:col>
      <xdr:colOff>114300</xdr:colOff>
      <xdr:row>34</xdr:row>
      <xdr:rowOff>10541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3778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169596</xdr:rowOff>
    </xdr:from>
    <xdr:to>
      <xdr:col>24</xdr:col>
      <xdr:colOff>114300</xdr:colOff>
      <xdr:row>34</xdr:row>
      <xdr:rowOff>99746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148023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19177</xdr:rowOff>
    </xdr:from>
    <xdr:to>
      <xdr:col>20</xdr:col>
      <xdr:colOff>38100</xdr:colOff>
      <xdr:row>34</xdr:row>
      <xdr:rowOff>120777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111904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114960</xdr:rowOff>
    </xdr:from>
    <xdr:to>
      <xdr:col>15</xdr:col>
      <xdr:colOff>101600</xdr:colOff>
      <xdr:row>34</xdr:row>
      <xdr:rowOff>45110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61637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4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131191</xdr:rowOff>
    </xdr:from>
    <xdr:to>
      <xdr:col>10</xdr:col>
      <xdr:colOff>165100</xdr:colOff>
      <xdr:row>34</xdr:row>
      <xdr:rowOff>61341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77868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129134</xdr:rowOff>
    </xdr:from>
    <xdr:to>
      <xdr:col>6</xdr:col>
      <xdr:colOff>38100</xdr:colOff>
      <xdr:row>34</xdr:row>
      <xdr:rowOff>59284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50411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131607</xdr:rowOff>
    </xdr:from>
    <xdr:to>
      <xdr:col>24</xdr:col>
      <xdr:colOff>63500</xdr:colOff>
      <xdr:row>57</xdr:row>
      <xdr:rowOff>158921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04257"/>
          <a:ext cx="838200" cy="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77551</xdr:rowOff>
    </xdr:from>
    <xdr:to>
      <xdr:col>19</xdr:col>
      <xdr:colOff>177800</xdr:colOff>
      <xdr:row>57</xdr:row>
      <xdr:rowOff>158921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0201"/>
          <a:ext cx="889000" cy="8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77551</xdr:rowOff>
    </xdr:from>
    <xdr:to>
      <xdr:col>15</xdr:col>
      <xdr:colOff>50800</xdr:colOff>
      <xdr:row>57</xdr:row>
      <xdr:rowOff>81315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50201"/>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123759</xdr:rowOff>
    </xdr:from>
    <xdr:to>
      <xdr:col>10</xdr:col>
      <xdr:colOff>114300</xdr:colOff>
      <xdr:row>57</xdr:row>
      <xdr:rowOff>81315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53509"/>
          <a:ext cx="889000" cy="30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80807</xdr:rowOff>
    </xdr:from>
    <xdr:to>
      <xdr:col>24</xdr:col>
      <xdr:colOff>114300</xdr:colOff>
      <xdr:row>58</xdr:row>
      <xdr:rowOff>10957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5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167184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108121</xdr:rowOff>
    </xdr:from>
    <xdr:to>
      <xdr:col>20</xdr:col>
      <xdr:colOff>38100</xdr:colOff>
      <xdr:row>58</xdr:row>
      <xdr:rowOff>38271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29398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7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26751</xdr:rowOff>
    </xdr:from>
    <xdr:to>
      <xdr:col>15</xdr:col>
      <xdr:colOff>101600</xdr:colOff>
      <xdr:row>57</xdr:row>
      <xdr:rowOff>128351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119478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30515</xdr:rowOff>
    </xdr:from>
    <xdr:to>
      <xdr:col>10</xdr:col>
      <xdr:colOff>165100</xdr:colOff>
      <xdr:row>57</xdr:row>
      <xdr:rowOff>132115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123242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9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72959</xdr:rowOff>
    </xdr:from>
    <xdr:to>
      <xdr:col>6</xdr:col>
      <xdr:colOff>38100</xdr:colOff>
      <xdr:row>56</xdr:row>
      <xdr:rowOff>3109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165686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9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149991</xdr:rowOff>
    </xdr:from>
    <xdr:to>
      <xdr:col>24</xdr:col>
      <xdr:colOff>63500</xdr:colOff>
      <xdr:row>77</xdr:row>
      <xdr:rowOff>169456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51641"/>
          <a:ext cx="838200" cy="1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169456</xdr:rowOff>
    </xdr:from>
    <xdr:to>
      <xdr:col>19</xdr:col>
      <xdr:colOff>177800</xdr:colOff>
      <xdr:row>78</xdr:row>
      <xdr:rowOff>61134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71106"/>
          <a:ext cx="889000" cy="6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34548</xdr:rowOff>
    </xdr:from>
    <xdr:to>
      <xdr:col>15</xdr:col>
      <xdr:colOff>50800</xdr:colOff>
      <xdr:row>78</xdr:row>
      <xdr:rowOff>61134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07648"/>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34548</xdr:rowOff>
    </xdr:from>
    <xdr:to>
      <xdr:col>10</xdr:col>
      <xdr:colOff>114300</xdr:colOff>
      <xdr:row>78</xdr:row>
      <xdr:rowOff>124803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7648"/>
          <a:ext cx="889000" cy="9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99191</xdr:rowOff>
    </xdr:from>
    <xdr:to>
      <xdr:col>24</xdr:col>
      <xdr:colOff>114300</xdr:colOff>
      <xdr:row>78</xdr:row>
      <xdr:rowOff>29341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14118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1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118656</xdr:rowOff>
    </xdr:from>
    <xdr:to>
      <xdr:col>20</xdr:col>
      <xdr:colOff>38100</xdr:colOff>
      <xdr:row>78</xdr:row>
      <xdr:rowOff>48806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39933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1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10334</xdr:rowOff>
    </xdr:from>
    <xdr:to>
      <xdr:col>15</xdr:col>
      <xdr:colOff>101600</xdr:colOff>
      <xdr:row>78</xdr:row>
      <xdr:rowOff>111934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8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103061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7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155198</xdr:rowOff>
    </xdr:from>
    <xdr:to>
      <xdr:col>10</xdr:col>
      <xdr:colOff>165100</xdr:colOff>
      <xdr:row>78</xdr:row>
      <xdr:rowOff>85348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76475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74003</xdr:rowOff>
    </xdr:from>
    <xdr:to>
      <xdr:col>6</xdr:col>
      <xdr:colOff>38100</xdr:colOff>
      <xdr:row>79</xdr:row>
      <xdr:rowOff>4153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166730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3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83214</xdr:rowOff>
    </xdr:from>
    <xdr:to>
      <xdr:col>24</xdr:col>
      <xdr:colOff>63500</xdr:colOff>
      <xdr:row>98</xdr:row>
      <xdr:rowOff>149078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5314"/>
          <a:ext cx="838200" cy="6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149078</xdr:rowOff>
    </xdr:from>
    <xdr:to>
      <xdr:col>19</xdr:col>
      <xdr:colOff>177800</xdr:colOff>
      <xdr:row>98</xdr:row>
      <xdr:rowOff>157068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51178"/>
          <a:ext cx="889000" cy="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157068</xdr:rowOff>
    </xdr:from>
    <xdr:to>
      <xdr:col>15</xdr:col>
      <xdr:colOff>50800</xdr:colOff>
      <xdr:row>98</xdr:row>
      <xdr:rowOff>158031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59168"/>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158031</xdr:rowOff>
    </xdr:from>
    <xdr:to>
      <xdr:col>10</xdr:col>
      <xdr:colOff>114300</xdr:colOff>
      <xdr:row>98</xdr:row>
      <xdr:rowOff>162069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0131"/>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32414</xdr:rowOff>
    </xdr:from>
    <xdr:to>
      <xdr:col>24</xdr:col>
      <xdr:colOff>114300</xdr:colOff>
      <xdr:row>98</xdr:row>
      <xdr:rowOff>134014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163241</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2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98278</xdr:rowOff>
    </xdr:from>
    <xdr:to>
      <xdr:col>20</xdr:col>
      <xdr:colOff>38100</xdr:colOff>
      <xdr:row>99</xdr:row>
      <xdr:rowOff>28428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19555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9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106268</xdr:rowOff>
    </xdr:from>
    <xdr:to>
      <xdr:col>15</xdr:col>
      <xdr:colOff>101600</xdr:colOff>
      <xdr:row>99</xdr:row>
      <xdr:rowOff>36418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27545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107231</xdr:rowOff>
    </xdr:from>
    <xdr:to>
      <xdr:col>10</xdr:col>
      <xdr:colOff>165100</xdr:colOff>
      <xdr:row>99</xdr:row>
      <xdr:rowOff>37381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0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28508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111269</xdr:rowOff>
    </xdr:from>
    <xdr:to>
      <xdr:col>6</xdr:col>
      <xdr:colOff>38100</xdr:colOff>
      <xdr:row>99</xdr:row>
      <xdr:rowOff>41419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32546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4543</xdr:rowOff>
    </xdr:from>
    <xdr:to>
      <xdr:col>55</xdr:col>
      <xdr:colOff>0</xdr:colOff>
      <xdr:row>59</xdr:row>
      <xdr:rowOff>64098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20093"/>
          <a:ext cx="838200" cy="5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4543</xdr:rowOff>
    </xdr:from>
    <xdr:to>
      <xdr:col>50</xdr:col>
      <xdr:colOff>114300</xdr:colOff>
      <xdr:row>59</xdr:row>
      <xdr:rowOff>52233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20093"/>
          <a:ext cx="889000" cy="4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52233</xdr:rowOff>
    </xdr:from>
    <xdr:to>
      <xdr:col>45</xdr:col>
      <xdr:colOff>177800</xdr:colOff>
      <xdr:row>59</xdr:row>
      <xdr:rowOff>70096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67783"/>
          <a:ext cx="889000" cy="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59679</xdr:rowOff>
    </xdr:from>
    <xdr:to>
      <xdr:col>41</xdr:col>
      <xdr:colOff>50800</xdr:colOff>
      <xdr:row>59</xdr:row>
      <xdr:rowOff>70096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75229"/>
          <a:ext cx="8890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13298</xdr:rowOff>
    </xdr:from>
    <xdr:to>
      <xdr:col>55</xdr:col>
      <xdr:colOff>50800</xdr:colOff>
      <xdr:row>59</xdr:row>
      <xdr:rowOff>114898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99675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4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125193</xdr:rowOff>
    </xdr:from>
    <xdr:to>
      <xdr:col>50</xdr:col>
      <xdr:colOff>165100</xdr:colOff>
      <xdr:row>59</xdr:row>
      <xdr:rowOff>55343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6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46470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6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1433</xdr:rowOff>
    </xdr:from>
    <xdr:to>
      <xdr:col>46</xdr:col>
      <xdr:colOff>38100</xdr:colOff>
      <xdr:row>59</xdr:row>
      <xdr:rowOff>103033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1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94160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20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19296</xdr:rowOff>
    </xdr:from>
    <xdr:to>
      <xdr:col>41</xdr:col>
      <xdr:colOff>101600</xdr:colOff>
      <xdr:row>59</xdr:row>
      <xdr:rowOff>120896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3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112023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2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8879</xdr:rowOff>
    </xdr:from>
    <xdr:to>
      <xdr:col>36</xdr:col>
      <xdr:colOff>165100</xdr:colOff>
      <xdr:row>59</xdr:row>
      <xdr:rowOff>110479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101606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1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49861</xdr:rowOff>
    </xdr:from>
    <xdr:to>
      <xdr:col>55</xdr:col>
      <xdr:colOff>0</xdr:colOff>
      <xdr:row>79</xdr:row>
      <xdr:rowOff>72541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94411"/>
          <a:ext cx="838200" cy="2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34396</xdr:rowOff>
    </xdr:from>
    <xdr:to>
      <xdr:col>50</xdr:col>
      <xdr:colOff>114300</xdr:colOff>
      <xdr:row>79</xdr:row>
      <xdr:rowOff>49861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78946"/>
          <a:ext cx="889000" cy="1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34396</xdr:rowOff>
    </xdr:from>
    <xdr:to>
      <xdr:col>45</xdr:col>
      <xdr:colOff>177800</xdr:colOff>
      <xdr:row>79</xdr:row>
      <xdr:rowOff>93458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78946"/>
          <a:ext cx="889000" cy="5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55592</xdr:rowOff>
    </xdr:from>
    <xdr:to>
      <xdr:col>41</xdr:col>
      <xdr:colOff>50800</xdr:colOff>
      <xdr:row>79</xdr:row>
      <xdr:rowOff>93458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28692"/>
          <a:ext cx="889000" cy="20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21741</xdr:rowOff>
    </xdr:from>
    <xdr:to>
      <xdr:col>55</xdr:col>
      <xdr:colOff>50800</xdr:colOff>
      <xdr:row>79</xdr:row>
      <xdr:rowOff>123341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6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108118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8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170511</xdr:rowOff>
    </xdr:from>
    <xdr:to>
      <xdr:col>50</xdr:col>
      <xdr:colOff>165100</xdr:colOff>
      <xdr:row>79</xdr:row>
      <xdr:rowOff>100661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91788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3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155046</xdr:rowOff>
    </xdr:from>
    <xdr:to>
      <xdr:col>46</xdr:col>
      <xdr:colOff>38100</xdr:colOff>
      <xdr:row>79</xdr:row>
      <xdr:rowOff>85196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76323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2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42658</xdr:rowOff>
    </xdr:from>
    <xdr:to>
      <xdr:col>41</xdr:col>
      <xdr:colOff>101600</xdr:colOff>
      <xdr:row>79</xdr:row>
      <xdr:rowOff>144258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135385</xdr:rowOff>
    </xdr:from>
    <xdr:ext cx="378565"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72017" y="1367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4792</xdr:rowOff>
    </xdr:from>
    <xdr:to>
      <xdr:col>36</xdr:col>
      <xdr:colOff>165100</xdr:colOff>
      <xdr:row>78</xdr:row>
      <xdr:rowOff>106392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97519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141584</xdr:rowOff>
    </xdr:from>
    <xdr:to>
      <xdr:col>55</xdr:col>
      <xdr:colOff>0</xdr:colOff>
      <xdr:row>95</xdr:row>
      <xdr:rowOff>1256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086434"/>
          <a:ext cx="838200" cy="20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141584</xdr:rowOff>
    </xdr:from>
    <xdr:to>
      <xdr:col>50</xdr:col>
      <xdr:colOff>114300</xdr:colOff>
      <xdr:row>96</xdr:row>
      <xdr:rowOff>98062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086434"/>
          <a:ext cx="889000" cy="4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98062</xdr:rowOff>
    </xdr:from>
    <xdr:to>
      <xdr:col>45</xdr:col>
      <xdr:colOff>177800</xdr:colOff>
      <xdr:row>97</xdr:row>
      <xdr:rowOff>81657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57262"/>
          <a:ext cx="889000" cy="15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81657</xdr:rowOff>
    </xdr:from>
    <xdr:to>
      <xdr:col>41</xdr:col>
      <xdr:colOff>50800</xdr:colOff>
      <xdr:row>97</xdr:row>
      <xdr:rowOff>127454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12307"/>
          <a:ext cx="889000" cy="4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121906</xdr:rowOff>
    </xdr:from>
    <xdr:to>
      <xdr:col>55</xdr:col>
      <xdr:colOff>50800</xdr:colOff>
      <xdr:row>95</xdr:row>
      <xdr:rowOff>52056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144783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8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90784</xdr:rowOff>
    </xdr:from>
    <xdr:to>
      <xdr:col>50</xdr:col>
      <xdr:colOff>165100</xdr:colOff>
      <xdr:row>94</xdr:row>
      <xdr:rowOff>20934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0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37461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8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47262</xdr:rowOff>
    </xdr:from>
    <xdr:to>
      <xdr:col>46</xdr:col>
      <xdr:colOff>38100</xdr:colOff>
      <xdr:row>96</xdr:row>
      <xdr:rowOff>148862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139989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30857</xdr:rowOff>
    </xdr:from>
    <xdr:to>
      <xdr:col>41</xdr:col>
      <xdr:colOff>101600</xdr:colOff>
      <xdr:row>97</xdr:row>
      <xdr:rowOff>132457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123584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76654</xdr:rowOff>
    </xdr:from>
    <xdr:to>
      <xdr:col>36</xdr:col>
      <xdr:colOff>165100</xdr:colOff>
      <xdr:row>98</xdr:row>
      <xdr:rowOff>6804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169381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0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20713</xdr:rowOff>
    </xdr:from>
    <xdr:to>
      <xdr:col>85</xdr:col>
      <xdr:colOff>127000</xdr:colOff>
      <xdr:row>38</xdr:row>
      <xdr:rowOff>28813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35813"/>
          <a:ext cx="8382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28813</xdr:rowOff>
    </xdr:from>
    <xdr:to>
      <xdr:col>81</xdr:col>
      <xdr:colOff>50800</xdr:colOff>
      <xdr:row>38</xdr:row>
      <xdr:rowOff>39704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43913"/>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34593</xdr:rowOff>
    </xdr:from>
    <xdr:to>
      <xdr:col>76</xdr:col>
      <xdr:colOff>114300</xdr:colOff>
      <xdr:row>38</xdr:row>
      <xdr:rowOff>39704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49693"/>
          <a:ext cx="889000" cy="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34593</xdr:rowOff>
    </xdr:from>
    <xdr:to>
      <xdr:col>71</xdr:col>
      <xdr:colOff>177800</xdr:colOff>
      <xdr:row>38</xdr:row>
      <xdr:rowOff>37271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49693"/>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141364</xdr:rowOff>
    </xdr:from>
    <xdr:to>
      <xdr:col>85</xdr:col>
      <xdr:colOff>177800</xdr:colOff>
      <xdr:row>38</xdr:row>
      <xdr:rowOff>71513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85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56291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149463</xdr:rowOff>
    </xdr:from>
    <xdr:to>
      <xdr:col>81</xdr:col>
      <xdr:colOff>101600</xdr:colOff>
      <xdr:row>38</xdr:row>
      <xdr:rowOff>79612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31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70740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8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160354</xdr:rowOff>
    </xdr:from>
    <xdr:to>
      <xdr:col>76</xdr:col>
      <xdr:colOff>165100</xdr:colOff>
      <xdr:row>38</xdr:row>
      <xdr:rowOff>90504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81631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155243</xdr:rowOff>
    </xdr:from>
    <xdr:to>
      <xdr:col>72</xdr:col>
      <xdr:colOff>38100</xdr:colOff>
      <xdr:row>38</xdr:row>
      <xdr:rowOff>85393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76520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157921</xdr:rowOff>
    </xdr:from>
    <xdr:to>
      <xdr:col>67</xdr:col>
      <xdr:colOff>101600</xdr:colOff>
      <xdr:row>38</xdr:row>
      <xdr:rowOff>88071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79198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9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168671</xdr:rowOff>
    </xdr:from>
    <xdr:to>
      <xdr:col>85</xdr:col>
      <xdr:colOff>126364</xdr:colOff>
      <xdr:row>57</xdr:row>
      <xdr:rowOff>111072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41171"/>
          <a:ext cx="1269" cy="1142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114899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8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111072</xdr:rowOff>
    </xdr:from>
    <xdr:to>
      <xdr:col>86</xdr:col>
      <xdr:colOff>25400</xdr:colOff>
      <xdr:row>57</xdr:row>
      <xdr:rowOff>111072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8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115348</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1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168671</xdr:rowOff>
    </xdr:from>
    <xdr:to>
      <xdr:col>86</xdr:col>
      <xdr:colOff>25400</xdr:colOff>
      <xdr:row>50</xdr:row>
      <xdr:rowOff>168671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4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92753</xdr:rowOff>
    </xdr:from>
    <xdr:to>
      <xdr:col>85</xdr:col>
      <xdr:colOff>127000</xdr:colOff>
      <xdr:row>57</xdr:row>
      <xdr:rowOff>137010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65403"/>
          <a:ext cx="8382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164035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22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141158</xdr:rowOff>
    </xdr:from>
    <xdr:to>
      <xdr:col>85</xdr:col>
      <xdr:colOff>177800</xdr:colOff>
      <xdr:row>56</xdr:row>
      <xdr:rowOff>71308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111171</xdr:rowOff>
    </xdr:from>
    <xdr:to>
      <xdr:col>81</xdr:col>
      <xdr:colOff>50800</xdr:colOff>
      <xdr:row>57</xdr:row>
      <xdr:rowOff>137010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83821"/>
          <a:ext cx="889000" cy="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24747</xdr:rowOff>
    </xdr:from>
    <xdr:to>
      <xdr:col>81</xdr:col>
      <xdr:colOff>101600</xdr:colOff>
      <xdr:row>56</xdr:row>
      <xdr:rowOff>126347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2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142874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0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111171</xdr:rowOff>
    </xdr:from>
    <xdr:to>
      <xdr:col>76</xdr:col>
      <xdr:colOff>114300</xdr:colOff>
      <xdr:row>57</xdr:row>
      <xdr:rowOff>146649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83821"/>
          <a:ext cx="889000" cy="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22316</xdr:rowOff>
    </xdr:from>
    <xdr:to>
      <xdr:col>76</xdr:col>
      <xdr:colOff>165100</xdr:colOff>
      <xdr:row>56</xdr:row>
      <xdr:rowOff>123916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2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140443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162263</xdr:rowOff>
    </xdr:from>
    <xdr:to>
      <xdr:col>71</xdr:col>
      <xdr:colOff>177800</xdr:colOff>
      <xdr:row>57</xdr:row>
      <xdr:rowOff>146649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63463"/>
          <a:ext cx="889000" cy="15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18941</xdr:rowOff>
    </xdr:from>
    <xdr:to>
      <xdr:col>72</xdr:col>
      <xdr:colOff>38100</xdr:colOff>
      <xdr:row>56</xdr:row>
      <xdr:rowOff>120541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137068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140731</xdr:rowOff>
    </xdr:from>
    <xdr:to>
      <xdr:col>67</xdr:col>
      <xdr:colOff>101600</xdr:colOff>
      <xdr:row>56</xdr:row>
      <xdr:rowOff>70881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87408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41953</xdr:rowOff>
    </xdr:from>
    <xdr:to>
      <xdr:col>85</xdr:col>
      <xdr:colOff>177800</xdr:colOff>
      <xdr:row>57</xdr:row>
      <xdr:rowOff>143553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128330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2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86210</xdr:rowOff>
    </xdr:from>
    <xdr:to>
      <xdr:col>81</xdr:col>
      <xdr:colOff>101600</xdr:colOff>
      <xdr:row>58</xdr:row>
      <xdr:rowOff>16360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7487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5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60371</xdr:rowOff>
    </xdr:from>
    <xdr:to>
      <xdr:col>76</xdr:col>
      <xdr:colOff>165100</xdr:colOff>
      <xdr:row>57</xdr:row>
      <xdr:rowOff>161971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3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153098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2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95849</xdr:rowOff>
    </xdr:from>
    <xdr:to>
      <xdr:col>72</xdr:col>
      <xdr:colOff>38100</xdr:colOff>
      <xdr:row>58</xdr:row>
      <xdr:rowOff>25999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17126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111463</xdr:rowOff>
    </xdr:from>
    <xdr:to>
      <xdr:col>67</xdr:col>
      <xdr:colOff>101600</xdr:colOff>
      <xdr:row>57</xdr:row>
      <xdr:rowOff>41613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32740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107916</xdr:rowOff>
    </xdr:from>
    <xdr:to>
      <xdr:col>85</xdr:col>
      <xdr:colOff>127000</xdr:colOff>
      <xdr:row>94</xdr:row>
      <xdr:rowOff>131314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224216"/>
          <a:ext cx="838200" cy="2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107916</xdr:rowOff>
    </xdr:from>
    <xdr:to>
      <xdr:col>81</xdr:col>
      <xdr:colOff>50800</xdr:colOff>
      <xdr:row>96</xdr:row>
      <xdr:rowOff>822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224216"/>
          <a:ext cx="889000" cy="23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159781</xdr:rowOff>
    </xdr:from>
    <xdr:to>
      <xdr:col>76</xdr:col>
      <xdr:colOff>114300</xdr:colOff>
      <xdr:row>96</xdr:row>
      <xdr:rowOff>822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47531"/>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159781</xdr:rowOff>
    </xdr:from>
    <xdr:to>
      <xdr:col>71</xdr:col>
      <xdr:colOff>177800</xdr:colOff>
      <xdr:row>96</xdr:row>
      <xdr:rowOff>9965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47531"/>
          <a:ext cx="889000" cy="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80514</xdr:rowOff>
    </xdr:from>
    <xdr:to>
      <xdr:col>85</xdr:col>
      <xdr:colOff>177800</xdr:colOff>
      <xdr:row>95</xdr:row>
      <xdr:rowOff>10664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19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103391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4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57116</xdr:rowOff>
    </xdr:from>
    <xdr:to>
      <xdr:col>81</xdr:col>
      <xdr:colOff>101600</xdr:colOff>
      <xdr:row>94</xdr:row>
      <xdr:rowOff>158716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3793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4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121472</xdr:rowOff>
    </xdr:from>
    <xdr:to>
      <xdr:col>76</xdr:col>
      <xdr:colOff>165100</xdr:colOff>
      <xdr:row>96</xdr:row>
      <xdr:rowOff>51622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42749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108981</xdr:rowOff>
    </xdr:from>
    <xdr:to>
      <xdr:col>72</xdr:col>
      <xdr:colOff>38100</xdr:colOff>
      <xdr:row>96</xdr:row>
      <xdr:rowOff>39131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30258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8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130615</xdr:rowOff>
    </xdr:from>
    <xdr:to>
      <xdr:col>67</xdr:col>
      <xdr:colOff>101600</xdr:colOff>
      <xdr:row>96</xdr:row>
      <xdr:rowOff>60765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1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51892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1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71,968</a:t>
          </a:r>
          <a:r>
            <a:rPr kumimoji="1" lang="ja-JP" altLang="en-US" sz="1300">
              <a:latin typeface="ＭＳ Ｐゴシック" panose="020B0600070205080204" pitchFamily="50" charset="-128"/>
              <a:ea typeface="ＭＳ Ｐゴシック" panose="020B0600070205080204" pitchFamily="50" charset="-128"/>
            </a:rPr>
            <a:t>円となっており、主な要因としては旧第三小学校利活用事業費が減少したため、令和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年度と比較して住民一人当たりのコストが減少した。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公債費が類似団体を大きく上回る</a:t>
          </a:r>
          <a:r>
            <a:rPr kumimoji="1" lang="en-US" altLang="ja-JP" sz="1300">
              <a:latin typeface="ＭＳ Ｐゴシック" panose="020B0600070205080204" pitchFamily="50" charset="-128"/>
              <a:ea typeface="ＭＳ Ｐゴシック" panose="020B0600070205080204" pitchFamily="50" charset="-128"/>
            </a:rPr>
            <a:t>75,917</a:t>
          </a:r>
          <a:r>
            <a:rPr kumimoji="1" lang="ja-JP" altLang="en-US" sz="1300">
              <a:latin typeface="ＭＳ Ｐゴシック" panose="020B0600070205080204" pitchFamily="50" charset="-128"/>
              <a:ea typeface="ＭＳ Ｐゴシック" panose="020B0600070205080204" pitchFamily="50" charset="-128"/>
            </a:rPr>
            <a:t>円となっており、これは一部既発債の元金の償還が令和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年度より再開したことが要因となっている。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衛生費においては山辺・県北西部広域環境衛生組合の一部事務組合等に対する負担金が増額したことが要因である。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3,195</a:t>
          </a:r>
          <a:r>
            <a:rPr kumimoji="1" lang="ja-JP" altLang="en-US" sz="1300">
              <a:latin typeface="ＭＳ Ｐゴシック" panose="020B0600070205080204" pitchFamily="50" charset="-128"/>
              <a:ea typeface="ＭＳ Ｐゴシック" panose="020B0600070205080204" pitchFamily="50" charset="-128"/>
            </a:rPr>
            <a:t>円となっており、主な要因としてはため池防災対策事業費が減少したため、令和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年度と比較して住民一人当たりのコストが減少した。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奈良県河合町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財政調整基金の残高は、財源確保の努力と事業費の断続的な見直しにより取り崩しは回避しており、前年度とほぼ同額を維持することができた。また、人件費や物件費が社会情勢を反映し増加したが、令和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年度の繰上償還等の影響もあり公債費が</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百万円減少したことや普通交付税が</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百万円増加したこと等により実質単年度収支は大きく改善し標準財政規模比で</a:t>
          </a:r>
          <a:r>
            <a:rPr kumimoji="1" lang="en-US" altLang="ja-JP" sz="1400">
              <a:latin typeface="ＭＳ ゴシック" pitchFamily="49" charset="-128"/>
              <a:ea typeface="ＭＳ ゴシック" pitchFamily="49" charset="-128"/>
            </a:rPr>
            <a:t>3.06</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今後も事務事業の見直し・施設の省エネ化・集約化により歳出の合理化等財政健全化を推進し安定的な行財政運営に努めていく。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奈良県河合町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年度以降は継続的に黒字を確保している。令和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一般会計において、元金償還を停止していた一部既発債の償還再開により公債費が増大したことで黒字額が大きく減少したが、財政健全化計画に基づき事務事業の見直し・施設の省エネ化・集約化を断続的に行っていくことで健全な財政運営に努め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9111398</v>
      </c>
      <c r="BO4" s="449"/>
      <c r="BP4" s="449"/>
      <c r="BQ4" s="449"/>
      <c r="BR4" s="449"/>
      <c r="BS4" s="449"/>
      <c r="BT4" s="449"/>
      <c r="BU4" s="450"/>
      <c r="BV4" s="448">
        <v>8483176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0.3</v>
      </c>
      <c r="CU4" s="589"/>
      <c r="CV4" s="589"/>
      <c r="CW4" s="589"/>
      <c r="CX4" s="589"/>
      <c r="CY4" s="589"/>
      <c r="CZ4" s="589"/>
      <c r="DA4" s="590"/>
      <c r="DB4" s="588">
        <v>0.3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9070214</v>
      </c>
      <c r="BO5" s="420"/>
      <c r="BP5" s="420"/>
      <c r="BQ5" s="420"/>
      <c r="BR5" s="420"/>
      <c r="BS5" s="420"/>
      <c r="BT5" s="420"/>
      <c r="BU5" s="421"/>
      <c r="BV5" s="419">
        <v>8466710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94.3</v>
      </c>
      <c r="CU5" s="417"/>
      <c r="CV5" s="417"/>
      <c r="CW5" s="417"/>
      <c r="CX5" s="417"/>
      <c r="CY5" s="417"/>
      <c r="CZ5" s="417"/>
      <c r="DA5" s="418"/>
      <c r="DB5" s="416">
        <v>99.6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41184</v>
      </c>
      <c r="BO6" s="420"/>
      <c r="BP6" s="420"/>
      <c r="BQ6" s="420"/>
      <c r="BR6" s="420"/>
      <c r="BS6" s="420"/>
      <c r="BT6" s="420"/>
      <c r="BU6" s="421"/>
      <c r="BV6" s="419">
        <v>16466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94.7</v>
      </c>
      <c r="CU6" s="563"/>
      <c r="CV6" s="563"/>
      <c r="CW6" s="563"/>
      <c r="CX6" s="563"/>
      <c r="CY6" s="563"/>
      <c r="CZ6" s="563"/>
      <c r="DA6" s="564"/>
      <c r="DB6" s="562">
        <v>100.4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26165</v>
      </c>
      <c r="BO7" s="420"/>
      <c r="BP7" s="420"/>
      <c r="BQ7" s="420"/>
      <c r="BR7" s="420"/>
      <c r="BS7" s="420"/>
      <c r="BT7" s="420"/>
      <c r="BU7" s="421"/>
      <c r="BV7" s="419">
        <v>2473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4926047</v>
      </c>
      <c r="CU7" s="420"/>
      <c r="CV7" s="420"/>
      <c r="CW7" s="420"/>
      <c r="CX7" s="420"/>
      <c r="CY7" s="420"/>
      <c r="CZ7" s="420"/>
      <c r="DA7" s="421"/>
      <c r="DB7" s="419">
        <v>4851103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15019</v>
      </c>
      <c r="BO8" s="420"/>
      <c r="BP8" s="420"/>
      <c r="BQ8" s="420"/>
      <c r="BR8" s="420"/>
      <c r="BS8" s="420"/>
      <c r="BT8" s="420"/>
      <c r="BU8" s="421"/>
      <c r="BV8" s="419">
        <v>13993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0.47</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17018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1026</v>
      </c>
      <c r="BO9" s="420"/>
      <c r="BP9" s="420"/>
      <c r="BQ9" s="420"/>
      <c r="BR9" s="420"/>
      <c r="BS9" s="420"/>
      <c r="BT9" s="420"/>
      <c r="BU9" s="421"/>
      <c r="BV9" s="419">
        <v>-325726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21.8</v>
      </c>
      <c r="CU9" s="417"/>
      <c r="CV9" s="417"/>
      <c r="CW9" s="417"/>
      <c r="CX9" s="417"/>
      <c r="CY9" s="417"/>
      <c r="CZ9" s="417"/>
      <c r="DA9" s="418"/>
      <c r="DB9" s="416">
        <v>22.5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17941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274</v>
      </c>
      <c r="BO10" s="420"/>
      <c r="BP10" s="420"/>
      <c r="BQ10" s="420"/>
      <c r="BR10" s="420"/>
      <c r="BS10" s="420"/>
      <c r="BT10" s="420"/>
      <c r="BU10" s="421"/>
      <c r="BV10" s="419">
        <v>36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149675</v>
      </c>
      <c r="BO11" s="420"/>
      <c r="BP11" s="420"/>
      <c r="BQ11" s="420"/>
      <c r="BR11" s="420"/>
      <c r="BS11" s="420"/>
      <c r="BT11" s="420"/>
      <c r="BU11" s="421"/>
      <c r="BV11" s="419">
        <v>108603</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16614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16443</v>
      </c>
      <c r="S13" s="507"/>
      <c r="T13" s="507"/>
      <c r="U13" s="507"/>
      <c r="V13" s="508"/>
      <c r="W13" s="509" t="s">
        <v>131</v>
      </c>
      <c r="X13" s="405"/>
      <c r="Y13" s="405"/>
      <c r="Z13" s="405"/>
      <c r="AA13" s="405"/>
      <c r="AB13" s="406"/>
      <c r="AC13" s="372">
        <v>89</v>
      </c>
      <c r="AD13" s="373"/>
      <c r="AE13" s="373"/>
      <c r="AF13" s="373"/>
      <c r="AG13" s="374"/>
      <c r="AH13" s="372">
        <v>86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150975</v>
      </c>
      <c r="BO13" s="420"/>
      <c r="BP13" s="420"/>
      <c r="BQ13" s="420"/>
      <c r="BR13" s="420"/>
      <c r="BS13" s="420"/>
      <c r="BT13" s="420"/>
      <c r="BU13" s="421"/>
      <c r="BV13" s="419">
        <v>-217087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16.100000000000001</v>
      </c>
      <c r="CU13" s="417"/>
      <c r="CV13" s="417"/>
      <c r="CW13" s="417"/>
      <c r="CX13" s="417"/>
      <c r="CY13" s="417"/>
      <c r="CZ13" s="417"/>
      <c r="DA13" s="418"/>
      <c r="DB13" s="416">
        <v>14.8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16818</v>
      </c>
      <c r="S14" s="507"/>
      <c r="T14" s="507"/>
      <c r="U14" s="507"/>
      <c r="V14" s="508"/>
      <c r="W14" s="510"/>
      <c r="X14" s="408"/>
      <c r="Y14" s="408"/>
      <c r="Z14" s="408"/>
      <c r="AA14" s="408"/>
      <c r="AB14" s="409"/>
      <c r="AC14" s="499">
        <v>1.4</v>
      </c>
      <c r="AD14" s="500"/>
      <c r="AE14" s="500"/>
      <c r="AF14" s="500"/>
      <c r="AG14" s="501"/>
      <c r="AH14" s="499">
        <v>1.3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145.1</v>
      </c>
      <c r="CU14" s="517"/>
      <c r="CV14" s="517"/>
      <c r="CW14" s="517"/>
      <c r="CX14" s="517"/>
      <c r="CY14" s="517"/>
      <c r="CZ14" s="517"/>
      <c r="DA14" s="518"/>
      <c r="DB14" s="516">
        <v>140.80000000000001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16656</v>
      </c>
      <c r="S15" s="507"/>
      <c r="T15" s="507"/>
      <c r="U15" s="507"/>
      <c r="V15" s="508"/>
      <c r="W15" s="509" t="s">
        <v>137</v>
      </c>
      <c r="X15" s="405"/>
      <c r="Y15" s="405"/>
      <c r="Z15" s="405"/>
      <c r="AA15" s="405"/>
      <c r="AB15" s="406"/>
      <c r="AC15" s="372">
        <v>1451</v>
      </c>
      <c r="AD15" s="373"/>
      <c r="AE15" s="373"/>
      <c r="AF15" s="373"/>
      <c r="AG15" s="374"/>
      <c r="AH15" s="372">
        <v>1625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1892646</v>
      </c>
      <c r="BO15" s="449"/>
      <c r="BP15" s="449"/>
      <c r="BQ15" s="449"/>
      <c r="BR15" s="449"/>
      <c r="BS15" s="449"/>
      <c r="BT15" s="449"/>
      <c r="BU15" s="450"/>
      <c r="BV15" s="448">
        <v>1957220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23.3</v>
      </c>
      <c r="AD16" s="500"/>
      <c r="AE16" s="500"/>
      <c r="AF16" s="500"/>
      <c r="AG16" s="501"/>
      <c r="AH16" s="499">
        <v>23.8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4384661</v>
      </c>
      <c r="BO16" s="420"/>
      <c r="BP16" s="420"/>
      <c r="BQ16" s="420"/>
      <c r="BR16" s="420"/>
      <c r="BS16" s="420"/>
      <c r="BT16" s="420"/>
      <c r="BU16" s="421"/>
      <c r="BV16" s="419">
        <v>4273632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4681</v>
      </c>
      <c r="AD17" s="373"/>
      <c r="AE17" s="373"/>
      <c r="AF17" s="373"/>
      <c r="AG17" s="374"/>
      <c r="AH17" s="372">
        <v>5112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2416334</v>
      </c>
      <c r="BO17" s="420"/>
      <c r="BP17" s="420"/>
      <c r="BQ17" s="420"/>
      <c r="BR17" s="420"/>
      <c r="BS17" s="420"/>
      <c r="BT17" s="420"/>
      <c r="BU17" s="421"/>
      <c r="BV17" s="419">
        <v>2497843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8.23</v>
      </c>
      <c r="M18" s="472"/>
      <c r="N18" s="472"/>
      <c r="O18" s="472"/>
      <c r="P18" s="472"/>
      <c r="Q18" s="472"/>
      <c r="R18" s="473"/>
      <c r="S18" s="473"/>
      <c r="T18" s="473"/>
      <c r="U18" s="473"/>
      <c r="V18" s="474"/>
      <c r="W18" s="490"/>
      <c r="X18" s="491"/>
      <c r="Y18" s="491"/>
      <c r="Z18" s="491"/>
      <c r="AA18" s="491"/>
      <c r="AB18" s="515"/>
      <c r="AC18" s="389">
        <v>75.2</v>
      </c>
      <c r="AD18" s="390"/>
      <c r="AE18" s="390"/>
      <c r="AF18" s="390"/>
      <c r="AG18" s="475"/>
      <c r="AH18" s="389">
        <v>74.900000000000006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4776832</v>
      </c>
      <c r="BO18" s="420"/>
      <c r="BP18" s="420"/>
      <c r="BQ18" s="420"/>
      <c r="BR18" s="420"/>
      <c r="BS18" s="420"/>
      <c r="BT18" s="420"/>
      <c r="BU18" s="421"/>
      <c r="BV18" s="419">
        <v>4822001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2068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5783406</v>
      </c>
      <c r="BO19" s="420"/>
      <c r="BP19" s="420"/>
      <c r="BQ19" s="420"/>
      <c r="BR19" s="420"/>
      <c r="BS19" s="420"/>
      <c r="BT19" s="420"/>
      <c r="BU19" s="421"/>
      <c r="BV19" s="419">
        <v>5873753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6792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12173766</v>
      </c>
      <c r="BO22" s="449"/>
      <c r="BP22" s="449"/>
      <c r="BQ22" s="449"/>
      <c r="BR22" s="449"/>
      <c r="BS22" s="449"/>
      <c r="BT22" s="449"/>
      <c r="BU22" s="450"/>
      <c r="BV22" s="448">
        <v>11672676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6697871</v>
      </c>
      <c r="BO23" s="420"/>
      <c r="BP23" s="420"/>
      <c r="BQ23" s="420"/>
      <c r="BR23" s="420"/>
      <c r="BS23" s="420"/>
      <c r="BT23" s="420"/>
      <c r="BU23" s="421"/>
      <c r="BV23" s="419">
        <v>5939737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5950</v>
      </c>
      <c r="R24" s="373"/>
      <c r="S24" s="373"/>
      <c r="T24" s="373"/>
      <c r="U24" s="373"/>
      <c r="V24" s="374"/>
      <c r="W24" s="462"/>
      <c r="X24" s="399"/>
      <c r="Y24" s="400"/>
      <c r="Z24" s="375" t="s">
        <v>162</v>
      </c>
      <c r="AA24" s="376"/>
      <c r="AB24" s="376"/>
      <c r="AC24" s="376"/>
      <c r="AD24" s="376"/>
      <c r="AE24" s="376"/>
      <c r="AF24" s="376"/>
      <c r="AG24" s="377"/>
      <c r="AH24" s="372">
        <v>142</v>
      </c>
      <c r="AI24" s="373"/>
      <c r="AJ24" s="373"/>
      <c r="AK24" s="373"/>
      <c r="AL24" s="374"/>
      <c r="AM24" s="372">
        <v>402996</v>
      </c>
      <c r="AN24" s="373"/>
      <c r="AO24" s="373"/>
      <c r="AP24" s="373"/>
      <c r="AQ24" s="373"/>
      <c r="AR24" s="374"/>
      <c r="AS24" s="372">
        <v>2838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9584152</v>
      </c>
      <c r="BO24" s="420"/>
      <c r="BP24" s="420"/>
      <c r="BQ24" s="420"/>
      <c r="BR24" s="420"/>
      <c r="BS24" s="420"/>
      <c r="BT24" s="420"/>
      <c r="BU24" s="421"/>
      <c r="BV24" s="419">
        <v>8778920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248352</v>
      </c>
      <c r="BO25" s="449"/>
      <c r="BP25" s="449"/>
      <c r="BQ25" s="449"/>
      <c r="BR25" s="449"/>
      <c r="BS25" s="449"/>
      <c r="BT25" s="449"/>
      <c r="BU25" s="450"/>
      <c r="BV25" s="448">
        <v>651776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6100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13255</v>
      </c>
      <c r="AN26" s="373"/>
      <c r="AO26" s="373"/>
      <c r="AP26" s="373"/>
      <c r="AQ26" s="373"/>
      <c r="AR26" s="374"/>
      <c r="AS26" s="372">
        <v>2651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3600</v>
      </c>
      <c r="R27" s="373"/>
      <c r="S27" s="373"/>
      <c r="T27" s="373"/>
      <c r="U27" s="373"/>
      <c r="V27" s="374"/>
      <c r="W27" s="462"/>
      <c r="X27" s="399"/>
      <c r="Y27" s="400"/>
      <c r="Z27" s="375" t="s">
        <v>171</v>
      </c>
      <c r="AA27" s="376"/>
      <c r="AB27" s="376"/>
      <c r="AC27" s="376"/>
      <c r="AD27" s="376"/>
      <c r="AE27" s="376"/>
      <c r="AF27" s="376"/>
      <c r="AG27" s="377"/>
      <c r="AH27" s="372">
        <v>17</v>
      </c>
      <c r="AI27" s="373"/>
      <c r="AJ27" s="373"/>
      <c r="AK27" s="373"/>
      <c r="AL27" s="374"/>
      <c r="AM27" s="372">
        <v>42466</v>
      </c>
      <c r="AN27" s="373"/>
      <c r="AO27" s="373"/>
      <c r="AP27" s="373"/>
      <c r="AQ27" s="373"/>
      <c r="AR27" s="374"/>
      <c r="AS27" s="372">
        <v>2498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966440</v>
      </c>
      <c r="BO28" s="449"/>
      <c r="BP28" s="449"/>
      <c r="BQ28" s="449"/>
      <c r="BR28" s="449"/>
      <c r="BS28" s="449"/>
      <c r="BT28" s="449"/>
      <c r="BU28" s="450"/>
      <c r="BV28" s="448">
        <v>966166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2800</v>
      </c>
      <c r="R29" s="373"/>
      <c r="S29" s="373"/>
      <c r="T29" s="373"/>
      <c r="U29" s="373"/>
      <c r="V29" s="374"/>
      <c r="W29" s="463"/>
      <c r="X29" s="464"/>
      <c r="Y29" s="465"/>
      <c r="Z29" s="375" t="s">
        <v>177</v>
      </c>
      <c r="AA29" s="376"/>
      <c r="AB29" s="376"/>
      <c r="AC29" s="376"/>
      <c r="AD29" s="376"/>
      <c r="AE29" s="376"/>
      <c r="AF29" s="376"/>
      <c r="AG29" s="377"/>
      <c r="AH29" s="372">
        <v>159</v>
      </c>
      <c r="AI29" s="373"/>
      <c r="AJ29" s="373"/>
      <c r="AK29" s="373"/>
      <c r="AL29" s="374"/>
      <c r="AM29" s="372">
        <v>445462</v>
      </c>
      <c r="AN29" s="373"/>
      <c r="AO29" s="373"/>
      <c r="AP29" s="373"/>
      <c r="AQ29" s="373"/>
      <c r="AR29" s="374"/>
      <c r="AS29" s="372">
        <v>2802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124805</v>
      </c>
      <c r="BO29" s="420"/>
      <c r="BP29" s="420"/>
      <c r="BQ29" s="420"/>
      <c r="BR29" s="420"/>
      <c r="BS29" s="420"/>
      <c r="BT29" s="420"/>
      <c r="BU29" s="421"/>
      <c r="BV29" s="419">
        <v>28924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91.7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14260</v>
      </c>
      <c r="BO30" s="454"/>
      <c r="BP30" s="454"/>
      <c r="BQ30" s="454"/>
      <c r="BR30" s="454"/>
      <c r="BS30" s="454"/>
      <c r="BT30" s="454"/>
      <c r="BU30" s="455"/>
      <c r="BV30" s="453">
        <v>18645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老人福祉施設三室園組合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後期高齢者医療制度特別会計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奈良県葛城地区清掃事務組合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介護保険事業特別会計（保険事業勘定）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奈良県市町村総合事務組合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王寺周辺広域休日応急診療施設組合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静香苑環境施設組合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奈良県住宅新築資金等貸付金回収管理組合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奈良県後期高齢者医療広域連合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奈良県広域消防組合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山辺・県北西部広域環境衛生組合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まほろば環境衛生組合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v2Q+DhMBEKNiXk2ypVa9L5MJpb4VUwAnJPlQTA0TgfeuGpnRjwIBKp3tEWwXTFgIEjkr1Ptb9et4biZBAH9BA==" saltValue="R8OtRtXCHzmfWIf/Xu1U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11.08</v>
      </c>
      <c r="G34" s="33">
        <v>11.77</v>
      </c>
      <c r="H34" s="33">
        <v>13.64</v>
      </c>
      <c r="I34" s="33">
        <v>15.64</v>
      </c>
      <c r="J34" s="34">
        <v>13.68</v>
      </c>
      <c r="K34" s="22"/>
      <c r="L34" s="22"/>
      <c r="M34" s="22"/>
      <c r="N34" s="22"/>
      <c r="O34" s="22"/>
      <c r="P34" s="22"/>
    </row>
    <row r="35" spans="1:16" ht="39" customHeight="1" x14ac:dyDescent="0.2">
      <c r="A35" s="22"/>
      <c r="B35" s="35"/>
      <c r="C35" s="1145" t="s">
        <v>532</v>
      </c>
      <c r="D35" s="1146"/>
      <c r="E35" s="1147"/>
      <c r="F35" s="36" t="s">
        <v>486</v>
      </c>
      <c r="G35" s="37" t="s">
        <v>486</v>
      </c>
      <c r="H35" s="37" t="s">
        <v>486</v>
      </c>
      <c r="I35" s="37" t="s">
        <v>486</v>
      </c>
      <c r="J35" s="38">
        <v>1.22</v>
      </c>
      <c r="K35" s="22"/>
      <c r="L35" s="22"/>
      <c r="M35" s="22"/>
      <c r="N35" s="22"/>
      <c r="O35" s="22"/>
      <c r="P35" s="22"/>
    </row>
    <row r="36" spans="1:16" ht="39" customHeight="1" x14ac:dyDescent="0.2">
      <c r="A36" s="22"/>
      <c r="B36" s="35"/>
      <c r="C36" s="1145" t="s">
        <v>533</v>
      </c>
      <c r="D36" s="1146"/>
      <c r="E36" s="1147"/>
      <c r="F36" s="36">
        <v>4.95</v>
      </c>
      <c r="G36" s="37">
        <v>7.27</v>
      </c>
      <c r="H36" s="37">
        <v>7.1</v>
      </c>
      <c r="I36" s="37">
        <v>0.23</v>
      </c>
      <c r="J36" s="38">
        <v>0.28000000000000003</v>
      </c>
      <c r="K36" s="22"/>
      <c r="L36" s="22"/>
      <c r="M36" s="22"/>
      <c r="N36" s="22"/>
      <c r="O36" s="22"/>
      <c r="P36" s="22"/>
    </row>
    <row r="37" spans="1:16" ht="39" customHeight="1" x14ac:dyDescent="0.2">
      <c r="A37" s="22"/>
      <c r="B37" s="35"/>
      <c r="C37" s="1145" t="s">
        <v>534</v>
      </c>
      <c r="D37" s="1146"/>
      <c r="E37" s="1147"/>
      <c r="F37" s="36">
        <v>0</v>
      </c>
      <c r="G37" s="37">
        <v>0</v>
      </c>
      <c r="H37" s="37">
        <v>0</v>
      </c>
      <c r="I37" s="37">
        <v>0.01</v>
      </c>
      <c r="J37" s="38">
        <v>0.2</v>
      </c>
      <c r="K37" s="22"/>
      <c r="L37" s="22"/>
      <c r="M37" s="22"/>
      <c r="N37" s="22"/>
      <c r="O37" s="22"/>
      <c r="P37" s="22"/>
    </row>
    <row r="38" spans="1:16" ht="39" customHeight="1" x14ac:dyDescent="0.2">
      <c r="A38" s="22"/>
      <c r="B38" s="35"/>
      <c r="C38" s="1145" t="s">
        <v>535</v>
      </c>
      <c r="D38" s="1146"/>
      <c r="E38" s="1147"/>
      <c r="F38" s="36">
        <v>0.02</v>
      </c>
      <c r="G38" s="37">
        <v>0</v>
      </c>
      <c r="H38" s="37">
        <v>0.02</v>
      </c>
      <c r="I38" s="37">
        <v>0</v>
      </c>
      <c r="J38" s="38">
        <v>0.04</v>
      </c>
      <c r="K38" s="22"/>
      <c r="L38" s="22"/>
      <c r="M38" s="22"/>
      <c r="N38" s="22"/>
      <c r="O38" s="22"/>
      <c r="P38" s="22"/>
    </row>
    <row r="39" spans="1:16" ht="39" customHeight="1" x14ac:dyDescent="0.2">
      <c r="A39" s="22"/>
      <c r="B39" s="35"/>
      <c r="C39" s="1145" t="s">
        <v>536</v>
      </c>
      <c r="D39" s="1146"/>
      <c r="E39" s="1147"/>
      <c r="F39" s="36">
        <v>0</v>
      </c>
      <c r="G39" s="37">
        <v>0.01</v>
      </c>
      <c r="H39" s="37">
        <v>0.02</v>
      </c>
      <c r="I39" s="37">
        <v>0</v>
      </c>
      <c r="J39" s="38">
        <v>0.02</v>
      </c>
      <c r="K39" s="22"/>
      <c r="L39" s="22"/>
      <c r="M39" s="22"/>
      <c r="N39" s="22"/>
      <c r="O39" s="22"/>
      <c r="P39" s="22"/>
    </row>
    <row r="40" spans="1:16" ht="39" customHeight="1" x14ac:dyDescent="0.2">
      <c r="A40" s="22"/>
      <c r="B40" s="35"/>
      <c r="C40" s="1145" t="s">
        <v>537</v>
      </c>
      <c r="D40" s="1146"/>
      <c r="E40" s="1147"/>
      <c r="F40" s="36">
        <v>0.28000000000000003</v>
      </c>
      <c r="G40" s="37">
        <v>0.25</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v>0.04</v>
      </c>
      <c r="G43" s="42">
        <v>0.21</v>
      </c>
      <c r="H43" s="42">
        <v>0.04</v>
      </c>
      <c r="I43" s="42">
        <v>0.59</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DBktEtuSkNsR+n8iu1tekUixkMoOFdibVx0abZDScGmkOAoGKJycq7172wESeSA2YgC/xlqHl5GXQHcJKQpAw==" saltValue="W1jHyNINuxHxwfVKymSD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901</v>
      </c>
      <c r="L45" s="60">
        <v>927</v>
      </c>
      <c r="M45" s="60">
        <v>899</v>
      </c>
      <c r="N45" s="60">
        <v>1211</v>
      </c>
      <c r="O45" s="61">
        <v>1111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203</v>
      </c>
      <c r="L48" s="64">
        <v>216</v>
      </c>
      <c r="M48" s="64">
        <v>180</v>
      </c>
      <c r="N48" s="64">
        <v>236</v>
      </c>
      <c r="O48" s="65">
        <v>187</v>
      </c>
      <c r="P48" s="48"/>
      <c r="Q48" s="48"/>
      <c r="R48" s="48"/>
      <c r="S48" s="48"/>
      <c r="T48" s="48"/>
      <c r="U48" s="48"/>
    </row>
    <row r="49" spans="1:21" ht="30.75" customHeight="1" x14ac:dyDescent="0.2">
      <c r="A49" s="48"/>
      <c r="B49" s="1178"/>
      <c r="C49" s="1179"/>
      <c r="D49" s="62"/>
      <c r="E49" s="1155" t="s">
        <v>14</v>
      </c>
      <c r="F49" s="1155"/>
      <c r="G49" s="1155"/>
      <c r="H49" s="1155"/>
      <c r="I49" s="1155"/>
      <c r="J49" s="1156"/>
      <c r="K49" s="63">
        <v>59</v>
      </c>
      <c r="L49" s="64">
        <v>38</v>
      </c>
      <c r="M49" s="64">
        <v>18</v>
      </c>
      <c r="N49" s="64">
        <v>25</v>
      </c>
      <c r="O49" s="65">
        <v>29</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623</v>
      </c>
      <c r="L52" s="64">
        <v>629</v>
      </c>
      <c r="M52" s="64">
        <v>622</v>
      </c>
      <c r="N52" s="64">
        <v>622</v>
      </c>
      <c r="O52" s="65">
        <v>599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540</v>
      </c>
      <c r="L53" s="69">
        <v>552</v>
      </c>
      <c r="M53" s="69">
        <v>475</v>
      </c>
      <c r="N53" s="69">
        <v>850</v>
      </c>
      <c r="O53" s="70">
        <v>728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sheetData>
  <sheetProtection algorithmName="SHA-512" hashValue="LxPqsMrN+ux8UrdN9rMbXr5j+Y5kURGbd88SaSkn1dX1nmSD9xryJjDLvaB1Rpy29HZzp3ue9ax+tt9YtKVlQA==" saltValue="zbpEmN7w6+6ROpn2GlVz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12779</v>
      </c>
      <c r="J41" s="344">
        <v>12307</v>
      </c>
      <c r="K41" s="344">
        <v>11903</v>
      </c>
      <c r="L41" s="344">
        <v>11673</v>
      </c>
      <c r="M41" s="345">
        <v>12174</v>
      </c>
    </row>
    <row r="42" spans="2:13" ht="27.75" customHeight="1" x14ac:dyDescent="0.2">
      <c r="B42" s="1186"/>
      <c r="C42" s="1187"/>
      <c r="D42" s="106"/>
      <c r="E42" s="1190" t="s">
        <v>32</v>
      </c>
      <c r="F42" s="1190"/>
      <c r="G42" s="1190"/>
      <c r="H42" s="1191"/>
      <c r="I42" s="346">
        <v>90</v>
      </c>
      <c r="J42" s="347">
        <v>193</v>
      </c>
      <c r="K42" s="347">
        <v>594</v>
      </c>
      <c r="L42" s="347" t="s">
        <v>486</v>
      </c>
      <c r="M42" s="348" t="s">
        <v>486</v>
      </c>
    </row>
    <row r="43" spans="2:13" ht="27.75" customHeight="1" x14ac:dyDescent="0.2">
      <c r="B43" s="1186"/>
      <c r="C43" s="1187"/>
      <c r="D43" s="106"/>
      <c r="E43" s="1190" t="s">
        <v>33</v>
      </c>
      <c r="F43" s="1190"/>
      <c r="G43" s="1190"/>
      <c r="H43" s="1191"/>
      <c r="I43" s="346">
        <v>2372</v>
      </c>
      <c r="J43" s="347">
        <v>2267</v>
      </c>
      <c r="K43" s="347">
        <v>2045</v>
      </c>
      <c r="L43" s="347">
        <v>2058</v>
      </c>
      <c r="M43" s="348">
        <v>1874</v>
      </c>
    </row>
    <row r="44" spans="2:13" ht="27.75" customHeight="1" x14ac:dyDescent="0.2">
      <c r="B44" s="1186"/>
      <c r="C44" s="1187"/>
      <c r="D44" s="106"/>
      <c r="E44" s="1190" t="s">
        <v>34</v>
      </c>
      <c r="F44" s="1190"/>
      <c r="G44" s="1190"/>
      <c r="H44" s="1191"/>
      <c r="I44" s="346">
        <v>160</v>
      </c>
      <c r="J44" s="347">
        <v>145</v>
      </c>
      <c r="K44" s="347">
        <v>183</v>
      </c>
      <c r="L44" s="347">
        <v>259</v>
      </c>
      <c r="M44" s="348">
        <v>490</v>
      </c>
    </row>
    <row r="45" spans="2:13" ht="27.75" customHeight="1" x14ac:dyDescent="0.2">
      <c r="B45" s="1186"/>
      <c r="C45" s="1187"/>
      <c r="D45" s="106"/>
      <c r="E45" s="1190" t="s">
        <v>35</v>
      </c>
      <c r="F45" s="1190"/>
      <c r="G45" s="1190"/>
      <c r="H45" s="1191"/>
      <c r="I45" s="346">
        <v>806</v>
      </c>
      <c r="J45" s="347">
        <v>723</v>
      </c>
      <c r="K45" s="347">
        <v>684</v>
      </c>
      <c r="L45" s="347">
        <v>696</v>
      </c>
      <c r="M45" s="348">
        <v>648</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789</v>
      </c>
      <c r="J50" s="347">
        <v>1232</v>
      </c>
      <c r="K50" s="347">
        <v>1593</v>
      </c>
      <c r="L50" s="347">
        <v>1530</v>
      </c>
      <c r="M50" s="348">
        <v>1609</v>
      </c>
    </row>
    <row r="51" spans="2:13" ht="27.75" customHeight="1" x14ac:dyDescent="0.2">
      <c r="B51" s="1186"/>
      <c r="C51" s="1187"/>
      <c r="D51" s="106"/>
      <c r="E51" s="1190" t="s">
        <v>42</v>
      </c>
      <c r="F51" s="1190"/>
      <c r="G51" s="1190"/>
      <c r="H51" s="1191"/>
      <c r="I51" s="346">
        <v>1</v>
      </c>
      <c r="J51" s="347" t="s">
        <v>486</v>
      </c>
      <c r="K51" s="347" t="s">
        <v>486</v>
      </c>
      <c r="L51" s="347" t="s">
        <v>486</v>
      </c>
      <c r="M51" s="348" t="s">
        <v>486</v>
      </c>
    </row>
    <row r="52" spans="2:13" ht="27.75" customHeight="1" x14ac:dyDescent="0.2">
      <c r="B52" s="1188"/>
      <c r="C52" s="1189"/>
      <c r="D52" s="106"/>
      <c r="E52" s="1190" t="s">
        <v>43</v>
      </c>
      <c r="F52" s="1190"/>
      <c r="G52" s="1190"/>
      <c r="H52" s="1191"/>
      <c r="I52" s="346">
        <v>7669</v>
      </c>
      <c r="J52" s="347">
        <v>7401</v>
      </c>
      <c r="K52" s="347">
        <v>7157</v>
      </c>
      <c r="L52" s="347">
        <v>7201</v>
      </c>
      <c r="M52" s="348">
        <v>7280</v>
      </c>
    </row>
    <row r="53" spans="2:13" ht="27.75" customHeight="1" thickBot="1" x14ac:dyDescent="0.25">
      <c r="B53" s="1192" t="s">
        <v>19</v>
      </c>
      <c r="C53" s="1193"/>
      <c r="D53" s="110"/>
      <c r="E53" s="1194" t="s">
        <v>44</v>
      </c>
      <c r="F53" s="1194"/>
      <c r="G53" s="1194"/>
      <c r="H53" s="1195"/>
      <c r="I53" s="349">
        <v>7748</v>
      </c>
      <c r="J53" s="350">
        <v>7002</v>
      </c>
      <c r="K53" s="350">
        <v>6659</v>
      </c>
      <c r="L53" s="350">
        <v>5955</v>
      </c>
      <c r="M53" s="351">
        <v>6297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rUlaMtCfSajSSJOzMDrBNh+BXFcUbbiNcHI0SvwtXCsXaxpSzGxyH9Vgluv9HdVNzMbzDdtHtde/jY6c7gZJQ==" saltValue="k/6fSCGDz/3E5JjC1lHb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966</v>
      </c>
      <c r="G55" s="352">
        <v>966</v>
      </c>
      <c r="H55" s="353">
        <v>966</v>
      </c>
    </row>
    <row r="56" spans="2:8" ht="52.5" customHeight="1" x14ac:dyDescent="0.2">
      <c r="B56" s="122"/>
      <c r="C56" s="1213" t="s">
        <v>47</v>
      </c>
      <c r="D56" s="1213"/>
      <c r="E56" s="1214"/>
      <c r="F56" s="354">
        <v>3</v>
      </c>
      <c r="G56" s="354">
        <v>29</v>
      </c>
      <c r="H56" s="355">
        <v>125</v>
      </c>
    </row>
    <row r="57" spans="2:8" ht="53.25" customHeight="1" x14ac:dyDescent="0.2">
      <c r="B57" s="122"/>
      <c r="C57" s="1215" t="s">
        <v>48</v>
      </c>
      <c r="D57" s="1215"/>
      <c r="E57" s="1216"/>
      <c r="F57" s="356">
        <v>18</v>
      </c>
      <c r="G57" s="356">
        <v>19</v>
      </c>
      <c r="H57" s="357">
        <v>14</v>
      </c>
    </row>
    <row r="58" spans="2:8" ht="45.75" customHeight="1" x14ac:dyDescent="0.2">
      <c r="B58" s="123"/>
      <c r="C58" s="1203" t="s">
        <v>556</v>
      </c>
      <c r="D58" s="1204"/>
      <c r="E58" s="1205"/>
      <c r="F58" s="358">
        <v>12</v>
      </c>
      <c r="G58" s="358">
        <v>10</v>
      </c>
      <c r="H58" s="359">
        <v>7</v>
      </c>
    </row>
    <row r="59" spans="2:8" ht="45.75" customHeight="1" x14ac:dyDescent="0.2">
      <c r="B59" s="123"/>
      <c r="C59" s="1203" t="s">
        <v>557</v>
      </c>
      <c r="D59" s="1204"/>
      <c r="E59" s="1205"/>
      <c r="F59" s="358">
        <v>2</v>
      </c>
      <c r="G59" s="358">
        <v>3</v>
      </c>
      <c r="H59" s="359">
        <v>2</v>
      </c>
    </row>
    <row r="60" spans="2:8" ht="45.75" customHeight="1" x14ac:dyDescent="0.2">
      <c r="B60" s="123"/>
      <c r="C60" s="1203" t="s">
        <v>560</v>
      </c>
      <c r="D60" s="1204"/>
      <c r="E60" s="1205"/>
      <c r="F60" s="358">
        <v>1</v>
      </c>
      <c r="G60" s="358">
        <v>2</v>
      </c>
      <c r="H60" s="359">
        <v>2</v>
      </c>
    </row>
    <row r="61" spans="2:8" ht="45.75" customHeight="1" x14ac:dyDescent="0.2">
      <c r="B61" s="123"/>
      <c r="C61" s="1203" t="s">
        <v>559</v>
      </c>
      <c r="D61" s="1204"/>
      <c r="E61" s="1205"/>
      <c r="F61" s="358">
        <v>1</v>
      </c>
      <c r="G61" s="358">
        <v>2</v>
      </c>
      <c r="H61" s="359">
        <v>2</v>
      </c>
    </row>
    <row r="62" spans="2:8" ht="45.75" customHeight="1" thickBot="1" x14ac:dyDescent="0.25">
      <c r="B62" s="124"/>
      <c r="C62" s="1206" t="s">
        <v>558</v>
      </c>
      <c r="D62" s="1207"/>
      <c r="E62" s="1208"/>
      <c r="F62" s="360">
        <v>1</v>
      </c>
      <c r="G62" s="360">
        <v>1</v>
      </c>
      <c r="H62" s="361">
        <v>1</v>
      </c>
    </row>
    <row r="63" spans="2:8" ht="52.5" customHeight="1" thickBot="1" x14ac:dyDescent="0.25">
      <c r="B63" s="125"/>
      <c r="C63" s="1209" t="s">
        <v>49</v>
      </c>
      <c r="D63" s="1209"/>
      <c r="E63" s="1210"/>
      <c r="F63" s="362">
        <v>987</v>
      </c>
      <c r="G63" s="362">
        <v>1014</v>
      </c>
      <c r="H63" s="363">
        <v>1106</v>
      </c>
    </row>
    <row r="64" spans="2:8" ht="13.2" x14ac:dyDescent="0.2"/>
  </sheetData>
  <sheetProtection algorithmName="SHA-512" hashValue="45XZoNYrHblV4nLTQpb0WL4HuY8zTyzs3Ab2rxd84N8ML9dCmeQiounZlo5mtBhKdQXnXuJ94ZflHaND+FqjJQ==" saltValue="DQ73gWUuCgorP6A4H1sM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31431</v>
      </c>
      <c r="E3" s="144"/>
      <c r="F3" s="145">
        <v>96248</v>
      </c>
      <c r="G3" s="146"/>
      <c r="H3" s="147"/>
    </row>
    <row r="4" spans="1:8" x14ac:dyDescent="0.2">
      <c r="A4" s="148"/>
      <c r="B4" s="149"/>
      <c r="C4" s="150"/>
      <c r="D4" s="151">
        <v>9308</v>
      </c>
      <c r="E4" s="152"/>
      <c r="F4" s="153">
        <v>55768</v>
      </c>
      <c r="G4" s="154"/>
      <c r="H4" s="155"/>
    </row>
    <row r="5" spans="1:8" x14ac:dyDescent="0.2">
      <c r="A5" s="136" t="s">
        <v>519</v>
      </c>
      <c r="B5" s="141"/>
      <c r="C5" s="142"/>
      <c r="D5" s="143">
        <v>18932</v>
      </c>
      <c r="E5" s="144"/>
      <c r="F5" s="145">
        <v>76413</v>
      </c>
      <c r="G5" s="146"/>
      <c r="H5" s="147"/>
    </row>
    <row r="6" spans="1:8" x14ac:dyDescent="0.2">
      <c r="A6" s="148"/>
      <c r="B6" s="149"/>
      <c r="C6" s="150"/>
      <c r="D6" s="151">
        <v>12122</v>
      </c>
      <c r="E6" s="152"/>
      <c r="F6" s="153">
        <v>39658</v>
      </c>
      <c r="G6" s="154"/>
      <c r="H6" s="155"/>
    </row>
    <row r="7" spans="1:8" x14ac:dyDescent="0.2">
      <c r="A7" s="136" t="s">
        <v>520</v>
      </c>
      <c r="B7" s="141"/>
      <c r="C7" s="142"/>
      <c r="D7" s="143">
        <v>35942</v>
      </c>
      <c r="E7" s="144"/>
      <c r="F7" s="145">
        <v>66481</v>
      </c>
      <c r="G7" s="146"/>
      <c r="H7" s="147"/>
    </row>
    <row r="8" spans="1:8" x14ac:dyDescent="0.2">
      <c r="A8" s="148"/>
      <c r="B8" s="149"/>
      <c r="C8" s="150"/>
      <c r="D8" s="151">
        <v>23910</v>
      </c>
      <c r="E8" s="152"/>
      <c r="F8" s="153">
        <v>36120</v>
      </c>
      <c r="G8" s="154"/>
      <c r="H8" s="155"/>
    </row>
    <row r="9" spans="1:8" x14ac:dyDescent="0.2">
      <c r="A9" s="136" t="s">
        <v>521</v>
      </c>
      <c r="B9" s="141"/>
      <c r="C9" s="142"/>
      <c r="D9" s="143">
        <v>77726</v>
      </c>
      <c r="E9" s="144"/>
      <c r="F9" s="145">
        <v>67825</v>
      </c>
      <c r="G9" s="146"/>
      <c r="H9" s="147"/>
    </row>
    <row r="10" spans="1:8" x14ac:dyDescent="0.2">
      <c r="A10" s="148"/>
      <c r="B10" s="149"/>
      <c r="C10" s="150"/>
      <c r="D10" s="151">
        <v>39296</v>
      </c>
      <c r="E10" s="152"/>
      <c r="F10" s="153">
        <v>39417</v>
      </c>
      <c r="G10" s="154"/>
      <c r="H10" s="155"/>
    </row>
    <row r="11" spans="1:8" x14ac:dyDescent="0.2">
      <c r="A11" s="136" t="s">
        <v>522</v>
      </c>
      <c r="B11" s="141"/>
      <c r="C11" s="142"/>
      <c r="D11" s="143">
        <v>58709</v>
      </c>
      <c r="E11" s="144"/>
      <c r="F11" s="145">
        <v>81158</v>
      </c>
      <c r="G11" s="146"/>
      <c r="H11" s="147"/>
    </row>
    <row r="12" spans="1:8" x14ac:dyDescent="0.2">
      <c r="A12" s="148"/>
      <c r="B12" s="149"/>
      <c r="C12" s="156"/>
      <c r="D12" s="151">
        <v>31695</v>
      </c>
      <c r="E12" s="152"/>
      <c r="F12" s="153">
        <v>45320</v>
      </c>
      <c r="G12" s="154"/>
      <c r="H12" s="155"/>
    </row>
    <row r="13" spans="1:8" x14ac:dyDescent="0.2">
      <c r="A13" s="136"/>
      <c r="B13" s="141"/>
      <c r="C13" s="157"/>
      <c r="D13" s="158">
        <v>44548</v>
      </c>
      <c r="E13" s="159"/>
      <c r="F13" s="160">
        <v>77625</v>
      </c>
      <c r="G13" s="161"/>
      <c r="H13" s="147"/>
    </row>
    <row r="14" spans="1:8" x14ac:dyDescent="0.2">
      <c r="A14" s="148"/>
      <c r="B14" s="149"/>
      <c r="C14" s="150"/>
      <c r="D14" s="151">
        <v>23266</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v>
      </c>
      <c r="C19" s="162">
        <f>ROUND(VALUE(SUBSTITUTE(実質収支比率等に係る経年分析!G$48,"▲","-")),2)</f>
        <v>7.33</v>
      </c>
      <c r="D19" s="162">
        <f>ROUND(VALUE(SUBSTITUTE(実質収支比率等に係る経年分析!H$48,"▲","-")),2)</f>
        <v>7.17</v>
      </c>
      <c r="E19" s="162">
        <f>ROUND(VALUE(SUBSTITUTE(実質収支比率等に係る経年分析!I$48,"▲","-")),2)</f>
        <v>0.28999999999999998</v>
      </c>
      <c r="F19" s="162">
        <f>ROUND(VALUE(SUBSTITUTE(実質収支比率等に係る経年分析!J$48,"▲","-")),2)</f>
        <v>0.3</v>
      </c>
    </row>
    <row r="20" spans="1:11" x14ac:dyDescent="0.2">
      <c r="A20" s="162" t="s">
        <v>53</v>
      </c>
      <c r="B20" s="162">
        <f>ROUND(VALUE(SUBSTITUTE(実質収支比率等に係る経年分析!F$47,"▲","-")),2)</f>
        <v>2.39</v>
      </c>
      <c r="C20" s="162">
        <f>ROUND(VALUE(SUBSTITUTE(実質収支比率等に係る経年分析!G$47,"▲","-")),2)</f>
        <v>11.45</v>
      </c>
      <c r="D20" s="162">
        <f>ROUND(VALUE(SUBSTITUTE(実質収支比率等に係る経年分析!H$47,"▲","-")),2)</f>
        <v>20.399999999999999</v>
      </c>
      <c r="E20" s="162">
        <f>ROUND(VALUE(SUBSTITUTE(実質収支比率等に係る経年分析!I$47,"▲","-")),2)</f>
        <v>19.920000000000002</v>
      </c>
      <c r="F20" s="162">
        <f>ROUND(VALUE(SUBSTITUTE(実質収支比率等に係る経年分析!J$47,"▲","-")),2)</f>
        <v>19.62</v>
      </c>
    </row>
    <row r="21" spans="1:11" x14ac:dyDescent="0.2">
      <c r="A21" s="162" t="s">
        <v>54</v>
      </c>
      <c r="B21" s="162">
        <f>IF(ISNUMBER(VALUE(SUBSTITUTE(実質収支比率等に係る経年分析!F$49,"▲","-"))),ROUND(VALUE(SUBSTITUTE(実質収支比率等に係る経年分析!F$49,"▲","-")),2),NA())</f>
        <v>6</v>
      </c>
      <c r="C21" s="162">
        <f>IF(ISNUMBER(VALUE(SUBSTITUTE(実質収支比率等に係る経年分析!G$49,"▲","-"))),ROUND(VALUE(SUBSTITUTE(実質収支比率等に係る経年分析!G$49,"▲","-")),2),NA())</f>
        <v>11.95</v>
      </c>
      <c r="D21" s="162">
        <f>IF(ISNUMBER(VALUE(SUBSTITUTE(実質収支比率等に係る経年分析!H$49,"▲","-"))),ROUND(VALUE(SUBSTITUTE(実質収支比率等に係る経年分析!H$49,"▲","-")),2),NA())</f>
        <v>8.25</v>
      </c>
      <c r="E21" s="162">
        <f>IF(ISNUMBER(VALUE(SUBSTITUTE(実質収支比率等に係る経年分析!I$49,"▲","-"))),ROUND(VALUE(SUBSTITUTE(実質収支比率等に係る経年分析!I$49,"▲","-")),2),NA())</f>
        <v>-4.4800000000000004</v>
      </c>
      <c r="F21" s="162">
        <f>IF(ISNUMBER(VALUE(SUBSTITUTE(実質収支比率等に係る経年分析!J$49,"▲","-"))),ROUND(VALUE(SUBSTITUTE(実質収支比率等に係る経年分析!J$49,"▲","-")),2),NA())</f>
        <v>3.06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0.28000000000000003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住宅新築資金等貸付事業特別会計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後期高齢者医療制度特別会計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介護保険事業特別会計（保険事業勘定）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4.95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0.28000000000000003</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15.64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13.68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623</v>
      </c>
      <c r="E42" s="164"/>
      <c r="F42" s="164"/>
      <c r="G42" s="164">
        <f>'実質公債費比率（分子）の構造'!L$52</f>
        <v>629</v>
      </c>
      <c r="H42" s="164"/>
      <c r="I42" s="164"/>
      <c r="J42" s="164">
        <f>'実質公債費比率（分子）の構造'!M$52</f>
        <v>622</v>
      </c>
      <c r="K42" s="164"/>
      <c r="L42" s="164"/>
      <c r="M42" s="164">
        <f>'実質公債費比率（分子）の構造'!N$52</f>
        <v>622</v>
      </c>
      <c r="N42" s="164"/>
      <c r="O42" s="164"/>
      <c r="P42" s="164">
        <f>'実質公債費比率（分子）の構造'!O$52</f>
        <v>599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59</v>
      </c>
      <c r="C45" s="164"/>
      <c r="D45" s="164"/>
      <c r="E45" s="164">
        <f>'実質公債費比率（分子）の構造'!L$49</f>
        <v>38</v>
      </c>
      <c r="F45" s="164"/>
      <c r="G45" s="164"/>
      <c r="H45" s="164">
        <f>'実質公債費比率（分子）の構造'!M$49</f>
        <v>18</v>
      </c>
      <c r="I45" s="164"/>
      <c r="J45" s="164"/>
      <c r="K45" s="164">
        <f>'実質公債費比率（分子）の構造'!N$49</f>
        <v>25</v>
      </c>
      <c r="L45" s="164"/>
      <c r="M45" s="164"/>
      <c r="N45" s="164">
        <f>'実質公債費比率（分子）の構造'!O$49</f>
        <v>29</v>
      </c>
      <c r="O45" s="164"/>
      <c r="P45" s="164"/>
    </row>
    <row r="46" spans="1:16" x14ac:dyDescent="0.2">
      <c r="A46" s="164" t="s">
        <v>64</v>
      </c>
      <c r="B46" s="164">
        <f>'実質公債費比率（分子）の構造'!K$48</f>
        <v>203</v>
      </c>
      <c r="C46" s="164"/>
      <c r="D46" s="164"/>
      <c r="E46" s="164">
        <f>'実質公債費比率（分子）の構造'!L$48</f>
        <v>216</v>
      </c>
      <c r="F46" s="164"/>
      <c r="G46" s="164"/>
      <c r="H46" s="164">
        <f>'実質公債費比率（分子）の構造'!M$48</f>
        <v>180</v>
      </c>
      <c r="I46" s="164"/>
      <c r="J46" s="164"/>
      <c r="K46" s="164">
        <f>'実質公債費比率（分子）の構造'!N$48</f>
        <v>236</v>
      </c>
      <c r="L46" s="164"/>
      <c r="M46" s="164"/>
      <c r="N46" s="164">
        <f>'実質公債費比率（分子）の構造'!O$48</f>
        <v>187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901</v>
      </c>
      <c r="C49" s="164"/>
      <c r="D49" s="164"/>
      <c r="E49" s="164">
        <f>'実質公債費比率（分子）の構造'!L$45</f>
        <v>927</v>
      </c>
      <c r="F49" s="164"/>
      <c r="G49" s="164"/>
      <c r="H49" s="164">
        <f>'実質公債費比率（分子）の構造'!M$45</f>
        <v>899</v>
      </c>
      <c r="I49" s="164"/>
      <c r="J49" s="164"/>
      <c r="K49" s="164">
        <f>'実質公債費比率（分子）の構造'!N$45</f>
        <v>1211</v>
      </c>
      <c r="L49" s="164"/>
      <c r="M49" s="164"/>
      <c r="N49" s="164">
        <f>'実質公債費比率（分子）の構造'!O$45</f>
        <v>1111</v>
      </c>
      <c r="O49" s="164"/>
      <c r="P49" s="164"/>
    </row>
    <row r="50" spans="1:16" x14ac:dyDescent="0.2">
      <c r="A50" s="164" t="s">
        <v>67</v>
      </c>
      <c r="B50" s="164" t="e">
        <f>NA()</f>
        <v>#N/A</v>
      </c>
      <c r="C50" s="164">
        <f>IF(ISNUMBER('実質公債費比率（分子）の構造'!K$53),'実質公債費比率（分子）の構造'!K$53,NA())</f>
        <v>540</v>
      </c>
      <c r="D50" s="164" t="e">
        <f>NA()</f>
        <v>#N/A</v>
      </c>
      <c r="E50" s="164" t="e">
        <f>NA()</f>
        <v>#N/A</v>
      </c>
      <c r="F50" s="164">
        <f>IF(ISNUMBER('実質公債費比率（分子）の構造'!L$53),'実質公債費比率（分子）の構造'!L$53,NA())</f>
        <v>552</v>
      </c>
      <c r="G50" s="164" t="e">
        <f>NA()</f>
        <v>#N/A</v>
      </c>
      <c r="H50" s="164" t="e">
        <f>NA()</f>
        <v>#N/A</v>
      </c>
      <c r="I50" s="164">
        <f>IF(ISNUMBER('実質公債費比率（分子）の構造'!M$53),'実質公債費比率（分子）の構造'!M$53,NA())</f>
        <v>475</v>
      </c>
      <c r="J50" s="164" t="e">
        <f>NA()</f>
        <v>#N/A</v>
      </c>
      <c r="K50" s="164" t="e">
        <f>NA()</f>
        <v>#N/A</v>
      </c>
      <c r="L50" s="164">
        <f>IF(ISNUMBER('実質公債費比率（分子）の構造'!N$53),'実質公債費比率（分子）の構造'!N$53,NA())</f>
        <v>850</v>
      </c>
      <c r="M50" s="164" t="e">
        <f>NA()</f>
        <v>#N/A</v>
      </c>
      <c r="N50" s="164" t="e">
        <f>NA()</f>
        <v>#N/A</v>
      </c>
      <c r="O50" s="164">
        <f>IF(ISNUMBER('実質公債費比率（分子）の構造'!O$53),'実質公債費比率（分子）の構造'!O$53,NA())</f>
        <v>728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7669</v>
      </c>
      <c r="E56" s="163"/>
      <c r="F56" s="163"/>
      <c r="G56" s="163">
        <f>'将来負担比率（分子）の構造'!J$52</f>
        <v>7401</v>
      </c>
      <c r="H56" s="163"/>
      <c r="I56" s="163"/>
      <c r="J56" s="163">
        <f>'将来負担比率（分子）の構造'!K$52</f>
        <v>7157</v>
      </c>
      <c r="K56" s="163"/>
      <c r="L56" s="163"/>
      <c r="M56" s="163">
        <f>'将来負担比率（分子）の構造'!L$52</f>
        <v>7201</v>
      </c>
      <c r="N56" s="163"/>
      <c r="O56" s="163"/>
      <c r="P56" s="163">
        <f>'将来負担比率（分子）の構造'!M$52</f>
        <v>7280</v>
      </c>
    </row>
    <row r="57" spans="1:16" x14ac:dyDescent="0.2">
      <c r="A57" s="163" t="s">
        <v>42</v>
      </c>
      <c r="B57" s="163"/>
      <c r="C57" s="163"/>
      <c r="D57" s="163">
        <f>'将来負担比率（分子）の構造'!I$51</f>
        <v>1</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789</v>
      </c>
      <c r="E58" s="163"/>
      <c r="F58" s="163"/>
      <c r="G58" s="163">
        <f>'将来負担比率（分子）の構造'!J$50</f>
        <v>1232</v>
      </c>
      <c r="H58" s="163"/>
      <c r="I58" s="163"/>
      <c r="J58" s="163">
        <f>'将来負担比率（分子）の構造'!K$50</f>
        <v>1593</v>
      </c>
      <c r="K58" s="163"/>
      <c r="L58" s="163"/>
      <c r="M58" s="163">
        <f>'将来負担比率（分子）の構造'!L$50</f>
        <v>1530</v>
      </c>
      <c r="N58" s="163"/>
      <c r="O58" s="163"/>
      <c r="P58" s="163">
        <f>'将来負担比率（分子）の構造'!M$50</f>
        <v>1609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806</v>
      </c>
      <c r="C62" s="163"/>
      <c r="D62" s="163"/>
      <c r="E62" s="163">
        <f>'将来負担比率（分子）の構造'!J$45</f>
        <v>723</v>
      </c>
      <c r="F62" s="163"/>
      <c r="G62" s="163"/>
      <c r="H62" s="163">
        <f>'将来負担比率（分子）の構造'!K$45</f>
        <v>684</v>
      </c>
      <c r="I62" s="163"/>
      <c r="J62" s="163"/>
      <c r="K62" s="163">
        <f>'将来負担比率（分子）の構造'!L$45</f>
        <v>696</v>
      </c>
      <c r="L62" s="163"/>
      <c r="M62" s="163"/>
      <c r="N62" s="163">
        <f>'将来負担比率（分子）の構造'!M$45</f>
        <v>648</v>
      </c>
      <c r="O62" s="163"/>
      <c r="P62" s="163"/>
    </row>
    <row r="63" spans="1:16" x14ac:dyDescent="0.2">
      <c r="A63" s="163" t="s">
        <v>34</v>
      </c>
      <c r="B63" s="163">
        <f>'将来負担比率（分子）の構造'!I$44</f>
        <v>160</v>
      </c>
      <c r="C63" s="163"/>
      <c r="D63" s="163"/>
      <c r="E63" s="163">
        <f>'将来負担比率（分子）の構造'!J$44</f>
        <v>145</v>
      </c>
      <c r="F63" s="163"/>
      <c r="G63" s="163"/>
      <c r="H63" s="163">
        <f>'将来負担比率（分子）の構造'!K$44</f>
        <v>183</v>
      </c>
      <c r="I63" s="163"/>
      <c r="J63" s="163"/>
      <c r="K63" s="163">
        <f>'将来負担比率（分子）の構造'!L$44</f>
        <v>259</v>
      </c>
      <c r="L63" s="163"/>
      <c r="M63" s="163"/>
      <c r="N63" s="163">
        <f>'将来負担比率（分子）の構造'!M$44</f>
        <v>490</v>
      </c>
      <c r="O63" s="163"/>
      <c r="P63" s="163"/>
    </row>
    <row r="64" spans="1:16" x14ac:dyDescent="0.2">
      <c r="A64" s="163" t="s">
        <v>33</v>
      </c>
      <c r="B64" s="163">
        <f>'将来負担比率（分子）の構造'!I$43</f>
        <v>2372</v>
      </c>
      <c r="C64" s="163"/>
      <c r="D64" s="163"/>
      <c r="E64" s="163">
        <f>'将来負担比率（分子）の構造'!J$43</f>
        <v>2267</v>
      </c>
      <c r="F64" s="163"/>
      <c r="G64" s="163"/>
      <c r="H64" s="163">
        <f>'将来負担比率（分子）の構造'!K$43</f>
        <v>2045</v>
      </c>
      <c r="I64" s="163"/>
      <c r="J64" s="163"/>
      <c r="K64" s="163">
        <f>'将来負担比率（分子）の構造'!L$43</f>
        <v>2058</v>
      </c>
      <c r="L64" s="163"/>
      <c r="M64" s="163"/>
      <c r="N64" s="163">
        <f>'将来負担比率（分子）の構造'!M$43</f>
        <v>1874</v>
      </c>
      <c r="O64" s="163"/>
      <c r="P64" s="163"/>
    </row>
    <row r="65" spans="1:16" x14ac:dyDescent="0.2">
      <c r="A65" s="163" t="s">
        <v>32</v>
      </c>
      <c r="B65" s="163">
        <f>'将来負担比率（分子）の構造'!I$42</f>
        <v>90</v>
      </c>
      <c r="C65" s="163"/>
      <c r="D65" s="163"/>
      <c r="E65" s="163">
        <f>'将来負担比率（分子）の構造'!J$42</f>
        <v>193</v>
      </c>
      <c r="F65" s="163"/>
      <c r="G65" s="163"/>
      <c r="H65" s="163">
        <f>'将来負担比率（分子）の構造'!K$42</f>
        <v>594</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12779</v>
      </c>
      <c r="C66" s="163"/>
      <c r="D66" s="163"/>
      <c r="E66" s="163">
        <f>'将来負担比率（分子）の構造'!J$41</f>
        <v>12307</v>
      </c>
      <c r="F66" s="163"/>
      <c r="G66" s="163"/>
      <c r="H66" s="163">
        <f>'将来負担比率（分子）の構造'!K$41</f>
        <v>11903</v>
      </c>
      <c r="I66" s="163"/>
      <c r="J66" s="163"/>
      <c r="K66" s="163">
        <f>'将来負担比率（分子）の構造'!L$41</f>
        <v>11673</v>
      </c>
      <c r="L66" s="163"/>
      <c r="M66" s="163"/>
      <c r="N66" s="163">
        <f>'将来負担比率（分子）の構造'!M$41</f>
        <v>12174</v>
      </c>
      <c r="O66" s="163"/>
      <c r="P66" s="163"/>
    </row>
    <row r="67" spans="1:16" x14ac:dyDescent="0.2">
      <c r="A67" s="163" t="s">
        <v>71</v>
      </c>
      <c r="B67" s="163" t="e">
        <f>NA()</f>
        <v>#N/A</v>
      </c>
      <c r="C67" s="163">
        <f>IF(ISNUMBER('将来負担比率（分子）の構造'!I$53), IF('将来負担比率（分子）の構造'!I$53 &lt; 0, 0, '将来負担比率（分子）の構造'!I$53), NA())</f>
        <v>7748</v>
      </c>
      <c r="D67" s="163" t="e">
        <f>NA()</f>
        <v>#N/A</v>
      </c>
      <c r="E67" s="163" t="e">
        <f>NA()</f>
        <v>#N/A</v>
      </c>
      <c r="F67" s="163">
        <f>IF(ISNUMBER('将来負担比率（分子）の構造'!J$53), IF('将来負担比率（分子）の構造'!J$53 &lt; 0, 0, '将来負担比率（分子）の構造'!J$53), NA())</f>
        <v>7002</v>
      </c>
      <c r="G67" s="163" t="e">
        <f>NA()</f>
        <v>#N/A</v>
      </c>
      <c r="H67" s="163" t="e">
        <f>NA()</f>
        <v>#N/A</v>
      </c>
      <c r="I67" s="163">
        <f>IF(ISNUMBER('将来負担比率（分子）の構造'!K$53), IF('将来負担比率（分子）の構造'!K$53 &lt; 0, 0, '将来負担比率（分子）の構造'!K$53), NA())</f>
        <v>6659</v>
      </c>
      <c r="J67" s="163" t="e">
        <f>NA()</f>
        <v>#N/A</v>
      </c>
      <c r="K67" s="163" t="e">
        <f>NA()</f>
        <v>#N/A</v>
      </c>
      <c r="L67" s="163">
        <f>IF(ISNUMBER('将来負担比率（分子）の構造'!L$53), IF('将来負担比率（分子）の構造'!L$53 &lt; 0, 0, '将来負担比率（分子）の構造'!L$53), NA())</f>
        <v>5955</v>
      </c>
      <c r="M67" s="163" t="e">
        <f>NA()</f>
        <v>#N/A</v>
      </c>
      <c r="N67" s="163" t="e">
        <f>NA()</f>
        <v>#N/A</v>
      </c>
      <c r="O67" s="163">
        <f>IF(ISNUMBER('将来負担比率（分子）の構造'!M$53), IF('将来負担比率（分子）の構造'!M$53 &lt; 0, 0, '将来負担比率（分子）の構造'!M$53), NA())</f>
        <v>6297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966</v>
      </c>
      <c r="C72" s="167">
        <f>基金残高に係る経年分析!G55</f>
        <v>966</v>
      </c>
      <c r="D72" s="167">
        <f>基金残高に係る経年分析!H55</f>
        <v>966</v>
      </c>
    </row>
    <row r="73" spans="1:16" x14ac:dyDescent="0.2">
      <c r="A73" s="166" t="s">
        <v>74</v>
      </c>
      <c r="B73" s="167">
        <f>基金残高に係る経年分析!F56</f>
        <v>3</v>
      </c>
      <c r="C73" s="167">
        <f>基金残高に係る経年分析!G56</f>
        <v>29</v>
      </c>
      <c r="D73" s="167">
        <f>基金残高に係る経年分析!H56</f>
        <v>125</v>
      </c>
    </row>
    <row r="74" spans="1:16" x14ac:dyDescent="0.2">
      <c r="A74" s="166" t="s">
        <v>75</v>
      </c>
      <c r="B74" s="167">
        <f>基金残高に係る経年分析!F57</f>
        <v>18</v>
      </c>
      <c r="C74" s="167">
        <f>基金残高に係る経年分析!G57</f>
        <v>19</v>
      </c>
      <c r="D74" s="167">
        <f>基金残高に係る経年分析!H57</f>
        <v>14</v>
      </c>
    </row>
  </sheetData>
  <sheetProtection algorithmName="SHA-512" hashValue="2NtGoIXR7Lm6GAaU7/NdkPtRLuLqJhMqBFXh+aQrlI6JiKf7p1AgBnfUExHe9+AywlJh6i9xBFdoqx7YjjfNPg==" saltValue="74J0RKkbnFY9kQXy0+lj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1900110</v>
      </c>
      <c r="S5" s="677"/>
      <c r="T5" s="677"/>
      <c r="U5" s="677"/>
      <c r="V5" s="677"/>
      <c r="W5" s="677"/>
      <c r="X5" s="677"/>
      <c r="Y5" s="702"/>
      <c r="Z5" s="715">
        <v>20.9</v>
      </c>
      <c r="AA5" s="715"/>
      <c r="AB5" s="715"/>
      <c r="AC5" s="715"/>
      <c r="AD5" s="716">
        <v>1900110</v>
      </c>
      <c r="AE5" s="716"/>
      <c r="AF5" s="716"/>
      <c r="AG5" s="716"/>
      <c r="AH5" s="716"/>
      <c r="AI5" s="716"/>
      <c r="AJ5" s="716"/>
      <c r="AK5" s="716"/>
      <c r="AL5" s="703">
        <v>37.700000000000003</v>
      </c>
      <c r="AM5" s="685"/>
      <c r="AN5" s="685"/>
      <c r="AO5" s="704"/>
      <c r="AP5" s="679" t="s">
        <v>216</v>
      </c>
      <c r="AQ5" s="680"/>
      <c r="AR5" s="680"/>
      <c r="AS5" s="680"/>
      <c r="AT5" s="680"/>
      <c r="AU5" s="680"/>
      <c r="AV5" s="680"/>
      <c r="AW5" s="680"/>
      <c r="AX5" s="680"/>
      <c r="AY5" s="680"/>
      <c r="AZ5" s="680"/>
      <c r="BA5" s="680"/>
      <c r="BB5" s="680"/>
      <c r="BC5" s="680"/>
      <c r="BD5" s="680"/>
      <c r="BE5" s="680"/>
      <c r="BF5" s="681"/>
      <c r="BG5" s="621">
        <v>1900110</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44256</v>
      </c>
      <c r="S6" s="622"/>
      <c r="T6" s="622"/>
      <c r="U6" s="622"/>
      <c r="V6" s="622"/>
      <c r="W6" s="622"/>
      <c r="X6" s="622"/>
      <c r="Y6" s="623"/>
      <c r="Z6" s="659">
        <v>0.5</v>
      </c>
      <c r="AA6" s="659"/>
      <c r="AB6" s="659"/>
      <c r="AC6" s="659"/>
      <c r="AD6" s="660">
        <v>44256</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1900110</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89668</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89668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1515</v>
      </c>
      <c r="S7" s="622"/>
      <c r="T7" s="622"/>
      <c r="U7" s="622"/>
      <c r="V7" s="622"/>
      <c r="W7" s="622"/>
      <c r="X7" s="622"/>
      <c r="Y7" s="623"/>
      <c r="Z7" s="659">
        <v>0</v>
      </c>
      <c r="AA7" s="659"/>
      <c r="AB7" s="659"/>
      <c r="AC7" s="659"/>
      <c r="AD7" s="660">
        <v>1515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998166</v>
      </c>
      <c r="BH7" s="622"/>
      <c r="BI7" s="622"/>
      <c r="BJ7" s="622"/>
      <c r="BK7" s="622"/>
      <c r="BL7" s="622"/>
      <c r="BM7" s="622"/>
      <c r="BN7" s="623"/>
      <c r="BO7" s="659">
        <v>52.5</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1115203</v>
      </c>
      <c r="CS7" s="622"/>
      <c r="CT7" s="622"/>
      <c r="CU7" s="622"/>
      <c r="CV7" s="622"/>
      <c r="CW7" s="622"/>
      <c r="CX7" s="622"/>
      <c r="CY7" s="623"/>
      <c r="CZ7" s="659">
        <v>12.3</v>
      </c>
      <c r="DA7" s="659"/>
      <c r="DB7" s="659"/>
      <c r="DC7" s="659"/>
      <c r="DD7" s="627">
        <v>7220</v>
      </c>
      <c r="DE7" s="622"/>
      <c r="DF7" s="622"/>
      <c r="DG7" s="622"/>
      <c r="DH7" s="622"/>
      <c r="DI7" s="622"/>
      <c r="DJ7" s="622"/>
      <c r="DK7" s="622"/>
      <c r="DL7" s="622"/>
      <c r="DM7" s="622"/>
      <c r="DN7" s="622"/>
      <c r="DO7" s="622"/>
      <c r="DP7" s="623"/>
      <c r="DQ7" s="627">
        <v>923838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44428</v>
      </c>
      <c r="S8" s="622"/>
      <c r="T8" s="622"/>
      <c r="U8" s="622"/>
      <c r="V8" s="622"/>
      <c r="W8" s="622"/>
      <c r="X8" s="622"/>
      <c r="Y8" s="623"/>
      <c r="Z8" s="659">
        <v>0.5</v>
      </c>
      <c r="AA8" s="659"/>
      <c r="AB8" s="659"/>
      <c r="AC8" s="659"/>
      <c r="AD8" s="660">
        <v>44428</v>
      </c>
      <c r="AE8" s="660"/>
      <c r="AF8" s="660"/>
      <c r="AG8" s="660"/>
      <c r="AH8" s="660"/>
      <c r="AI8" s="660"/>
      <c r="AJ8" s="660"/>
      <c r="AK8" s="660"/>
      <c r="AL8" s="624">
        <v>0.9</v>
      </c>
      <c r="AM8" s="625"/>
      <c r="AN8" s="625"/>
      <c r="AO8" s="661"/>
      <c r="AP8" s="618" t="s">
        <v>227</v>
      </c>
      <c r="AQ8" s="619"/>
      <c r="AR8" s="619"/>
      <c r="AS8" s="619"/>
      <c r="AT8" s="619"/>
      <c r="AU8" s="619"/>
      <c r="AV8" s="619"/>
      <c r="AW8" s="619"/>
      <c r="AX8" s="619"/>
      <c r="AY8" s="619"/>
      <c r="AZ8" s="619"/>
      <c r="BA8" s="619"/>
      <c r="BB8" s="619"/>
      <c r="BC8" s="619"/>
      <c r="BD8" s="619"/>
      <c r="BE8" s="619"/>
      <c r="BF8" s="620"/>
      <c r="BG8" s="621">
        <v>25559</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2696439</v>
      </c>
      <c r="CS8" s="622"/>
      <c r="CT8" s="622"/>
      <c r="CU8" s="622"/>
      <c r="CV8" s="622"/>
      <c r="CW8" s="622"/>
      <c r="CX8" s="622"/>
      <c r="CY8" s="623"/>
      <c r="CZ8" s="659">
        <v>29.7</v>
      </c>
      <c r="DA8" s="659"/>
      <c r="DB8" s="659"/>
      <c r="DC8" s="659"/>
      <c r="DD8" s="627">
        <v>1536</v>
      </c>
      <c r="DE8" s="622"/>
      <c r="DF8" s="622"/>
      <c r="DG8" s="622"/>
      <c r="DH8" s="622"/>
      <c r="DI8" s="622"/>
      <c r="DJ8" s="622"/>
      <c r="DK8" s="622"/>
      <c r="DL8" s="622"/>
      <c r="DM8" s="622"/>
      <c r="DN8" s="622"/>
      <c r="DO8" s="622"/>
      <c r="DP8" s="623"/>
      <c r="DQ8" s="627">
        <v>1662995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58199</v>
      </c>
      <c r="S9" s="622"/>
      <c r="T9" s="622"/>
      <c r="U9" s="622"/>
      <c r="V9" s="622"/>
      <c r="W9" s="622"/>
      <c r="X9" s="622"/>
      <c r="Y9" s="623"/>
      <c r="Z9" s="659">
        <v>0.6</v>
      </c>
      <c r="AA9" s="659"/>
      <c r="AB9" s="659"/>
      <c r="AC9" s="659"/>
      <c r="AD9" s="660">
        <v>58199</v>
      </c>
      <c r="AE9" s="660"/>
      <c r="AF9" s="660"/>
      <c r="AG9" s="660"/>
      <c r="AH9" s="660"/>
      <c r="AI9" s="660"/>
      <c r="AJ9" s="660"/>
      <c r="AK9" s="660"/>
      <c r="AL9" s="624">
        <v>1.2</v>
      </c>
      <c r="AM9" s="625"/>
      <c r="AN9" s="625"/>
      <c r="AO9" s="661"/>
      <c r="AP9" s="618" t="s">
        <v>230</v>
      </c>
      <c r="AQ9" s="619"/>
      <c r="AR9" s="619"/>
      <c r="AS9" s="619"/>
      <c r="AT9" s="619"/>
      <c r="AU9" s="619"/>
      <c r="AV9" s="619"/>
      <c r="AW9" s="619"/>
      <c r="AX9" s="619"/>
      <c r="AY9" s="619"/>
      <c r="AZ9" s="619"/>
      <c r="BA9" s="619"/>
      <c r="BB9" s="619"/>
      <c r="BC9" s="619"/>
      <c r="BD9" s="619"/>
      <c r="BE9" s="619"/>
      <c r="BF9" s="620"/>
      <c r="BG9" s="621">
        <v>886882</v>
      </c>
      <c r="BH9" s="622"/>
      <c r="BI9" s="622"/>
      <c r="BJ9" s="622"/>
      <c r="BK9" s="622"/>
      <c r="BL9" s="622"/>
      <c r="BM9" s="622"/>
      <c r="BN9" s="623"/>
      <c r="BO9" s="659">
        <v>46.7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1735777</v>
      </c>
      <c r="CS9" s="622"/>
      <c r="CT9" s="622"/>
      <c r="CU9" s="622"/>
      <c r="CV9" s="622"/>
      <c r="CW9" s="622"/>
      <c r="CX9" s="622"/>
      <c r="CY9" s="623"/>
      <c r="CZ9" s="659">
        <v>19.100000000000001</v>
      </c>
      <c r="DA9" s="659"/>
      <c r="DB9" s="659"/>
      <c r="DC9" s="659"/>
      <c r="DD9" s="627">
        <v>62606</v>
      </c>
      <c r="DE9" s="622"/>
      <c r="DF9" s="622"/>
      <c r="DG9" s="622"/>
      <c r="DH9" s="622"/>
      <c r="DI9" s="622"/>
      <c r="DJ9" s="622"/>
      <c r="DK9" s="622"/>
      <c r="DL9" s="622"/>
      <c r="DM9" s="622"/>
      <c r="DN9" s="622"/>
      <c r="DO9" s="622"/>
      <c r="DP9" s="623"/>
      <c r="DQ9" s="627">
        <v>570302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26572</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360816</v>
      </c>
      <c r="S11" s="622"/>
      <c r="T11" s="622"/>
      <c r="U11" s="622"/>
      <c r="V11" s="622"/>
      <c r="W11" s="622"/>
      <c r="X11" s="622"/>
      <c r="Y11" s="623"/>
      <c r="Z11" s="624">
        <v>4</v>
      </c>
      <c r="AA11" s="625"/>
      <c r="AB11" s="625"/>
      <c r="AC11" s="626"/>
      <c r="AD11" s="627">
        <v>360816</v>
      </c>
      <c r="AE11" s="622"/>
      <c r="AF11" s="622"/>
      <c r="AG11" s="622"/>
      <c r="AH11" s="622"/>
      <c r="AI11" s="622"/>
      <c r="AJ11" s="622"/>
      <c r="AK11" s="623"/>
      <c r="AL11" s="624">
        <v>7.2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59153</v>
      </c>
      <c r="BH11" s="622"/>
      <c r="BI11" s="622"/>
      <c r="BJ11" s="622"/>
      <c r="BK11" s="622"/>
      <c r="BL11" s="622"/>
      <c r="BM11" s="622"/>
      <c r="BN11" s="623"/>
      <c r="BO11" s="659">
        <v>3.1</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53079</v>
      </c>
      <c r="CS11" s="622"/>
      <c r="CT11" s="622"/>
      <c r="CU11" s="622"/>
      <c r="CV11" s="622"/>
      <c r="CW11" s="622"/>
      <c r="CX11" s="622"/>
      <c r="CY11" s="623"/>
      <c r="CZ11" s="659">
        <v>0.6</v>
      </c>
      <c r="DA11" s="659"/>
      <c r="DB11" s="659"/>
      <c r="DC11" s="659"/>
      <c r="DD11" s="627">
        <v>21080</v>
      </c>
      <c r="DE11" s="622"/>
      <c r="DF11" s="622"/>
      <c r="DG11" s="622"/>
      <c r="DH11" s="622"/>
      <c r="DI11" s="622"/>
      <c r="DJ11" s="622"/>
      <c r="DK11" s="622"/>
      <c r="DL11" s="622"/>
      <c r="DM11" s="622"/>
      <c r="DN11" s="622"/>
      <c r="DO11" s="622"/>
      <c r="DP11" s="623"/>
      <c r="DQ11" s="627">
        <v>26354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770636</v>
      </c>
      <c r="BH12" s="622"/>
      <c r="BI12" s="622"/>
      <c r="BJ12" s="622"/>
      <c r="BK12" s="622"/>
      <c r="BL12" s="622"/>
      <c r="BM12" s="622"/>
      <c r="BN12" s="623"/>
      <c r="BO12" s="659">
        <v>40.6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26792</v>
      </c>
      <c r="CS12" s="622"/>
      <c r="CT12" s="622"/>
      <c r="CU12" s="622"/>
      <c r="CV12" s="622"/>
      <c r="CW12" s="622"/>
      <c r="CX12" s="622"/>
      <c r="CY12" s="623"/>
      <c r="CZ12" s="659">
        <v>0.3</v>
      </c>
      <c r="DA12" s="659"/>
      <c r="DB12" s="659"/>
      <c r="DC12" s="659"/>
      <c r="DD12" s="627" t="s">
        <v>122</v>
      </c>
      <c r="DE12" s="622"/>
      <c r="DF12" s="622"/>
      <c r="DG12" s="622"/>
      <c r="DH12" s="622"/>
      <c r="DI12" s="622"/>
      <c r="DJ12" s="622"/>
      <c r="DK12" s="622"/>
      <c r="DL12" s="622"/>
      <c r="DM12" s="622"/>
      <c r="DN12" s="622"/>
      <c r="DO12" s="622"/>
      <c r="DP12" s="623"/>
      <c r="DQ12" s="627">
        <v>26529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770636</v>
      </c>
      <c r="BH13" s="622"/>
      <c r="BI13" s="622"/>
      <c r="BJ13" s="622"/>
      <c r="BK13" s="622"/>
      <c r="BL13" s="622"/>
      <c r="BM13" s="622"/>
      <c r="BN13" s="623"/>
      <c r="BO13" s="659">
        <v>40.6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1195677</v>
      </c>
      <c r="CS13" s="622"/>
      <c r="CT13" s="622"/>
      <c r="CU13" s="622"/>
      <c r="CV13" s="622"/>
      <c r="CW13" s="622"/>
      <c r="CX13" s="622"/>
      <c r="CY13" s="623"/>
      <c r="CZ13" s="659">
        <v>13.2</v>
      </c>
      <c r="DA13" s="659"/>
      <c r="DB13" s="659"/>
      <c r="DC13" s="659"/>
      <c r="DD13" s="627">
        <v>782830</v>
      </c>
      <c r="DE13" s="622"/>
      <c r="DF13" s="622"/>
      <c r="DG13" s="622"/>
      <c r="DH13" s="622"/>
      <c r="DI13" s="622"/>
      <c r="DJ13" s="622"/>
      <c r="DK13" s="622"/>
      <c r="DL13" s="622"/>
      <c r="DM13" s="622"/>
      <c r="DN13" s="622"/>
      <c r="DO13" s="622"/>
      <c r="DP13" s="623"/>
      <c r="DQ13" s="627">
        <v>427940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45270</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253978</v>
      </c>
      <c r="CS14" s="622"/>
      <c r="CT14" s="622"/>
      <c r="CU14" s="622"/>
      <c r="CV14" s="622"/>
      <c r="CW14" s="622"/>
      <c r="CX14" s="622"/>
      <c r="CY14" s="623"/>
      <c r="CZ14" s="659">
        <v>2.8</v>
      </c>
      <c r="DA14" s="659"/>
      <c r="DB14" s="659"/>
      <c r="DC14" s="659"/>
      <c r="DD14" s="627">
        <v>4596</v>
      </c>
      <c r="DE14" s="622"/>
      <c r="DF14" s="622"/>
      <c r="DG14" s="622"/>
      <c r="DH14" s="622"/>
      <c r="DI14" s="622"/>
      <c r="DJ14" s="622"/>
      <c r="DK14" s="622"/>
      <c r="DL14" s="622"/>
      <c r="DM14" s="622"/>
      <c r="DN14" s="622"/>
      <c r="DO14" s="622"/>
      <c r="DP14" s="623"/>
      <c r="DQ14" s="627">
        <v>238260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7566</v>
      </c>
      <c r="S15" s="622"/>
      <c r="T15" s="622"/>
      <c r="U15" s="622"/>
      <c r="V15" s="622"/>
      <c r="W15" s="622"/>
      <c r="X15" s="622"/>
      <c r="Y15" s="623"/>
      <c r="Z15" s="659">
        <v>0.1</v>
      </c>
      <c r="AA15" s="659"/>
      <c r="AB15" s="659"/>
      <c r="AC15" s="659"/>
      <c r="AD15" s="660">
        <v>7566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86038</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642311</v>
      </c>
      <c r="CS15" s="622"/>
      <c r="CT15" s="622"/>
      <c r="CU15" s="622"/>
      <c r="CV15" s="622"/>
      <c r="CW15" s="622"/>
      <c r="CX15" s="622"/>
      <c r="CY15" s="623"/>
      <c r="CZ15" s="659">
        <v>7.1</v>
      </c>
      <c r="DA15" s="659"/>
      <c r="DB15" s="659"/>
      <c r="DC15" s="659"/>
      <c r="DD15" s="627">
        <v>95525</v>
      </c>
      <c r="DE15" s="622"/>
      <c r="DF15" s="622"/>
      <c r="DG15" s="622"/>
      <c r="DH15" s="622"/>
      <c r="DI15" s="622"/>
      <c r="DJ15" s="622"/>
      <c r="DK15" s="622"/>
      <c r="DL15" s="622"/>
      <c r="DM15" s="622"/>
      <c r="DN15" s="622"/>
      <c r="DO15" s="622"/>
      <c r="DP15" s="623"/>
      <c r="DQ15" s="627">
        <v>515046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16857</v>
      </c>
      <c r="S16" s="622"/>
      <c r="T16" s="622"/>
      <c r="U16" s="622"/>
      <c r="V16" s="622"/>
      <c r="W16" s="622"/>
      <c r="X16" s="622"/>
      <c r="Y16" s="623"/>
      <c r="Z16" s="659">
        <v>0.2</v>
      </c>
      <c r="AA16" s="659"/>
      <c r="AB16" s="659"/>
      <c r="AC16" s="659"/>
      <c r="AD16" s="660">
        <v>16857</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84106</v>
      </c>
      <c r="S17" s="622"/>
      <c r="T17" s="622"/>
      <c r="U17" s="622"/>
      <c r="V17" s="622"/>
      <c r="W17" s="622"/>
      <c r="X17" s="622"/>
      <c r="Y17" s="623"/>
      <c r="Z17" s="659">
        <v>0.9</v>
      </c>
      <c r="AA17" s="659"/>
      <c r="AB17" s="659"/>
      <c r="AC17" s="659"/>
      <c r="AD17" s="660">
        <v>84106</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1261290</v>
      </c>
      <c r="CS17" s="622"/>
      <c r="CT17" s="622"/>
      <c r="CU17" s="622"/>
      <c r="CV17" s="622"/>
      <c r="CW17" s="622"/>
      <c r="CX17" s="622"/>
      <c r="CY17" s="623"/>
      <c r="CZ17" s="659">
        <v>13.9</v>
      </c>
      <c r="DA17" s="659"/>
      <c r="DB17" s="659"/>
      <c r="DC17" s="659"/>
      <c r="DD17" s="627" t="s">
        <v>122</v>
      </c>
      <c r="DE17" s="622"/>
      <c r="DF17" s="622"/>
      <c r="DG17" s="622"/>
      <c r="DH17" s="622"/>
      <c r="DI17" s="622"/>
      <c r="DJ17" s="622"/>
      <c r="DK17" s="622"/>
      <c r="DL17" s="622"/>
      <c r="DM17" s="622"/>
      <c r="DN17" s="622"/>
      <c r="DO17" s="622"/>
      <c r="DP17" s="623"/>
      <c r="DQ17" s="627">
        <v>1261290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12977</v>
      </c>
      <c r="S18" s="622"/>
      <c r="T18" s="622"/>
      <c r="U18" s="622"/>
      <c r="V18" s="622"/>
      <c r="W18" s="622"/>
      <c r="X18" s="622"/>
      <c r="Y18" s="623"/>
      <c r="Z18" s="659">
        <v>0.1</v>
      </c>
      <c r="AA18" s="659"/>
      <c r="AB18" s="659"/>
      <c r="AC18" s="659"/>
      <c r="AD18" s="660">
        <v>12977</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71053</v>
      </c>
      <c r="S19" s="622"/>
      <c r="T19" s="622"/>
      <c r="U19" s="622"/>
      <c r="V19" s="622"/>
      <c r="W19" s="622"/>
      <c r="X19" s="622"/>
      <c r="Y19" s="623"/>
      <c r="Z19" s="659">
        <v>0.8</v>
      </c>
      <c r="AA19" s="659"/>
      <c r="AB19" s="659"/>
      <c r="AC19" s="659"/>
      <c r="AD19" s="660">
        <v>71053</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76</v>
      </c>
      <c r="S20" s="622"/>
      <c r="T20" s="622"/>
      <c r="U20" s="622"/>
      <c r="V20" s="622"/>
      <c r="W20" s="622"/>
      <c r="X20" s="622"/>
      <c r="Y20" s="623"/>
      <c r="Z20" s="659">
        <v>0</v>
      </c>
      <c r="AA20" s="659"/>
      <c r="AB20" s="659"/>
      <c r="AC20" s="659"/>
      <c r="AD20" s="660">
        <v>76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9070214</v>
      </c>
      <c r="CS20" s="622"/>
      <c r="CT20" s="622"/>
      <c r="CU20" s="622"/>
      <c r="CV20" s="622"/>
      <c r="CW20" s="622"/>
      <c r="CX20" s="622"/>
      <c r="CY20" s="623"/>
      <c r="CZ20" s="659">
        <v>100</v>
      </c>
      <c r="DA20" s="659"/>
      <c r="DB20" s="659"/>
      <c r="DC20" s="659"/>
      <c r="DD20" s="627">
        <v>975393</v>
      </c>
      <c r="DE20" s="622"/>
      <c r="DF20" s="622"/>
      <c r="DG20" s="622"/>
      <c r="DH20" s="622"/>
      <c r="DI20" s="622"/>
      <c r="DJ20" s="622"/>
      <c r="DK20" s="622"/>
      <c r="DL20" s="622"/>
      <c r="DM20" s="622"/>
      <c r="DN20" s="622"/>
      <c r="DO20" s="622"/>
      <c r="DP20" s="623"/>
      <c r="DQ20" s="627">
        <v>5742222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2782534</v>
      </c>
      <c r="S21" s="622"/>
      <c r="T21" s="622"/>
      <c r="U21" s="622"/>
      <c r="V21" s="622"/>
      <c r="W21" s="622"/>
      <c r="X21" s="622"/>
      <c r="Y21" s="623"/>
      <c r="Z21" s="659">
        <v>30.5</v>
      </c>
      <c r="AA21" s="659"/>
      <c r="AB21" s="659"/>
      <c r="AC21" s="659"/>
      <c r="AD21" s="660">
        <v>2492015</v>
      </c>
      <c r="AE21" s="660"/>
      <c r="AF21" s="660"/>
      <c r="AG21" s="660"/>
      <c r="AH21" s="660"/>
      <c r="AI21" s="660"/>
      <c r="AJ21" s="660"/>
      <c r="AK21" s="660"/>
      <c r="AL21" s="624">
        <v>49.4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2492015</v>
      </c>
      <c r="S22" s="622"/>
      <c r="T22" s="622"/>
      <c r="U22" s="622"/>
      <c r="V22" s="622"/>
      <c r="W22" s="622"/>
      <c r="X22" s="622"/>
      <c r="Y22" s="623"/>
      <c r="Z22" s="659">
        <v>27.4</v>
      </c>
      <c r="AA22" s="659"/>
      <c r="AB22" s="659"/>
      <c r="AC22" s="659"/>
      <c r="AD22" s="660">
        <v>2492015</v>
      </c>
      <c r="AE22" s="660"/>
      <c r="AF22" s="660"/>
      <c r="AG22" s="660"/>
      <c r="AH22" s="660"/>
      <c r="AI22" s="660"/>
      <c r="AJ22" s="660"/>
      <c r="AK22" s="660"/>
      <c r="AL22" s="624">
        <v>49.4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290519</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4159157</v>
      </c>
      <c r="CS24" s="677"/>
      <c r="CT24" s="677"/>
      <c r="CU24" s="677"/>
      <c r="CV24" s="677"/>
      <c r="CW24" s="677"/>
      <c r="CX24" s="677"/>
      <c r="CY24" s="702"/>
      <c r="CZ24" s="703">
        <v>45.9</v>
      </c>
      <c r="DA24" s="685"/>
      <c r="DB24" s="685"/>
      <c r="DC24" s="705"/>
      <c r="DD24" s="701">
        <v>3203290</v>
      </c>
      <c r="DE24" s="677"/>
      <c r="DF24" s="677"/>
      <c r="DG24" s="677"/>
      <c r="DH24" s="677"/>
      <c r="DI24" s="677"/>
      <c r="DJ24" s="677"/>
      <c r="DK24" s="702"/>
      <c r="DL24" s="701">
        <v>2786119</v>
      </c>
      <c r="DM24" s="677"/>
      <c r="DN24" s="677"/>
      <c r="DO24" s="677"/>
      <c r="DP24" s="677"/>
      <c r="DQ24" s="677"/>
      <c r="DR24" s="677"/>
      <c r="DS24" s="677"/>
      <c r="DT24" s="677"/>
      <c r="DU24" s="677"/>
      <c r="DV24" s="702"/>
      <c r="DW24" s="703">
        <v>55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5300387</v>
      </c>
      <c r="S25" s="622"/>
      <c r="T25" s="622"/>
      <c r="U25" s="622"/>
      <c r="V25" s="622"/>
      <c r="W25" s="622"/>
      <c r="X25" s="622"/>
      <c r="Y25" s="623"/>
      <c r="Z25" s="659">
        <v>58.2</v>
      </c>
      <c r="AA25" s="659"/>
      <c r="AB25" s="659"/>
      <c r="AC25" s="659"/>
      <c r="AD25" s="660">
        <v>5009868</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1585371</v>
      </c>
      <c r="CS25" s="634"/>
      <c r="CT25" s="634"/>
      <c r="CU25" s="634"/>
      <c r="CV25" s="634"/>
      <c r="CW25" s="634"/>
      <c r="CX25" s="634"/>
      <c r="CY25" s="635"/>
      <c r="CZ25" s="624">
        <v>17.5</v>
      </c>
      <c r="DA25" s="636"/>
      <c r="DB25" s="636"/>
      <c r="DC25" s="637"/>
      <c r="DD25" s="627">
        <v>1422667</v>
      </c>
      <c r="DE25" s="634"/>
      <c r="DF25" s="634"/>
      <c r="DG25" s="634"/>
      <c r="DH25" s="634"/>
      <c r="DI25" s="634"/>
      <c r="DJ25" s="634"/>
      <c r="DK25" s="635"/>
      <c r="DL25" s="627">
        <v>1372276</v>
      </c>
      <c r="DM25" s="634"/>
      <c r="DN25" s="634"/>
      <c r="DO25" s="634"/>
      <c r="DP25" s="634"/>
      <c r="DQ25" s="634"/>
      <c r="DR25" s="634"/>
      <c r="DS25" s="634"/>
      <c r="DT25" s="634"/>
      <c r="DU25" s="634"/>
      <c r="DV25" s="635"/>
      <c r="DW25" s="624">
        <v>27.1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1848</v>
      </c>
      <c r="S26" s="622"/>
      <c r="T26" s="622"/>
      <c r="U26" s="622"/>
      <c r="V26" s="622"/>
      <c r="W26" s="622"/>
      <c r="X26" s="622"/>
      <c r="Y26" s="623"/>
      <c r="Z26" s="659">
        <v>0</v>
      </c>
      <c r="AA26" s="659"/>
      <c r="AB26" s="659"/>
      <c r="AC26" s="659"/>
      <c r="AD26" s="660">
        <v>1848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864655</v>
      </c>
      <c r="CS26" s="622"/>
      <c r="CT26" s="622"/>
      <c r="CU26" s="622"/>
      <c r="CV26" s="622"/>
      <c r="CW26" s="622"/>
      <c r="CX26" s="622"/>
      <c r="CY26" s="623"/>
      <c r="CZ26" s="624">
        <v>9.5</v>
      </c>
      <c r="DA26" s="636"/>
      <c r="DB26" s="636"/>
      <c r="DC26" s="637"/>
      <c r="DD26" s="627">
        <v>738436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34070</v>
      </c>
      <c r="S27" s="622"/>
      <c r="T27" s="622"/>
      <c r="U27" s="622"/>
      <c r="V27" s="622"/>
      <c r="W27" s="622"/>
      <c r="X27" s="622"/>
      <c r="Y27" s="623"/>
      <c r="Z27" s="659">
        <v>0.4</v>
      </c>
      <c r="AA27" s="659"/>
      <c r="AB27" s="659"/>
      <c r="AC27" s="659"/>
      <c r="AD27" s="660">
        <v>40</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1900110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1312496</v>
      </c>
      <c r="CS27" s="634"/>
      <c r="CT27" s="634"/>
      <c r="CU27" s="634"/>
      <c r="CV27" s="634"/>
      <c r="CW27" s="634"/>
      <c r="CX27" s="634"/>
      <c r="CY27" s="635"/>
      <c r="CZ27" s="624">
        <v>14.5</v>
      </c>
      <c r="DA27" s="636"/>
      <c r="DB27" s="636"/>
      <c r="DC27" s="637"/>
      <c r="DD27" s="627">
        <v>519333</v>
      </c>
      <c r="DE27" s="634"/>
      <c r="DF27" s="634"/>
      <c r="DG27" s="634"/>
      <c r="DH27" s="634"/>
      <c r="DI27" s="634"/>
      <c r="DJ27" s="634"/>
      <c r="DK27" s="635"/>
      <c r="DL27" s="627">
        <v>302253</v>
      </c>
      <c r="DM27" s="634"/>
      <c r="DN27" s="634"/>
      <c r="DO27" s="634"/>
      <c r="DP27" s="634"/>
      <c r="DQ27" s="634"/>
      <c r="DR27" s="634"/>
      <c r="DS27" s="634"/>
      <c r="DT27" s="634"/>
      <c r="DU27" s="634"/>
      <c r="DV27" s="635"/>
      <c r="DW27" s="624">
        <v>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79093</v>
      </c>
      <c r="S28" s="622"/>
      <c r="T28" s="622"/>
      <c r="U28" s="622"/>
      <c r="V28" s="622"/>
      <c r="W28" s="622"/>
      <c r="X28" s="622"/>
      <c r="Y28" s="623"/>
      <c r="Z28" s="659">
        <v>0.9</v>
      </c>
      <c r="AA28" s="659"/>
      <c r="AB28" s="659"/>
      <c r="AC28" s="659"/>
      <c r="AD28" s="660">
        <v>25010</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1261290</v>
      </c>
      <c r="CS28" s="622"/>
      <c r="CT28" s="622"/>
      <c r="CU28" s="622"/>
      <c r="CV28" s="622"/>
      <c r="CW28" s="622"/>
      <c r="CX28" s="622"/>
      <c r="CY28" s="623"/>
      <c r="CZ28" s="624">
        <v>13.9</v>
      </c>
      <c r="DA28" s="636"/>
      <c r="DB28" s="636"/>
      <c r="DC28" s="637"/>
      <c r="DD28" s="627">
        <v>1261290</v>
      </c>
      <c r="DE28" s="622"/>
      <c r="DF28" s="622"/>
      <c r="DG28" s="622"/>
      <c r="DH28" s="622"/>
      <c r="DI28" s="622"/>
      <c r="DJ28" s="622"/>
      <c r="DK28" s="623"/>
      <c r="DL28" s="627">
        <v>1111590</v>
      </c>
      <c r="DM28" s="622"/>
      <c r="DN28" s="622"/>
      <c r="DO28" s="622"/>
      <c r="DP28" s="622"/>
      <c r="DQ28" s="622"/>
      <c r="DR28" s="622"/>
      <c r="DS28" s="622"/>
      <c r="DT28" s="622"/>
      <c r="DU28" s="622"/>
      <c r="DV28" s="623"/>
      <c r="DW28" s="624">
        <v>22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63130</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1261096</v>
      </c>
      <c r="CS29" s="634"/>
      <c r="CT29" s="634"/>
      <c r="CU29" s="634"/>
      <c r="CV29" s="634"/>
      <c r="CW29" s="634"/>
      <c r="CX29" s="634"/>
      <c r="CY29" s="635"/>
      <c r="CZ29" s="624">
        <v>13.9</v>
      </c>
      <c r="DA29" s="636"/>
      <c r="DB29" s="636"/>
      <c r="DC29" s="637"/>
      <c r="DD29" s="627">
        <v>1261096</v>
      </c>
      <c r="DE29" s="634"/>
      <c r="DF29" s="634"/>
      <c r="DG29" s="634"/>
      <c r="DH29" s="634"/>
      <c r="DI29" s="634"/>
      <c r="DJ29" s="634"/>
      <c r="DK29" s="635"/>
      <c r="DL29" s="627">
        <v>1111396</v>
      </c>
      <c r="DM29" s="634"/>
      <c r="DN29" s="634"/>
      <c r="DO29" s="634"/>
      <c r="DP29" s="634"/>
      <c r="DQ29" s="634"/>
      <c r="DR29" s="634"/>
      <c r="DS29" s="634"/>
      <c r="DT29" s="634"/>
      <c r="DU29" s="634"/>
      <c r="DV29" s="635"/>
      <c r="DW29" s="624">
        <v>22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1130264</v>
      </c>
      <c r="S30" s="622"/>
      <c r="T30" s="622"/>
      <c r="U30" s="622"/>
      <c r="V30" s="622"/>
      <c r="W30" s="622"/>
      <c r="X30" s="622"/>
      <c r="Y30" s="623"/>
      <c r="Z30" s="659">
        <v>12.4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1204208</v>
      </c>
      <c r="CS30" s="622"/>
      <c r="CT30" s="622"/>
      <c r="CU30" s="622"/>
      <c r="CV30" s="622"/>
      <c r="CW30" s="622"/>
      <c r="CX30" s="622"/>
      <c r="CY30" s="623"/>
      <c r="CZ30" s="624">
        <v>13.3</v>
      </c>
      <c r="DA30" s="636"/>
      <c r="DB30" s="636"/>
      <c r="DC30" s="637"/>
      <c r="DD30" s="627">
        <v>1204208</v>
      </c>
      <c r="DE30" s="622"/>
      <c r="DF30" s="622"/>
      <c r="DG30" s="622"/>
      <c r="DH30" s="622"/>
      <c r="DI30" s="622"/>
      <c r="DJ30" s="622"/>
      <c r="DK30" s="623"/>
      <c r="DL30" s="627">
        <v>1054533</v>
      </c>
      <c r="DM30" s="622"/>
      <c r="DN30" s="622"/>
      <c r="DO30" s="622"/>
      <c r="DP30" s="622"/>
      <c r="DQ30" s="622"/>
      <c r="DR30" s="622"/>
      <c r="DS30" s="622"/>
      <c r="DT30" s="622"/>
      <c r="DU30" s="622"/>
      <c r="DV30" s="623"/>
      <c r="DW30" s="624">
        <v>20.8</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99.8</v>
      </c>
      <c r="BH31" s="684"/>
      <c r="BI31" s="684"/>
      <c r="BJ31" s="684"/>
      <c r="BK31" s="684"/>
      <c r="BL31" s="684"/>
      <c r="BM31" s="685">
        <v>99.2</v>
      </c>
      <c r="BN31" s="684"/>
      <c r="BO31" s="684"/>
      <c r="BP31" s="684"/>
      <c r="BQ31" s="686"/>
      <c r="BR31" s="683">
        <v>99.7</v>
      </c>
      <c r="BS31" s="684"/>
      <c r="BT31" s="684"/>
      <c r="BU31" s="684"/>
      <c r="BV31" s="684"/>
      <c r="BW31" s="684"/>
      <c r="BX31" s="685">
        <v>99.2</v>
      </c>
      <c r="BY31" s="684"/>
      <c r="BZ31" s="684"/>
      <c r="CA31" s="684"/>
      <c r="CB31" s="686"/>
      <c r="CD31" s="642"/>
      <c r="CE31" s="643"/>
      <c r="CF31" s="618" t="s">
        <v>300</v>
      </c>
      <c r="CG31" s="619"/>
      <c r="CH31" s="619"/>
      <c r="CI31" s="619"/>
      <c r="CJ31" s="619"/>
      <c r="CK31" s="619"/>
      <c r="CL31" s="619"/>
      <c r="CM31" s="619"/>
      <c r="CN31" s="619"/>
      <c r="CO31" s="619"/>
      <c r="CP31" s="619"/>
      <c r="CQ31" s="620"/>
      <c r="CR31" s="621">
        <v>56888</v>
      </c>
      <c r="CS31" s="634"/>
      <c r="CT31" s="634"/>
      <c r="CU31" s="634"/>
      <c r="CV31" s="634"/>
      <c r="CW31" s="634"/>
      <c r="CX31" s="634"/>
      <c r="CY31" s="635"/>
      <c r="CZ31" s="624">
        <v>0.6</v>
      </c>
      <c r="DA31" s="636"/>
      <c r="DB31" s="636"/>
      <c r="DC31" s="637"/>
      <c r="DD31" s="627">
        <v>56888</v>
      </c>
      <c r="DE31" s="634"/>
      <c r="DF31" s="634"/>
      <c r="DG31" s="634"/>
      <c r="DH31" s="634"/>
      <c r="DI31" s="634"/>
      <c r="DJ31" s="634"/>
      <c r="DK31" s="635"/>
      <c r="DL31" s="627">
        <v>56863</v>
      </c>
      <c r="DM31" s="634"/>
      <c r="DN31" s="634"/>
      <c r="DO31" s="634"/>
      <c r="DP31" s="634"/>
      <c r="DQ31" s="634"/>
      <c r="DR31" s="634"/>
      <c r="DS31" s="634"/>
      <c r="DT31" s="634"/>
      <c r="DU31" s="634"/>
      <c r="DV31" s="635"/>
      <c r="DW31" s="624">
        <v>1.1000000000000001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548643</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99.7</v>
      </c>
      <c r="BH32" s="634"/>
      <c r="BI32" s="634"/>
      <c r="BJ32" s="634"/>
      <c r="BK32" s="634"/>
      <c r="BL32" s="634"/>
      <c r="BM32" s="625">
        <v>99.4</v>
      </c>
      <c r="BN32" s="634"/>
      <c r="BO32" s="634"/>
      <c r="BP32" s="634"/>
      <c r="BQ32" s="657"/>
      <c r="BR32" s="687">
        <v>99.7</v>
      </c>
      <c r="BS32" s="634"/>
      <c r="BT32" s="634"/>
      <c r="BU32" s="634"/>
      <c r="BV32" s="634"/>
      <c r="BW32" s="634"/>
      <c r="BX32" s="625">
        <v>99.3</v>
      </c>
      <c r="BY32" s="634"/>
      <c r="BZ32" s="634"/>
      <c r="CA32" s="634"/>
      <c r="CB32" s="657"/>
      <c r="CD32" s="644"/>
      <c r="CE32" s="645"/>
      <c r="CF32" s="618" t="s">
        <v>304</v>
      </c>
      <c r="CG32" s="619"/>
      <c r="CH32" s="619"/>
      <c r="CI32" s="619"/>
      <c r="CJ32" s="619"/>
      <c r="CK32" s="619"/>
      <c r="CL32" s="619"/>
      <c r="CM32" s="619"/>
      <c r="CN32" s="619"/>
      <c r="CO32" s="619"/>
      <c r="CP32" s="619"/>
      <c r="CQ32" s="620"/>
      <c r="CR32" s="621">
        <v>194</v>
      </c>
      <c r="CS32" s="622"/>
      <c r="CT32" s="622"/>
      <c r="CU32" s="622"/>
      <c r="CV32" s="622"/>
      <c r="CW32" s="622"/>
      <c r="CX32" s="622"/>
      <c r="CY32" s="623"/>
      <c r="CZ32" s="624">
        <v>0</v>
      </c>
      <c r="DA32" s="636"/>
      <c r="DB32" s="636"/>
      <c r="DC32" s="637"/>
      <c r="DD32" s="627">
        <v>194</v>
      </c>
      <c r="DE32" s="622"/>
      <c r="DF32" s="622"/>
      <c r="DG32" s="622"/>
      <c r="DH32" s="622"/>
      <c r="DI32" s="622"/>
      <c r="DJ32" s="622"/>
      <c r="DK32" s="623"/>
      <c r="DL32" s="627">
        <v>194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6700</v>
      </c>
      <c r="S33" s="622"/>
      <c r="T33" s="622"/>
      <c r="U33" s="622"/>
      <c r="V33" s="622"/>
      <c r="W33" s="622"/>
      <c r="X33" s="622"/>
      <c r="Y33" s="623"/>
      <c r="Z33" s="659">
        <v>0.1</v>
      </c>
      <c r="AA33" s="659"/>
      <c r="AB33" s="659"/>
      <c r="AC33" s="659"/>
      <c r="AD33" s="660">
        <v>5853</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99.8</v>
      </c>
      <c r="BH33" s="606"/>
      <c r="BI33" s="606"/>
      <c r="BJ33" s="606"/>
      <c r="BK33" s="606"/>
      <c r="BL33" s="606"/>
      <c r="BM33" s="652">
        <v>99</v>
      </c>
      <c r="BN33" s="606"/>
      <c r="BO33" s="606"/>
      <c r="BP33" s="606"/>
      <c r="BQ33" s="669"/>
      <c r="BR33" s="682">
        <v>99.7</v>
      </c>
      <c r="BS33" s="606"/>
      <c r="BT33" s="606"/>
      <c r="BU33" s="606"/>
      <c r="BV33" s="606"/>
      <c r="BW33" s="606"/>
      <c r="BX33" s="652">
        <v>99</v>
      </c>
      <c r="BY33" s="606"/>
      <c r="BZ33" s="606"/>
      <c r="CA33" s="606"/>
      <c r="CB33" s="669"/>
      <c r="CD33" s="618" t="s">
        <v>307</v>
      </c>
      <c r="CE33" s="619"/>
      <c r="CF33" s="619"/>
      <c r="CG33" s="619"/>
      <c r="CH33" s="619"/>
      <c r="CI33" s="619"/>
      <c r="CJ33" s="619"/>
      <c r="CK33" s="619"/>
      <c r="CL33" s="619"/>
      <c r="CM33" s="619"/>
      <c r="CN33" s="619"/>
      <c r="CO33" s="619"/>
      <c r="CP33" s="619"/>
      <c r="CQ33" s="620"/>
      <c r="CR33" s="621">
        <v>3935664</v>
      </c>
      <c r="CS33" s="634"/>
      <c r="CT33" s="634"/>
      <c r="CU33" s="634"/>
      <c r="CV33" s="634"/>
      <c r="CW33" s="634"/>
      <c r="CX33" s="634"/>
      <c r="CY33" s="635"/>
      <c r="CZ33" s="624">
        <v>43.4</v>
      </c>
      <c r="DA33" s="636"/>
      <c r="DB33" s="636"/>
      <c r="DC33" s="637"/>
      <c r="DD33" s="627">
        <v>2445678</v>
      </c>
      <c r="DE33" s="634"/>
      <c r="DF33" s="634"/>
      <c r="DG33" s="634"/>
      <c r="DH33" s="634"/>
      <c r="DI33" s="634"/>
      <c r="DJ33" s="634"/>
      <c r="DK33" s="635"/>
      <c r="DL33" s="627">
        <v>1990713</v>
      </c>
      <c r="DM33" s="634"/>
      <c r="DN33" s="634"/>
      <c r="DO33" s="634"/>
      <c r="DP33" s="634"/>
      <c r="DQ33" s="634"/>
      <c r="DR33" s="634"/>
      <c r="DS33" s="634"/>
      <c r="DT33" s="634"/>
      <c r="DU33" s="634"/>
      <c r="DV33" s="635"/>
      <c r="DW33" s="624">
        <v>39.299999999999997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100036</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1045261</v>
      </c>
      <c r="CS34" s="622"/>
      <c r="CT34" s="622"/>
      <c r="CU34" s="622"/>
      <c r="CV34" s="622"/>
      <c r="CW34" s="622"/>
      <c r="CX34" s="622"/>
      <c r="CY34" s="623"/>
      <c r="CZ34" s="624">
        <v>11.5</v>
      </c>
      <c r="DA34" s="636"/>
      <c r="DB34" s="636"/>
      <c r="DC34" s="637"/>
      <c r="DD34" s="627">
        <v>834671</v>
      </c>
      <c r="DE34" s="622"/>
      <c r="DF34" s="622"/>
      <c r="DG34" s="622"/>
      <c r="DH34" s="622"/>
      <c r="DI34" s="622"/>
      <c r="DJ34" s="622"/>
      <c r="DK34" s="623"/>
      <c r="DL34" s="627">
        <v>741501</v>
      </c>
      <c r="DM34" s="622"/>
      <c r="DN34" s="622"/>
      <c r="DO34" s="622"/>
      <c r="DP34" s="622"/>
      <c r="DQ34" s="622"/>
      <c r="DR34" s="622"/>
      <c r="DS34" s="622"/>
      <c r="DT34" s="622"/>
      <c r="DU34" s="622"/>
      <c r="DV34" s="623"/>
      <c r="DW34" s="624">
        <v>14.6</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15834</v>
      </c>
      <c r="S35" s="622"/>
      <c r="T35" s="622"/>
      <c r="U35" s="622"/>
      <c r="V35" s="622"/>
      <c r="W35" s="622"/>
      <c r="X35" s="622"/>
      <c r="Y35" s="623"/>
      <c r="Z35" s="659">
        <v>0.2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19698</v>
      </c>
      <c r="CS35" s="634"/>
      <c r="CT35" s="634"/>
      <c r="CU35" s="634"/>
      <c r="CV35" s="634"/>
      <c r="CW35" s="634"/>
      <c r="CX35" s="634"/>
      <c r="CY35" s="635"/>
      <c r="CZ35" s="624">
        <v>0.2</v>
      </c>
      <c r="DA35" s="636"/>
      <c r="DB35" s="636"/>
      <c r="DC35" s="637"/>
      <c r="DD35" s="627">
        <v>18143</v>
      </c>
      <c r="DE35" s="634"/>
      <c r="DF35" s="634"/>
      <c r="DG35" s="634"/>
      <c r="DH35" s="634"/>
      <c r="DI35" s="634"/>
      <c r="DJ35" s="634"/>
      <c r="DK35" s="635"/>
      <c r="DL35" s="627">
        <v>18143</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16466</v>
      </c>
      <c r="S36" s="622"/>
      <c r="T36" s="622"/>
      <c r="U36" s="622"/>
      <c r="V36" s="622"/>
      <c r="W36" s="622"/>
      <c r="X36" s="622"/>
      <c r="Y36" s="623"/>
      <c r="Z36" s="659">
        <v>0.2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1046900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-1503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1874984</v>
      </c>
      <c r="CS36" s="622"/>
      <c r="CT36" s="622"/>
      <c r="CU36" s="622"/>
      <c r="CV36" s="622"/>
      <c r="CW36" s="622"/>
      <c r="CX36" s="622"/>
      <c r="CY36" s="623"/>
      <c r="CZ36" s="624">
        <v>20.7</v>
      </c>
      <c r="DA36" s="636"/>
      <c r="DB36" s="636"/>
      <c r="DC36" s="637"/>
      <c r="DD36" s="627">
        <v>818049</v>
      </c>
      <c r="DE36" s="622"/>
      <c r="DF36" s="622"/>
      <c r="DG36" s="622"/>
      <c r="DH36" s="622"/>
      <c r="DI36" s="622"/>
      <c r="DJ36" s="622"/>
      <c r="DK36" s="623"/>
      <c r="DL36" s="627">
        <v>588326</v>
      </c>
      <c r="DM36" s="622"/>
      <c r="DN36" s="622"/>
      <c r="DO36" s="622"/>
      <c r="DP36" s="622"/>
      <c r="DQ36" s="622"/>
      <c r="DR36" s="622"/>
      <c r="DS36" s="622"/>
      <c r="DT36" s="622"/>
      <c r="DU36" s="622"/>
      <c r="DV36" s="623"/>
      <c r="DW36" s="624">
        <v>11.6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109629</v>
      </c>
      <c r="S37" s="622"/>
      <c r="T37" s="622"/>
      <c r="U37" s="622"/>
      <c r="V37" s="622"/>
      <c r="W37" s="622"/>
      <c r="X37" s="622"/>
      <c r="Y37" s="623"/>
      <c r="Z37" s="659">
        <v>1.2</v>
      </c>
      <c r="AA37" s="659"/>
      <c r="AB37" s="659"/>
      <c r="AC37" s="659"/>
      <c r="AD37" s="660">
        <v>2621</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256934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-1503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1447617</v>
      </c>
      <c r="CS37" s="634"/>
      <c r="CT37" s="634"/>
      <c r="CU37" s="634"/>
      <c r="CV37" s="634"/>
      <c r="CW37" s="634"/>
      <c r="CX37" s="634"/>
      <c r="CY37" s="635"/>
      <c r="CZ37" s="624">
        <v>16</v>
      </c>
      <c r="DA37" s="636"/>
      <c r="DB37" s="636"/>
      <c r="DC37" s="637"/>
      <c r="DD37" s="627">
        <v>417440</v>
      </c>
      <c r="DE37" s="634"/>
      <c r="DF37" s="634"/>
      <c r="DG37" s="634"/>
      <c r="DH37" s="634"/>
      <c r="DI37" s="634"/>
      <c r="DJ37" s="634"/>
      <c r="DK37" s="635"/>
      <c r="DL37" s="627">
        <v>303930</v>
      </c>
      <c r="DM37" s="634"/>
      <c r="DN37" s="634"/>
      <c r="DO37" s="634"/>
      <c r="DP37" s="634"/>
      <c r="DQ37" s="634"/>
      <c r="DR37" s="634"/>
      <c r="DS37" s="634"/>
      <c r="DT37" s="634"/>
      <c r="DU37" s="634"/>
      <c r="DV37" s="635"/>
      <c r="DW37" s="624">
        <v>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1705298</v>
      </c>
      <c r="S38" s="622"/>
      <c r="T38" s="622"/>
      <c r="U38" s="622"/>
      <c r="V38" s="622"/>
      <c r="W38" s="622"/>
      <c r="X38" s="622"/>
      <c r="Y38" s="623"/>
      <c r="Z38" s="659">
        <v>18.7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2122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787966</v>
      </c>
      <c r="CS38" s="622"/>
      <c r="CT38" s="622"/>
      <c r="CU38" s="622"/>
      <c r="CV38" s="622"/>
      <c r="CW38" s="622"/>
      <c r="CX38" s="622"/>
      <c r="CY38" s="623"/>
      <c r="CZ38" s="624">
        <v>8.6999999999999993</v>
      </c>
      <c r="DA38" s="636"/>
      <c r="DB38" s="636"/>
      <c r="DC38" s="637"/>
      <c r="DD38" s="627">
        <v>645077</v>
      </c>
      <c r="DE38" s="622"/>
      <c r="DF38" s="622"/>
      <c r="DG38" s="622"/>
      <c r="DH38" s="622"/>
      <c r="DI38" s="622"/>
      <c r="DJ38" s="622"/>
      <c r="DK38" s="623"/>
      <c r="DL38" s="627">
        <v>642743</v>
      </c>
      <c r="DM38" s="622"/>
      <c r="DN38" s="622"/>
      <c r="DO38" s="622"/>
      <c r="DP38" s="622"/>
      <c r="DQ38" s="622"/>
      <c r="DR38" s="622"/>
      <c r="DS38" s="622"/>
      <c r="DT38" s="622"/>
      <c r="DU38" s="622"/>
      <c r="DV38" s="623"/>
      <c r="DW38" s="624">
        <v>12.7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3146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107604</v>
      </c>
      <c r="CS39" s="634"/>
      <c r="CT39" s="634"/>
      <c r="CU39" s="634"/>
      <c r="CV39" s="634"/>
      <c r="CW39" s="634"/>
      <c r="CX39" s="634"/>
      <c r="CY39" s="635"/>
      <c r="CZ39" s="624">
        <v>1.2</v>
      </c>
      <c r="DA39" s="636"/>
      <c r="DB39" s="636"/>
      <c r="DC39" s="637"/>
      <c r="DD39" s="627">
        <v>29587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17698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100151</v>
      </c>
      <c r="CS40" s="622"/>
      <c r="CT40" s="622"/>
      <c r="CU40" s="622"/>
      <c r="CV40" s="622"/>
      <c r="CW40" s="622"/>
      <c r="CX40" s="622"/>
      <c r="CY40" s="623"/>
      <c r="CZ40" s="624">
        <v>1.1000000000000001</v>
      </c>
      <c r="DA40" s="636"/>
      <c r="DB40" s="636"/>
      <c r="DC40" s="637"/>
      <c r="DD40" s="627">
        <v>100151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9111398</v>
      </c>
      <c r="S41" s="646"/>
      <c r="T41" s="646"/>
      <c r="U41" s="646"/>
      <c r="V41" s="646"/>
      <c r="W41" s="646"/>
      <c r="X41" s="646"/>
      <c r="Y41" s="649"/>
      <c r="Z41" s="650">
        <v>100</v>
      </c>
      <c r="AA41" s="650"/>
      <c r="AB41" s="650"/>
      <c r="AC41" s="650"/>
      <c r="AD41" s="651">
        <v>5045240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118720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669246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975393</v>
      </c>
      <c r="CS42" s="634"/>
      <c r="CT42" s="634"/>
      <c r="CU42" s="634"/>
      <c r="CV42" s="634"/>
      <c r="CW42" s="634"/>
      <c r="CX42" s="634"/>
      <c r="CY42" s="635"/>
      <c r="CZ42" s="624">
        <v>10.8</v>
      </c>
      <c r="DA42" s="636"/>
      <c r="DB42" s="636"/>
      <c r="DC42" s="637"/>
      <c r="DD42" s="627">
        <v>93254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18212</v>
      </c>
      <c r="CS43" s="634"/>
      <c r="CT43" s="634"/>
      <c r="CU43" s="634"/>
      <c r="CV43" s="634"/>
      <c r="CW43" s="634"/>
      <c r="CX43" s="634"/>
      <c r="CY43" s="635"/>
      <c r="CZ43" s="624">
        <v>0.2</v>
      </c>
      <c r="DA43" s="636"/>
      <c r="DB43" s="636"/>
      <c r="DC43" s="637"/>
      <c r="DD43" s="627">
        <v>175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975393</v>
      </c>
      <c r="CS44" s="622"/>
      <c r="CT44" s="622"/>
      <c r="CU44" s="622"/>
      <c r="CV44" s="622"/>
      <c r="CW44" s="622"/>
      <c r="CX44" s="622"/>
      <c r="CY44" s="623"/>
      <c r="CZ44" s="624">
        <v>10.8</v>
      </c>
      <c r="DA44" s="625"/>
      <c r="DB44" s="625"/>
      <c r="DC44" s="626"/>
      <c r="DD44" s="627">
        <v>93254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448808</v>
      </c>
      <c r="CS45" s="634"/>
      <c r="CT45" s="634"/>
      <c r="CU45" s="634"/>
      <c r="CV45" s="634"/>
      <c r="CW45" s="634"/>
      <c r="CX45" s="634"/>
      <c r="CY45" s="635"/>
      <c r="CZ45" s="624">
        <v>4.9000000000000004</v>
      </c>
      <c r="DA45" s="636"/>
      <c r="DB45" s="636"/>
      <c r="DC45" s="637"/>
      <c r="DD45" s="627">
        <v>5274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526585</v>
      </c>
      <c r="CS46" s="622"/>
      <c r="CT46" s="622"/>
      <c r="CU46" s="622"/>
      <c r="CV46" s="622"/>
      <c r="CW46" s="622"/>
      <c r="CX46" s="622"/>
      <c r="CY46" s="623"/>
      <c r="CZ46" s="624">
        <v>5.8</v>
      </c>
      <c r="DA46" s="625"/>
      <c r="DB46" s="625"/>
      <c r="DC46" s="626"/>
      <c r="DD46" s="627">
        <v>87980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9070214</v>
      </c>
      <c r="CS49" s="606"/>
      <c r="CT49" s="606"/>
      <c r="CU49" s="606"/>
      <c r="CV49" s="606"/>
      <c r="CW49" s="606"/>
      <c r="CX49" s="606"/>
      <c r="CY49" s="607"/>
      <c r="CZ49" s="608">
        <v>100</v>
      </c>
      <c r="DA49" s="609"/>
      <c r="DB49" s="609"/>
      <c r="DC49" s="610"/>
      <c r="DD49" s="611">
        <v>5742222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GPrBHP09qQId4BB13QLCF/Y2oKxHIpF2O7EPlrSrdBAbPSAJ/XT5mVXkeIfgVGGf/al+JCwpHVQMHsl9APO9A==" saltValue="ucgWL0fNKpjV3JSoWYO76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9119</v>
      </c>
      <c r="R7" s="1103"/>
      <c r="S7" s="1103"/>
      <c r="T7" s="1103"/>
      <c r="U7" s="1103"/>
      <c r="V7" s="1103">
        <v>9079</v>
      </c>
      <c r="W7" s="1103"/>
      <c r="X7" s="1103"/>
      <c r="Y7" s="1103"/>
      <c r="Z7" s="1103"/>
      <c r="AA7" s="1103">
        <v>40</v>
      </c>
      <c r="AB7" s="1103"/>
      <c r="AC7" s="1103"/>
      <c r="AD7" s="1103"/>
      <c r="AE7" s="1104"/>
      <c r="AF7" s="1105">
        <v>14</v>
      </c>
      <c r="AG7" s="1106"/>
      <c r="AH7" s="1106"/>
      <c r="AI7" s="1106"/>
      <c r="AJ7" s="1107"/>
      <c r="AK7" s="1108" t="s">
        <v>545</v>
      </c>
      <c r="AL7" s="1109"/>
      <c r="AM7" s="1109"/>
      <c r="AN7" s="1109"/>
      <c r="AO7" s="1109"/>
      <c r="AP7" s="1109">
        <v>12174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2</v>
      </c>
      <c r="R8" s="1039"/>
      <c r="S8" s="1039"/>
      <c r="T8" s="1039"/>
      <c r="U8" s="1039"/>
      <c r="V8" s="1039">
        <v>1</v>
      </c>
      <c r="W8" s="1039"/>
      <c r="X8" s="1039"/>
      <c r="Y8" s="1039"/>
      <c r="Z8" s="1039"/>
      <c r="AA8" s="1039">
        <v>1</v>
      </c>
      <c r="AB8" s="1039"/>
      <c r="AC8" s="1039"/>
      <c r="AD8" s="1039"/>
      <c r="AE8" s="1040"/>
      <c r="AF8" s="1035">
        <v>1</v>
      </c>
      <c r="AG8" s="1036"/>
      <c r="AH8" s="1036"/>
      <c r="AI8" s="1036"/>
      <c r="AJ8" s="1037"/>
      <c r="AK8" s="1080" t="s">
        <v>545</v>
      </c>
      <c r="AL8" s="1081"/>
      <c r="AM8" s="1081"/>
      <c r="AN8" s="1081"/>
      <c r="AO8" s="1081"/>
      <c r="AP8" s="1081" t="s">
        <v>545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9122</v>
      </c>
      <c r="R23" s="1061"/>
      <c r="S23" s="1061"/>
      <c r="T23" s="1061"/>
      <c r="U23" s="1061"/>
      <c r="V23" s="1061">
        <v>9081</v>
      </c>
      <c r="W23" s="1061"/>
      <c r="X23" s="1061"/>
      <c r="Y23" s="1061"/>
      <c r="Z23" s="1061"/>
      <c r="AA23" s="1061">
        <v>41</v>
      </c>
      <c r="AB23" s="1061"/>
      <c r="AC23" s="1061"/>
      <c r="AD23" s="1061"/>
      <c r="AE23" s="1068"/>
      <c r="AF23" s="1069">
        <v>15</v>
      </c>
      <c r="AG23" s="1061"/>
      <c r="AH23" s="1061"/>
      <c r="AI23" s="1061"/>
      <c r="AJ23" s="1070"/>
      <c r="AK23" s="1071"/>
      <c r="AL23" s="1072"/>
      <c r="AM23" s="1072"/>
      <c r="AN23" s="1072"/>
      <c r="AO23" s="1072"/>
      <c r="AP23" s="1061">
        <v>12174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1783</v>
      </c>
      <c r="R28" s="1051"/>
      <c r="S28" s="1051"/>
      <c r="T28" s="1051"/>
      <c r="U28" s="1051"/>
      <c r="V28" s="1051">
        <v>1783</v>
      </c>
      <c r="W28" s="1051"/>
      <c r="X28" s="1051"/>
      <c r="Y28" s="1051"/>
      <c r="Z28" s="1051"/>
      <c r="AA28" s="1051" t="s">
        <v>545</v>
      </c>
      <c r="AB28" s="1051"/>
      <c r="AC28" s="1051"/>
      <c r="AD28" s="1051"/>
      <c r="AE28" s="1052"/>
      <c r="AF28" s="1053" t="s">
        <v>122</v>
      </c>
      <c r="AG28" s="1051"/>
      <c r="AH28" s="1051"/>
      <c r="AI28" s="1051"/>
      <c r="AJ28" s="1054"/>
      <c r="AK28" s="1042">
        <v>108</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542</v>
      </c>
      <c r="R29" s="1039"/>
      <c r="S29" s="1039"/>
      <c r="T29" s="1039"/>
      <c r="U29" s="1039"/>
      <c r="V29" s="1039">
        <v>540</v>
      </c>
      <c r="W29" s="1039"/>
      <c r="X29" s="1039"/>
      <c r="Y29" s="1039"/>
      <c r="Z29" s="1039"/>
      <c r="AA29" s="1039">
        <v>2</v>
      </c>
      <c r="AB29" s="1039"/>
      <c r="AC29" s="1039"/>
      <c r="AD29" s="1039"/>
      <c r="AE29" s="1040"/>
      <c r="AF29" s="1035">
        <v>2</v>
      </c>
      <c r="AG29" s="1036"/>
      <c r="AH29" s="1036"/>
      <c r="AI29" s="1036"/>
      <c r="AJ29" s="1037"/>
      <c r="AK29" s="980">
        <v>82</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2123</v>
      </c>
      <c r="R30" s="1039"/>
      <c r="S30" s="1039"/>
      <c r="T30" s="1039"/>
      <c r="U30" s="1039"/>
      <c r="V30" s="1039">
        <v>2113</v>
      </c>
      <c r="W30" s="1039"/>
      <c r="X30" s="1039"/>
      <c r="Y30" s="1039"/>
      <c r="Z30" s="1039"/>
      <c r="AA30" s="1039">
        <v>10</v>
      </c>
      <c r="AB30" s="1039"/>
      <c r="AC30" s="1039"/>
      <c r="AD30" s="1039"/>
      <c r="AE30" s="1040"/>
      <c r="AF30" s="1035">
        <v>10</v>
      </c>
      <c r="AG30" s="1036"/>
      <c r="AH30" s="1036"/>
      <c r="AI30" s="1036"/>
      <c r="AJ30" s="1037"/>
      <c r="AK30" s="980">
        <v>297</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464</v>
      </c>
      <c r="R31" s="1039"/>
      <c r="S31" s="1039"/>
      <c r="T31" s="1039"/>
      <c r="U31" s="1039"/>
      <c r="V31" s="1039">
        <v>521</v>
      </c>
      <c r="W31" s="1039"/>
      <c r="X31" s="1039"/>
      <c r="Y31" s="1039"/>
      <c r="Z31" s="1039"/>
      <c r="AA31" s="1039">
        <v>-57</v>
      </c>
      <c r="AB31" s="1039"/>
      <c r="AC31" s="1039"/>
      <c r="AD31" s="1039"/>
      <c r="AE31" s="1040"/>
      <c r="AF31" s="1035">
        <v>674</v>
      </c>
      <c r="AG31" s="1036"/>
      <c r="AH31" s="1036"/>
      <c r="AI31" s="1036"/>
      <c r="AJ31" s="1037"/>
      <c r="AK31" s="980">
        <v>2</v>
      </c>
      <c r="AL31" s="971"/>
      <c r="AM31" s="971"/>
      <c r="AN31" s="971"/>
      <c r="AO31" s="971"/>
      <c r="AP31" s="971">
        <v>2476</v>
      </c>
      <c r="AQ31" s="971"/>
      <c r="AR31" s="971"/>
      <c r="AS31" s="971"/>
      <c r="AT31" s="971"/>
      <c r="AU31" s="971">
        <v>100</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686</v>
      </c>
      <c r="R32" s="1039"/>
      <c r="S32" s="1039"/>
      <c r="T32" s="1039"/>
      <c r="U32" s="1039"/>
      <c r="V32" s="1039">
        <v>699</v>
      </c>
      <c r="W32" s="1039"/>
      <c r="X32" s="1039"/>
      <c r="Y32" s="1039"/>
      <c r="Z32" s="1039"/>
      <c r="AA32" s="1039" t="s">
        <v>561</v>
      </c>
      <c r="AB32" s="1039"/>
      <c r="AC32" s="1039"/>
      <c r="AD32" s="1039"/>
      <c r="AE32" s="1040"/>
      <c r="AF32" s="1035">
        <v>61</v>
      </c>
      <c r="AG32" s="1036"/>
      <c r="AH32" s="1036"/>
      <c r="AI32" s="1036"/>
      <c r="AJ32" s="1037"/>
      <c r="AK32" s="980">
        <v>255</v>
      </c>
      <c r="AL32" s="971"/>
      <c r="AM32" s="971"/>
      <c r="AN32" s="971"/>
      <c r="AO32" s="971"/>
      <c r="AP32" s="971">
        <v>3341</v>
      </c>
      <c r="AQ32" s="971"/>
      <c r="AR32" s="971"/>
      <c r="AS32" s="971"/>
      <c r="AT32" s="971"/>
      <c r="AU32" s="971">
        <v>1774</v>
      </c>
      <c r="AV32" s="971"/>
      <c r="AW32" s="971"/>
      <c r="AX32" s="971"/>
      <c r="AY32" s="971"/>
      <c r="AZ32" s="1041" t="s">
        <v>545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747</v>
      </c>
      <c r="AG63" s="959"/>
      <c r="AH63" s="959"/>
      <c r="AI63" s="959"/>
      <c r="AJ63" s="1022"/>
      <c r="AK63" s="1023"/>
      <c r="AL63" s="963"/>
      <c r="AM63" s="963"/>
      <c r="AN63" s="963"/>
      <c r="AO63" s="963"/>
      <c r="AP63" s="959">
        <v>5817</v>
      </c>
      <c r="AQ63" s="959"/>
      <c r="AR63" s="959"/>
      <c r="AS63" s="959"/>
      <c r="AT63" s="959"/>
      <c r="AU63" s="959">
        <v>1874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546</v>
      </c>
      <c r="C68" s="986"/>
      <c r="D68" s="986"/>
      <c r="E68" s="986"/>
      <c r="F68" s="986"/>
      <c r="G68" s="986"/>
      <c r="H68" s="986"/>
      <c r="I68" s="986"/>
      <c r="J68" s="986"/>
      <c r="K68" s="986"/>
      <c r="L68" s="986"/>
      <c r="M68" s="986"/>
      <c r="N68" s="986"/>
      <c r="O68" s="986"/>
      <c r="P68" s="987"/>
      <c r="Q68" s="988">
        <v>331</v>
      </c>
      <c r="R68" s="982"/>
      <c r="S68" s="982"/>
      <c r="T68" s="982"/>
      <c r="U68" s="982"/>
      <c r="V68" s="982">
        <v>305</v>
      </c>
      <c r="W68" s="982"/>
      <c r="X68" s="982"/>
      <c r="Y68" s="982"/>
      <c r="Z68" s="982"/>
      <c r="AA68" s="982">
        <v>26</v>
      </c>
      <c r="AB68" s="982"/>
      <c r="AC68" s="982"/>
      <c r="AD68" s="982"/>
      <c r="AE68" s="982"/>
      <c r="AF68" s="982">
        <v>26</v>
      </c>
      <c r="AG68" s="982"/>
      <c r="AH68" s="982"/>
      <c r="AI68" s="982"/>
      <c r="AJ68" s="982"/>
      <c r="AK68" s="982">
        <v>21</v>
      </c>
      <c r="AL68" s="982"/>
      <c r="AM68" s="982"/>
      <c r="AN68" s="982"/>
      <c r="AO68" s="982"/>
      <c r="AP68" s="982">
        <v>258</v>
      </c>
      <c r="AQ68" s="982"/>
      <c r="AR68" s="982"/>
      <c r="AS68" s="982"/>
      <c r="AT68" s="982"/>
      <c r="AU68" s="982">
        <v>34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547</v>
      </c>
      <c r="C69" s="975"/>
      <c r="D69" s="975"/>
      <c r="E69" s="975"/>
      <c r="F69" s="975"/>
      <c r="G69" s="975"/>
      <c r="H69" s="975"/>
      <c r="I69" s="975"/>
      <c r="J69" s="975"/>
      <c r="K69" s="975"/>
      <c r="L69" s="975"/>
      <c r="M69" s="975"/>
      <c r="N69" s="975"/>
      <c r="O69" s="975"/>
      <c r="P69" s="976"/>
      <c r="Q69" s="977">
        <v>1336</v>
      </c>
      <c r="R69" s="971"/>
      <c r="S69" s="971"/>
      <c r="T69" s="971"/>
      <c r="U69" s="971"/>
      <c r="V69" s="971">
        <v>1336</v>
      </c>
      <c r="W69" s="971"/>
      <c r="X69" s="971"/>
      <c r="Y69" s="971"/>
      <c r="Z69" s="971"/>
      <c r="AA69" s="971">
        <v>0</v>
      </c>
      <c r="AB69" s="971"/>
      <c r="AC69" s="971"/>
      <c r="AD69" s="971"/>
      <c r="AE69" s="971"/>
      <c r="AF69" s="971">
        <v>0</v>
      </c>
      <c r="AG69" s="971"/>
      <c r="AH69" s="971"/>
      <c r="AI69" s="971"/>
      <c r="AJ69" s="971"/>
      <c r="AK69" s="971">
        <v>119</v>
      </c>
      <c r="AL69" s="971"/>
      <c r="AM69" s="971"/>
      <c r="AN69" s="971"/>
      <c r="AO69" s="971"/>
      <c r="AP69" s="971" t="s">
        <v>545</v>
      </c>
      <c r="AQ69" s="971"/>
      <c r="AR69" s="971"/>
      <c r="AS69" s="971"/>
      <c r="AT69" s="971"/>
      <c r="AU69" s="971" t="s">
        <v>545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548</v>
      </c>
      <c r="C70" s="975"/>
      <c r="D70" s="975"/>
      <c r="E70" s="975"/>
      <c r="F70" s="975"/>
      <c r="G70" s="975"/>
      <c r="H70" s="975"/>
      <c r="I70" s="975"/>
      <c r="J70" s="975"/>
      <c r="K70" s="975"/>
      <c r="L70" s="975"/>
      <c r="M70" s="975"/>
      <c r="N70" s="975"/>
      <c r="O70" s="975"/>
      <c r="P70" s="976"/>
      <c r="Q70" s="977">
        <v>4475</v>
      </c>
      <c r="R70" s="971"/>
      <c r="S70" s="971"/>
      <c r="T70" s="971"/>
      <c r="U70" s="971"/>
      <c r="V70" s="971">
        <v>4456</v>
      </c>
      <c r="W70" s="971"/>
      <c r="X70" s="971"/>
      <c r="Y70" s="971"/>
      <c r="Z70" s="971"/>
      <c r="AA70" s="971">
        <v>19</v>
      </c>
      <c r="AB70" s="971"/>
      <c r="AC70" s="971"/>
      <c r="AD70" s="971"/>
      <c r="AE70" s="971"/>
      <c r="AF70" s="971">
        <v>19</v>
      </c>
      <c r="AG70" s="971"/>
      <c r="AH70" s="971"/>
      <c r="AI70" s="971"/>
      <c r="AJ70" s="971"/>
      <c r="AK70" s="971">
        <v>50</v>
      </c>
      <c r="AL70" s="971"/>
      <c r="AM70" s="971"/>
      <c r="AN70" s="971"/>
      <c r="AO70" s="971"/>
      <c r="AP70" s="971" t="s">
        <v>545</v>
      </c>
      <c r="AQ70" s="971"/>
      <c r="AR70" s="971"/>
      <c r="AS70" s="971"/>
      <c r="AT70" s="971"/>
      <c r="AU70" s="971" t="s">
        <v>545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549</v>
      </c>
      <c r="C71" s="975"/>
      <c r="D71" s="975"/>
      <c r="E71" s="975"/>
      <c r="F71" s="975"/>
      <c r="G71" s="975"/>
      <c r="H71" s="975"/>
      <c r="I71" s="975"/>
      <c r="J71" s="975"/>
      <c r="K71" s="975"/>
      <c r="L71" s="975"/>
      <c r="M71" s="975"/>
      <c r="N71" s="975"/>
      <c r="O71" s="975"/>
      <c r="P71" s="976"/>
      <c r="Q71" s="977">
        <v>236</v>
      </c>
      <c r="R71" s="971"/>
      <c r="S71" s="971"/>
      <c r="T71" s="971"/>
      <c r="U71" s="971"/>
      <c r="V71" s="971">
        <v>222</v>
      </c>
      <c r="W71" s="971"/>
      <c r="X71" s="971"/>
      <c r="Y71" s="971"/>
      <c r="Z71" s="971"/>
      <c r="AA71" s="971">
        <v>14</v>
      </c>
      <c r="AB71" s="971"/>
      <c r="AC71" s="971"/>
      <c r="AD71" s="971"/>
      <c r="AE71" s="971"/>
      <c r="AF71" s="971">
        <v>14</v>
      </c>
      <c r="AG71" s="971"/>
      <c r="AH71" s="971"/>
      <c r="AI71" s="971"/>
      <c r="AJ71" s="971"/>
      <c r="AK71" s="971">
        <v>10</v>
      </c>
      <c r="AL71" s="971"/>
      <c r="AM71" s="971"/>
      <c r="AN71" s="971"/>
      <c r="AO71" s="971"/>
      <c r="AP71" s="971">
        <v>91</v>
      </c>
      <c r="AQ71" s="971"/>
      <c r="AR71" s="971"/>
      <c r="AS71" s="971"/>
      <c r="AT71" s="971"/>
      <c r="AU71" s="971">
        <v>11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550</v>
      </c>
      <c r="C72" s="975"/>
      <c r="D72" s="975"/>
      <c r="E72" s="975"/>
      <c r="F72" s="975"/>
      <c r="G72" s="975"/>
      <c r="H72" s="975"/>
      <c r="I72" s="975"/>
      <c r="J72" s="975"/>
      <c r="K72" s="975"/>
      <c r="L72" s="975"/>
      <c r="M72" s="975"/>
      <c r="N72" s="975"/>
      <c r="O72" s="975"/>
      <c r="P72" s="976"/>
      <c r="Q72" s="977">
        <v>201</v>
      </c>
      <c r="R72" s="971"/>
      <c r="S72" s="971"/>
      <c r="T72" s="971"/>
      <c r="U72" s="971"/>
      <c r="V72" s="971">
        <v>190</v>
      </c>
      <c r="W72" s="971"/>
      <c r="X72" s="971"/>
      <c r="Y72" s="971"/>
      <c r="Z72" s="971"/>
      <c r="AA72" s="971">
        <v>12</v>
      </c>
      <c r="AB72" s="971"/>
      <c r="AC72" s="971"/>
      <c r="AD72" s="971"/>
      <c r="AE72" s="971"/>
      <c r="AF72" s="971">
        <v>12</v>
      </c>
      <c r="AG72" s="971"/>
      <c r="AH72" s="971"/>
      <c r="AI72" s="971"/>
      <c r="AJ72" s="971"/>
      <c r="AK72" s="971">
        <v>4</v>
      </c>
      <c r="AL72" s="971"/>
      <c r="AM72" s="971"/>
      <c r="AN72" s="971"/>
      <c r="AO72" s="971"/>
      <c r="AP72" s="971">
        <v>99</v>
      </c>
      <c r="AQ72" s="971"/>
      <c r="AR72" s="971"/>
      <c r="AS72" s="971"/>
      <c r="AT72" s="971"/>
      <c r="AU72" s="971">
        <v>27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551</v>
      </c>
      <c r="C73" s="975"/>
      <c r="D73" s="975"/>
      <c r="E73" s="975"/>
      <c r="F73" s="975"/>
      <c r="G73" s="975"/>
      <c r="H73" s="975"/>
      <c r="I73" s="975"/>
      <c r="J73" s="975"/>
      <c r="K73" s="975"/>
      <c r="L73" s="975"/>
      <c r="M73" s="975"/>
      <c r="N73" s="975"/>
      <c r="O73" s="975"/>
      <c r="P73" s="976"/>
      <c r="Q73" s="977">
        <v>134</v>
      </c>
      <c r="R73" s="971"/>
      <c r="S73" s="971"/>
      <c r="T73" s="971"/>
      <c r="U73" s="971"/>
      <c r="V73" s="971">
        <v>133</v>
      </c>
      <c r="W73" s="971"/>
      <c r="X73" s="971"/>
      <c r="Y73" s="971"/>
      <c r="Z73" s="971"/>
      <c r="AA73" s="971">
        <v>1</v>
      </c>
      <c r="AB73" s="971"/>
      <c r="AC73" s="971"/>
      <c r="AD73" s="971"/>
      <c r="AE73" s="971"/>
      <c r="AF73" s="971">
        <v>1</v>
      </c>
      <c r="AG73" s="971"/>
      <c r="AH73" s="971"/>
      <c r="AI73" s="971"/>
      <c r="AJ73" s="971"/>
      <c r="AK73" s="971">
        <v>28</v>
      </c>
      <c r="AL73" s="971"/>
      <c r="AM73" s="971"/>
      <c r="AN73" s="971"/>
      <c r="AO73" s="971"/>
      <c r="AP73" s="971" t="s">
        <v>545</v>
      </c>
      <c r="AQ73" s="971"/>
      <c r="AR73" s="971"/>
      <c r="AS73" s="971"/>
      <c r="AT73" s="971"/>
      <c r="AU73" s="971" t="s">
        <v>545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552</v>
      </c>
      <c r="C74" s="975"/>
      <c r="D74" s="975"/>
      <c r="E74" s="975"/>
      <c r="F74" s="975"/>
      <c r="G74" s="975"/>
      <c r="H74" s="975"/>
      <c r="I74" s="975"/>
      <c r="J74" s="975"/>
      <c r="K74" s="975"/>
      <c r="L74" s="975"/>
      <c r="M74" s="975"/>
      <c r="N74" s="975"/>
      <c r="O74" s="975"/>
      <c r="P74" s="976"/>
      <c r="Q74" s="977">
        <v>187</v>
      </c>
      <c r="R74" s="971"/>
      <c r="S74" s="971"/>
      <c r="T74" s="971"/>
      <c r="U74" s="971"/>
      <c r="V74" s="971">
        <v>176</v>
      </c>
      <c r="W74" s="971"/>
      <c r="X74" s="971"/>
      <c r="Y74" s="971"/>
      <c r="Z74" s="971"/>
      <c r="AA74" s="971">
        <v>11</v>
      </c>
      <c r="AB74" s="971"/>
      <c r="AC74" s="971"/>
      <c r="AD74" s="971"/>
      <c r="AE74" s="971"/>
      <c r="AF74" s="971">
        <v>11</v>
      </c>
      <c r="AG74" s="971"/>
      <c r="AH74" s="971"/>
      <c r="AI74" s="971"/>
      <c r="AJ74" s="971"/>
      <c r="AK74" s="971">
        <v>87</v>
      </c>
      <c r="AL74" s="971"/>
      <c r="AM74" s="971"/>
      <c r="AN74" s="971"/>
      <c r="AO74" s="971"/>
      <c r="AP74" s="971" t="s">
        <v>545</v>
      </c>
      <c r="AQ74" s="971"/>
      <c r="AR74" s="971"/>
      <c r="AS74" s="971"/>
      <c r="AT74" s="971"/>
      <c r="AU74" s="971" t="s">
        <v>545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553</v>
      </c>
      <c r="C75" s="975"/>
      <c r="D75" s="975"/>
      <c r="E75" s="975"/>
      <c r="F75" s="975"/>
      <c r="G75" s="975"/>
      <c r="H75" s="975"/>
      <c r="I75" s="975"/>
      <c r="J75" s="975"/>
      <c r="K75" s="975"/>
      <c r="L75" s="975"/>
      <c r="M75" s="975"/>
      <c r="N75" s="975"/>
      <c r="O75" s="975"/>
      <c r="P75" s="976"/>
      <c r="Q75" s="978">
        <v>15213</v>
      </c>
      <c r="R75" s="979"/>
      <c r="S75" s="979"/>
      <c r="T75" s="979"/>
      <c r="U75" s="980"/>
      <c r="V75" s="981">
        <v>15014</v>
      </c>
      <c r="W75" s="979"/>
      <c r="X75" s="979"/>
      <c r="Y75" s="979"/>
      <c r="Z75" s="980"/>
      <c r="AA75" s="981">
        <v>198</v>
      </c>
      <c r="AB75" s="979"/>
      <c r="AC75" s="979"/>
      <c r="AD75" s="979"/>
      <c r="AE75" s="980"/>
      <c r="AF75" s="981">
        <v>198</v>
      </c>
      <c r="AG75" s="979"/>
      <c r="AH75" s="979"/>
      <c r="AI75" s="979"/>
      <c r="AJ75" s="980"/>
      <c r="AK75" s="981">
        <v>470</v>
      </c>
      <c r="AL75" s="979"/>
      <c r="AM75" s="979"/>
      <c r="AN75" s="979"/>
      <c r="AO75" s="980"/>
      <c r="AP75" s="981">
        <v>4568</v>
      </c>
      <c r="AQ75" s="979"/>
      <c r="AR75" s="979"/>
      <c r="AS75" s="979"/>
      <c r="AT75" s="980"/>
      <c r="AU75" s="981">
        <v>66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554</v>
      </c>
      <c r="C76" s="975"/>
      <c r="D76" s="975"/>
      <c r="E76" s="975"/>
      <c r="F76" s="975"/>
      <c r="G76" s="975"/>
      <c r="H76" s="975"/>
      <c r="I76" s="975"/>
      <c r="J76" s="975"/>
      <c r="K76" s="975"/>
      <c r="L76" s="975"/>
      <c r="M76" s="975"/>
      <c r="N76" s="975"/>
      <c r="O76" s="975"/>
      <c r="P76" s="976"/>
      <c r="Q76" s="978">
        <v>27673</v>
      </c>
      <c r="R76" s="979"/>
      <c r="S76" s="979"/>
      <c r="T76" s="979"/>
      <c r="U76" s="980"/>
      <c r="V76" s="981">
        <v>27644</v>
      </c>
      <c r="W76" s="979"/>
      <c r="X76" s="979"/>
      <c r="Y76" s="979"/>
      <c r="Z76" s="980"/>
      <c r="AA76" s="981">
        <v>29</v>
      </c>
      <c r="AB76" s="979"/>
      <c r="AC76" s="979"/>
      <c r="AD76" s="979"/>
      <c r="AE76" s="980"/>
      <c r="AF76" s="981">
        <v>29</v>
      </c>
      <c r="AG76" s="979"/>
      <c r="AH76" s="979"/>
      <c r="AI76" s="979"/>
      <c r="AJ76" s="980"/>
      <c r="AK76" s="981">
        <v>57</v>
      </c>
      <c r="AL76" s="979"/>
      <c r="AM76" s="979"/>
      <c r="AN76" s="979"/>
      <c r="AO76" s="980"/>
      <c r="AP76" s="981" t="s">
        <v>545</v>
      </c>
      <c r="AQ76" s="979"/>
      <c r="AR76" s="979"/>
      <c r="AS76" s="979"/>
      <c r="AT76" s="980"/>
      <c r="AU76" s="981" t="s">
        <v>545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555</v>
      </c>
      <c r="C77" s="975"/>
      <c r="D77" s="975"/>
      <c r="E77" s="975"/>
      <c r="F77" s="975"/>
      <c r="G77" s="975"/>
      <c r="H77" s="975"/>
      <c r="I77" s="975"/>
      <c r="J77" s="975"/>
      <c r="K77" s="975"/>
      <c r="L77" s="975"/>
      <c r="M77" s="975"/>
      <c r="N77" s="975"/>
      <c r="O77" s="975"/>
      <c r="P77" s="976"/>
      <c r="Q77" s="978">
        <v>1007</v>
      </c>
      <c r="R77" s="979"/>
      <c r="S77" s="979"/>
      <c r="T77" s="979"/>
      <c r="U77" s="980"/>
      <c r="V77" s="981">
        <v>488</v>
      </c>
      <c r="W77" s="979"/>
      <c r="X77" s="979"/>
      <c r="Y77" s="979"/>
      <c r="Z77" s="980"/>
      <c r="AA77" s="981">
        <v>519</v>
      </c>
      <c r="AB77" s="979"/>
      <c r="AC77" s="979"/>
      <c r="AD77" s="979"/>
      <c r="AE77" s="980"/>
      <c r="AF77" s="981">
        <v>102</v>
      </c>
      <c r="AG77" s="979"/>
      <c r="AH77" s="979"/>
      <c r="AI77" s="979"/>
      <c r="AJ77" s="980"/>
      <c r="AK77" s="981">
        <v>0</v>
      </c>
      <c r="AL77" s="979"/>
      <c r="AM77" s="979"/>
      <c r="AN77" s="979"/>
      <c r="AO77" s="980"/>
      <c r="AP77" s="981">
        <v>1032</v>
      </c>
      <c r="AQ77" s="979"/>
      <c r="AR77" s="979"/>
      <c r="AS77" s="979"/>
      <c r="AT77" s="980"/>
      <c r="AU77" s="981">
        <v>352</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412</v>
      </c>
      <c r="AG88" s="959"/>
      <c r="AH88" s="959"/>
      <c r="AI88" s="959"/>
      <c r="AJ88" s="959"/>
      <c r="AK88" s="963"/>
      <c r="AL88" s="963"/>
      <c r="AM88" s="963"/>
      <c r="AN88" s="963"/>
      <c r="AO88" s="963"/>
      <c r="AP88" s="959">
        <v>6048</v>
      </c>
      <c r="AQ88" s="959"/>
      <c r="AR88" s="959"/>
      <c r="AS88" s="959"/>
      <c r="AT88" s="959"/>
      <c r="AU88" s="959">
        <v>490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899121</v>
      </c>
      <c r="AB110" s="889"/>
      <c r="AC110" s="889"/>
      <c r="AD110" s="889"/>
      <c r="AE110" s="890"/>
      <c r="AF110" s="891">
        <v>1211007</v>
      </c>
      <c r="AG110" s="889"/>
      <c r="AH110" s="889"/>
      <c r="AI110" s="889"/>
      <c r="AJ110" s="890"/>
      <c r="AK110" s="891">
        <v>1111421</v>
      </c>
      <c r="AL110" s="889"/>
      <c r="AM110" s="889"/>
      <c r="AN110" s="889"/>
      <c r="AO110" s="890"/>
      <c r="AP110" s="892">
        <v>25.6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11903165</v>
      </c>
      <c r="BR110" s="842"/>
      <c r="BS110" s="842"/>
      <c r="BT110" s="842"/>
      <c r="BU110" s="842"/>
      <c r="BV110" s="842">
        <v>11672676</v>
      </c>
      <c r="BW110" s="842"/>
      <c r="BX110" s="842"/>
      <c r="BY110" s="842"/>
      <c r="BZ110" s="842"/>
      <c r="CA110" s="842">
        <v>12173766</v>
      </c>
      <c r="CB110" s="842"/>
      <c r="CC110" s="842"/>
      <c r="CD110" s="842"/>
      <c r="CE110" s="842"/>
      <c r="CF110" s="866">
        <v>280.7</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594321</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2044846</v>
      </c>
      <c r="BR112" s="817"/>
      <c r="BS112" s="817"/>
      <c r="BT112" s="817"/>
      <c r="BU112" s="817"/>
      <c r="BV112" s="817">
        <v>2058248</v>
      </c>
      <c r="BW112" s="817"/>
      <c r="BX112" s="817"/>
      <c r="BY112" s="817"/>
      <c r="BZ112" s="817"/>
      <c r="CA112" s="817">
        <v>1874022</v>
      </c>
      <c r="CB112" s="817"/>
      <c r="CC112" s="817"/>
      <c r="CD112" s="817"/>
      <c r="CE112" s="817"/>
      <c r="CF112" s="875">
        <v>43.2</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180136</v>
      </c>
      <c r="AB113" s="919"/>
      <c r="AC113" s="919"/>
      <c r="AD113" s="919"/>
      <c r="AE113" s="920"/>
      <c r="AF113" s="921">
        <v>235543</v>
      </c>
      <c r="AG113" s="919"/>
      <c r="AH113" s="919"/>
      <c r="AI113" s="919"/>
      <c r="AJ113" s="920"/>
      <c r="AK113" s="921">
        <v>187297</v>
      </c>
      <c r="AL113" s="919"/>
      <c r="AM113" s="919"/>
      <c r="AN113" s="919"/>
      <c r="AO113" s="920"/>
      <c r="AP113" s="922">
        <v>4.3</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182743</v>
      </c>
      <c r="BR113" s="817"/>
      <c r="BS113" s="817"/>
      <c r="BT113" s="817"/>
      <c r="BU113" s="817"/>
      <c r="BV113" s="817">
        <v>259202</v>
      </c>
      <c r="BW113" s="817"/>
      <c r="BX113" s="817"/>
      <c r="BY113" s="817"/>
      <c r="BZ113" s="817"/>
      <c r="CA113" s="817">
        <v>490101</v>
      </c>
      <c r="CB113" s="817"/>
      <c r="CC113" s="817"/>
      <c r="CD113" s="817"/>
      <c r="CE113" s="817"/>
      <c r="CF113" s="875">
        <v>11.3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18474</v>
      </c>
      <c r="AB114" s="780"/>
      <c r="AC114" s="780"/>
      <c r="AD114" s="780"/>
      <c r="AE114" s="781"/>
      <c r="AF114" s="782">
        <v>24623</v>
      </c>
      <c r="AG114" s="780"/>
      <c r="AH114" s="780"/>
      <c r="AI114" s="780"/>
      <c r="AJ114" s="781"/>
      <c r="AK114" s="782">
        <v>29235</v>
      </c>
      <c r="AL114" s="780"/>
      <c r="AM114" s="780"/>
      <c r="AN114" s="780"/>
      <c r="AO114" s="781"/>
      <c r="AP114" s="824">
        <v>0.7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684165</v>
      </c>
      <c r="BR114" s="817"/>
      <c r="BS114" s="817"/>
      <c r="BT114" s="817"/>
      <c r="BU114" s="817"/>
      <c r="BV114" s="817">
        <v>696157</v>
      </c>
      <c r="BW114" s="817"/>
      <c r="BX114" s="817"/>
      <c r="BY114" s="817"/>
      <c r="BZ114" s="817"/>
      <c r="CA114" s="817">
        <v>647605</v>
      </c>
      <c r="CB114" s="817"/>
      <c r="CC114" s="817"/>
      <c r="CD114" s="817"/>
      <c r="CE114" s="817"/>
      <c r="CF114" s="875">
        <v>14.9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11</v>
      </c>
      <c r="AG116" s="780"/>
      <c r="AH116" s="780"/>
      <c r="AI116" s="780"/>
      <c r="AJ116" s="781"/>
      <c r="AK116" s="782">
        <v>194</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1097731</v>
      </c>
      <c r="AB117" s="903"/>
      <c r="AC117" s="903"/>
      <c r="AD117" s="903"/>
      <c r="AE117" s="904"/>
      <c r="AF117" s="905">
        <v>1471184</v>
      </c>
      <c r="AG117" s="903"/>
      <c r="AH117" s="903"/>
      <c r="AI117" s="903"/>
      <c r="AJ117" s="904"/>
      <c r="AK117" s="905">
        <v>1328147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15409240</v>
      </c>
      <c r="BR119" s="845"/>
      <c r="BS119" s="845"/>
      <c r="BT119" s="845"/>
      <c r="BU119" s="845"/>
      <c r="BV119" s="845">
        <v>14686283</v>
      </c>
      <c r="BW119" s="845"/>
      <c r="BX119" s="845"/>
      <c r="BY119" s="845"/>
      <c r="BZ119" s="845"/>
      <c r="CA119" s="845">
        <v>15185494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594321</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1592922</v>
      </c>
      <c r="BR120" s="842"/>
      <c r="BS120" s="842"/>
      <c r="BT120" s="842"/>
      <c r="BU120" s="842"/>
      <c r="BV120" s="842">
        <v>1530373</v>
      </c>
      <c r="BW120" s="842"/>
      <c r="BX120" s="842"/>
      <c r="BY120" s="842"/>
      <c r="BZ120" s="842"/>
      <c r="CA120" s="842">
        <v>1608560</v>
      </c>
      <c r="CB120" s="842"/>
      <c r="CC120" s="842"/>
      <c r="CD120" s="842"/>
      <c r="CE120" s="842"/>
      <c r="CF120" s="866">
        <v>37.1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1774022</v>
      </c>
      <c r="DR120" s="842"/>
      <c r="DS120" s="842"/>
      <c r="DT120" s="842"/>
      <c r="DU120" s="842"/>
      <c r="DV120" s="843">
        <v>40.9</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200000</v>
      </c>
      <c r="DH121" s="817"/>
      <c r="DI121" s="817"/>
      <c r="DJ121" s="817"/>
      <c r="DK121" s="817"/>
      <c r="DL121" s="817">
        <v>150000</v>
      </c>
      <c r="DM121" s="817"/>
      <c r="DN121" s="817"/>
      <c r="DO121" s="817"/>
      <c r="DP121" s="817"/>
      <c r="DQ121" s="817">
        <v>100000</v>
      </c>
      <c r="DR121" s="817"/>
      <c r="DS121" s="817"/>
      <c r="DT121" s="817"/>
      <c r="DU121" s="817"/>
      <c r="DV121" s="794">
        <v>2.2999999999999998</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7157096</v>
      </c>
      <c r="BR122" s="845"/>
      <c r="BS122" s="845"/>
      <c r="BT122" s="845"/>
      <c r="BU122" s="845"/>
      <c r="BV122" s="845">
        <v>7200927</v>
      </c>
      <c r="BW122" s="845"/>
      <c r="BX122" s="845"/>
      <c r="BY122" s="845"/>
      <c r="BZ122" s="845"/>
      <c r="CA122" s="845">
        <v>7280213</v>
      </c>
      <c r="CB122" s="845"/>
      <c r="CC122" s="845"/>
      <c r="CD122" s="845"/>
      <c r="CE122" s="845"/>
      <c r="CF122" s="846">
        <v>167.8</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8750018</v>
      </c>
      <c r="BR123" s="833"/>
      <c r="BS123" s="833"/>
      <c r="BT123" s="833"/>
      <c r="BU123" s="833"/>
      <c r="BV123" s="833">
        <v>8731300</v>
      </c>
      <c r="BW123" s="833"/>
      <c r="BX123" s="833"/>
      <c r="BY123" s="833"/>
      <c r="BZ123" s="833"/>
      <c r="CA123" s="833">
        <v>8888773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161.80000000000001</v>
      </c>
      <c r="BR124" s="831"/>
      <c r="BS124" s="831"/>
      <c r="BT124" s="831"/>
      <c r="BU124" s="831"/>
      <c r="BV124" s="831">
        <v>140.80000000000001</v>
      </c>
      <c r="BW124" s="831"/>
      <c r="BX124" s="831"/>
      <c r="BY124" s="831"/>
      <c r="BZ124" s="831"/>
      <c r="CA124" s="831">
        <v>145.1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1844846</v>
      </c>
      <c r="DH124" s="764"/>
      <c r="DI124" s="764"/>
      <c r="DJ124" s="764"/>
      <c r="DK124" s="765"/>
      <c r="DL124" s="766">
        <v>1908248</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v>11449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4735524</v>
      </c>
      <c r="AB129" s="780"/>
      <c r="AC129" s="780"/>
      <c r="AD129" s="780"/>
      <c r="AE129" s="781"/>
      <c r="AF129" s="782">
        <v>4851103</v>
      </c>
      <c r="AG129" s="780"/>
      <c r="AH129" s="780"/>
      <c r="AI129" s="780"/>
      <c r="AJ129" s="781"/>
      <c r="AK129" s="782">
        <v>4926047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622228</v>
      </c>
      <c r="AB130" s="780"/>
      <c r="AC130" s="780"/>
      <c r="AD130" s="780"/>
      <c r="AE130" s="781"/>
      <c r="AF130" s="782">
        <v>622492</v>
      </c>
      <c r="AG130" s="780"/>
      <c r="AH130" s="780"/>
      <c r="AI130" s="780"/>
      <c r="AJ130" s="781"/>
      <c r="AK130" s="782">
        <v>588562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16.100000000000001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4113296</v>
      </c>
      <c r="AB131" s="764"/>
      <c r="AC131" s="764"/>
      <c r="AD131" s="764"/>
      <c r="AE131" s="765"/>
      <c r="AF131" s="766">
        <v>4228611</v>
      </c>
      <c r="AG131" s="764"/>
      <c r="AH131" s="764"/>
      <c r="AI131" s="764"/>
      <c r="AJ131" s="765"/>
      <c r="AK131" s="766">
        <v>4337485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145.1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11.560145439999999</v>
      </c>
      <c r="AB132" s="745"/>
      <c r="AC132" s="745"/>
      <c r="AD132" s="745"/>
      <c r="AE132" s="746"/>
      <c r="AF132" s="747">
        <v>20.070231100000001</v>
      </c>
      <c r="AG132" s="745"/>
      <c r="AH132" s="745"/>
      <c r="AI132" s="745"/>
      <c r="AJ132" s="746"/>
      <c r="AK132" s="747">
        <v>16.787055169999999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12.8</v>
      </c>
      <c r="AB133" s="724"/>
      <c r="AC133" s="724"/>
      <c r="AD133" s="724"/>
      <c r="AE133" s="725"/>
      <c r="AF133" s="723">
        <v>14.8</v>
      </c>
      <c r="AG133" s="724"/>
      <c r="AH133" s="724"/>
      <c r="AI133" s="724"/>
      <c r="AJ133" s="725"/>
      <c r="AK133" s="723">
        <v>16.100000000000001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xG6Ap4NedXJJIn2rCf+yGF80YUr7JvPoQ9IZFCDuixc6eqBtCLE7Wc01g2vE8rOtvi0EMczFxAbq5rQE8DO8g==" saltValue="JkaMUDuLYo6Z4BxRR/n4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C2B8FkImgAvqDxwbpiAYnLvFe0Sm7a2nZGBuN7Frn0f66q5yC3XytUFR0Eb70W45bAhxKaR6vcmfuWZWFPaefA==" saltValue="CJQ+arcNO+dcQW495WzXb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yaJ38Ft9I1P2zqrsMDBAMiMoxnj+qWPfpsQE9wxaqX+0LiKTEI1kYXjplZU+tPi3Ae5vKmdvmbuX1n7djDC8g==" saltValue="L7LFNkCvnOTHWLlWhncj4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1585371</v>
      </c>
      <c r="AP9" s="269">
        <v>95424</v>
      </c>
      <c r="AQ9" s="270">
        <v>102505</v>
      </c>
      <c r="AR9" s="271">
        <v>-6.9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194048</v>
      </c>
      <c r="AP10" s="272">
        <v>11680</v>
      </c>
      <c r="AQ10" s="273">
        <v>13118</v>
      </c>
      <c r="AR10" s="274">
        <v>-11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532</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70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27130</v>
      </c>
      <c r="AP13" s="272">
        <v>1633</v>
      </c>
      <c r="AQ13" s="273">
        <v>4255</v>
      </c>
      <c r="AR13" s="274">
        <v>-61.6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18212</v>
      </c>
      <c r="AP14" s="272">
        <v>1096</v>
      </c>
      <c r="AQ14" s="273">
        <v>1813</v>
      </c>
      <c r="AR14" s="274">
        <v>-39.5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-114682</v>
      </c>
      <c r="AP15" s="272">
        <v>-6903</v>
      </c>
      <c r="AQ15" s="273">
        <v>-6003</v>
      </c>
      <c r="AR15" s="274">
        <v>15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1710079</v>
      </c>
      <c r="AP16" s="272">
        <v>102930</v>
      </c>
      <c r="AQ16" s="273">
        <v>116291</v>
      </c>
      <c r="AR16" s="274">
        <v>-11.5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9.57</v>
      </c>
      <c r="AP21" s="286">
        <v>9.5500000000000007</v>
      </c>
      <c r="AQ21" s="287">
        <v>0.02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91.7</v>
      </c>
      <c r="AP22" s="291">
        <v>96.7</v>
      </c>
      <c r="AQ22" s="292">
        <v>-5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1111421</v>
      </c>
      <c r="AP32" s="300">
        <v>66897</v>
      </c>
      <c r="AQ32" s="301">
        <v>49899</v>
      </c>
      <c r="AR32" s="302">
        <v>34.1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2</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187297</v>
      </c>
      <c r="AP35" s="300">
        <v>11273</v>
      </c>
      <c r="AQ35" s="301">
        <v>13394</v>
      </c>
      <c r="AR35" s="302">
        <v>-15.8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29235</v>
      </c>
      <c r="AP36" s="300">
        <v>1760</v>
      </c>
      <c r="AQ36" s="301">
        <v>2489</v>
      </c>
      <c r="AR36" s="302">
        <v>-29.3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625</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194</v>
      </c>
      <c r="AP38" s="303">
        <v>12</v>
      </c>
      <c r="AQ38" s="304">
        <v>5</v>
      </c>
      <c r="AR38" s="292">
        <v>140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-11449</v>
      </c>
      <c r="AP39" s="300">
        <v>-689</v>
      </c>
      <c r="AQ39" s="301">
        <v>-2982</v>
      </c>
      <c r="AR39" s="302">
        <v>-76.900000000000006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-588562</v>
      </c>
      <c r="AP40" s="300">
        <v>-35426</v>
      </c>
      <c r="AQ40" s="301">
        <v>-43756</v>
      </c>
      <c r="AR40" s="302">
        <v>-19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728136</v>
      </c>
      <c r="AP41" s="300">
        <v>43827</v>
      </c>
      <c r="AQ41" s="301">
        <v>19675</v>
      </c>
      <c r="AR41" s="302">
        <v>122.8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547748</v>
      </c>
      <c r="AN51" s="322">
        <v>31431</v>
      </c>
      <c r="AO51" s="323">
        <v>-60.6</v>
      </c>
      <c r="AP51" s="324">
        <v>96248</v>
      </c>
      <c r="AQ51" s="325">
        <v>10</v>
      </c>
      <c r="AR51" s="326">
        <v>-70.599999999999994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162207</v>
      </c>
      <c r="AN52" s="330">
        <v>9308</v>
      </c>
      <c r="AO52" s="331">
        <v>-80.5</v>
      </c>
      <c r="AP52" s="332">
        <v>55768</v>
      </c>
      <c r="AQ52" s="333">
        <v>17.5</v>
      </c>
      <c r="AR52" s="334">
        <v>-98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327087</v>
      </c>
      <c r="AN53" s="322">
        <v>18932</v>
      </c>
      <c r="AO53" s="323">
        <v>-39.799999999999997</v>
      </c>
      <c r="AP53" s="324">
        <v>76413</v>
      </c>
      <c r="AQ53" s="325">
        <v>-20.6</v>
      </c>
      <c r="AR53" s="326">
        <v>-19.2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209424</v>
      </c>
      <c r="AN54" s="330">
        <v>12122</v>
      </c>
      <c r="AO54" s="331">
        <v>30.2</v>
      </c>
      <c r="AP54" s="332">
        <v>39658</v>
      </c>
      <c r="AQ54" s="333">
        <v>-28.9</v>
      </c>
      <c r="AR54" s="334">
        <v>59.1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613348</v>
      </c>
      <c r="AN55" s="322">
        <v>35942</v>
      </c>
      <c r="AO55" s="323">
        <v>89.8</v>
      </c>
      <c r="AP55" s="324">
        <v>66481</v>
      </c>
      <c r="AQ55" s="325">
        <v>-13</v>
      </c>
      <c r="AR55" s="326">
        <v>102.8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408027</v>
      </c>
      <c r="AN56" s="330">
        <v>23910</v>
      </c>
      <c r="AO56" s="331">
        <v>97.2</v>
      </c>
      <c r="AP56" s="332">
        <v>36120</v>
      </c>
      <c r="AQ56" s="333">
        <v>-8.9</v>
      </c>
      <c r="AR56" s="334">
        <v>106.1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1307197</v>
      </c>
      <c r="AN57" s="322">
        <v>77726</v>
      </c>
      <c r="AO57" s="323">
        <v>116.3</v>
      </c>
      <c r="AP57" s="324">
        <v>67825</v>
      </c>
      <c r="AQ57" s="325">
        <v>2</v>
      </c>
      <c r="AR57" s="326">
        <v>114.3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660888</v>
      </c>
      <c r="AN58" s="330">
        <v>39296</v>
      </c>
      <c r="AO58" s="331">
        <v>64.3</v>
      </c>
      <c r="AP58" s="332">
        <v>39417</v>
      </c>
      <c r="AQ58" s="333">
        <v>9.1</v>
      </c>
      <c r="AR58" s="334">
        <v>55.2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975393</v>
      </c>
      <c r="AN59" s="322">
        <v>58709</v>
      </c>
      <c r="AO59" s="323">
        <v>-24.5</v>
      </c>
      <c r="AP59" s="324">
        <v>81158</v>
      </c>
      <c r="AQ59" s="325">
        <v>19.7</v>
      </c>
      <c r="AR59" s="326">
        <v>-44.2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526585</v>
      </c>
      <c r="AN60" s="330">
        <v>31695</v>
      </c>
      <c r="AO60" s="331">
        <v>-19.3</v>
      </c>
      <c r="AP60" s="332">
        <v>45320</v>
      </c>
      <c r="AQ60" s="333">
        <v>15</v>
      </c>
      <c r="AR60" s="334">
        <v>-34.299999999999997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754155</v>
      </c>
      <c r="AN61" s="337">
        <v>44548</v>
      </c>
      <c r="AO61" s="338">
        <v>16.2</v>
      </c>
      <c r="AP61" s="339">
        <v>77625</v>
      </c>
      <c r="AQ61" s="340">
        <v>-0.4</v>
      </c>
      <c r="AR61" s="326">
        <v>16.600000000000001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393426</v>
      </c>
      <c r="AN62" s="330">
        <v>23266</v>
      </c>
      <c r="AO62" s="331">
        <v>18.399999999999999</v>
      </c>
      <c r="AP62" s="332">
        <v>43257</v>
      </c>
      <c r="AQ62" s="333">
        <v>0.8</v>
      </c>
      <c r="AR62" s="334">
        <v>17.600000000000001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S4yvTDFu7lTDitNHPTC2Lzd07o2pmc9ecZfx4lRsfJ+CKNoP7S6maJugaJGhpEbIazyzf7BQnacJbC1y7aoUbQ==" saltValue="h1v4JPczFgo3buhr6MFa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Tu7QNWyWFuAERS4thw5JqYrHpzaqBVWVwdDHHajoTheLd8fmBv58FMGem4OQw2QJYpMfCXIvwnlRNoGjD4n+UQ==" saltValue="fUpx5ReBpnNIOVWwNzX8Z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92RLdmt/7yxNZ0oV/7fdW415Hl7gmrzA8V7WtOf4B8BzoGeCPxdd1rIyaY8Z5qmuJzCI8Mx3Rx6FJFis4xUGRw==" saltValue="zW76iKJ6eoSpkJIoWJIS7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2.39</v>
      </c>
      <c r="G47" s="12">
        <v>11.45</v>
      </c>
      <c r="H47" s="12">
        <v>20.399999999999999</v>
      </c>
      <c r="I47" s="12">
        <v>19.920000000000002</v>
      </c>
      <c r="J47" s="13">
        <v>19.62</v>
      </c>
    </row>
    <row r="48" spans="2:10" ht="57.75" customHeight="1" x14ac:dyDescent="0.2">
      <c r="B48" s="14"/>
      <c r="C48" s="1141" t="s">
        <v>4</v>
      </c>
      <c r="D48" s="1141"/>
      <c r="E48" s="1142"/>
      <c r="F48" s="15">
        <v>5</v>
      </c>
      <c r="G48" s="16">
        <v>7.33</v>
      </c>
      <c r="H48" s="16">
        <v>7.17</v>
      </c>
      <c r="I48" s="16">
        <v>0.28999999999999998</v>
      </c>
      <c r="J48" s="17">
        <v>0.3</v>
      </c>
    </row>
    <row r="49" spans="2:10" ht="57.75" customHeight="1" thickBot="1" x14ac:dyDescent="0.25">
      <c r="B49" s="18"/>
      <c r="C49" s="1143" t="s">
        <v>5</v>
      </c>
      <c r="D49" s="1143"/>
      <c r="E49" s="1144"/>
      <c r="F49" s="19">
        <v>6</v>
      </c>
      <c r="G49" s="20">
        <v>11.95</v>
      </c>
      <c r="H49" s="20">
        <v>8.25</v>
      </c>
      <c r="I49" s="20" t="s">
        <v>530</v>
      </c>
      <c r="J49" s="21">
        <v>3.06</v>
      </c>
    </row>
    <row r="50" spans="2:10" ht="13.2" x14ac:dyDescent="0.2"/>
  </sheetData>
  <sheetProtection algorithmName="SHA-512" hashValue="G0FxvyELayipSAe+re/B9rdJWlXjOacIbKl0kX20q5rzcLXPrSCb5tWKock9xL6J3M+oFArO45SU/U23oR7nGA==" saltValue="GpAFAgRUq+p8zh5/Z5g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2026-03-17T00:31:11Z</cp:lastPrinted>
  <dcterms:created xsi:type="dcterms:W3CDTF">2026-02-23T08:02:13Z</dcterms:created>
  <dcterms:modified xsi:type="dcterms:W3CDTF">2026-03-18T06:44:00Z</dcterms:modified>
  <cp:category/>
</cp:coreProperties>
</file>