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3決算関係\R6普通会計決算統計\28【312〆】令和６年度財政状況資料集の作成・公表について（依頼）\04 ＨＰ用データ\"/>
    </mc:Choice>
  </mc:AlternateContent>
  <xr:revisionPtr revIDLastSave="0" documentId="13_ncr:1_{EEB42381-9661-4CB9-8510-2CB6EE67C8FD}"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AM36" i="10"/>
  <c r="C36" i="10"/>
  <c r="CO35" i="10"/>
  <c r="BE35" i="10"/>
  <c r="C35" i="10"/>
  <c r="CO34" i="10"/>
  <c r="BW34" i="10"/>
  <c r="BW35" i="10" s="1"/>
  <c r="BW36" i="10" s="1"/>
  <c r="BW37" i="10" s="1"/>
  <c r="BW38" i="10" s="1"/>
  <c r="BW39" i="10" s="1"/>
  <c r="BW40" i="10" s="1"/>
  <c r="BW41" i="10" s="1"/>
  <c r="BW42" i="10" s="1"/>
  <c r="BE34" i="10"/>
  <c r="U34" i="10"/>
  <c r="U35" i="10" s="1"/>
  <c r="C34" i="10"/>
  <c r="U36" i="10" l="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<sst xmlns="http://schemas.openxmlformats.org/spreadsheetml/2006/main" count="1095" uniqueCount="563">
  <si>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</si>
  <si>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</si>
  <si>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</si>
  <si>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</si>
  <si>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</si>
  <si>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</si>
  <si>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</si>
  <si>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</si>
  <si>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</si>
  <si>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</si>
  <si>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</si>
  <si>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</si>
  <si>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</si>
  <si>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</si>
  <si>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</si>
  <si>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</si>
  <si>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</si>
  <si>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</si>
  <si>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</si>
  <si>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</si>
  <si>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</si>
  <si>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</si>
  <si>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</si>
  <si>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</si>
  <si>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</si>
  <si>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</si>
  <si>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</si>
  <si>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</si>
  <si>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</si>
  <si>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</si>
  <si>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</si>
  <si>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</si>
  <si>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</si>
  <si>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</si>
  <si>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</si>
  <si>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</si>
  <si>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</si>
  <si>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</si>
  <si>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</si>
  <si>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</si>
  <si>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</si>
  <si>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</si>
  <si>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</si>
  <si>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</si>
  <si>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</si>
  <si>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</si>
  <si>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</si>
  <si>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</si>
  <si>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</si>
  <si>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</si>
  <si>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</si>
  <si>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</si>
  <si>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</si>
  <si>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</si>
  <si>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</si>
  <si>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</si>
  <si>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</si>
  <si>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</si>
  <si>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</si>
  <si>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</si>
  <si>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</si>
  <si>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</si>
  <si>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</si>
  <si>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</si>
  <si>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</si>
  <si>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</si>
  <si>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</si>
  <si>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</si>
  <si>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</si>
  <si>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</si>
  <si>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</si>
  <si>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</si>
  <si>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</si>
  <si>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</si>
  <si>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</si>
  <si>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</si>
  <si>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</si>
  <si>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</si>
  <si>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</si>
  <si>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</si>
  <si>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</si>
  <si>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</si>
  <si>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</si>
  <si>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</si>
  <si>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</si>
  <si>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</si>
  <si>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</si>
  <si>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</si>
  <si>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</si>
  <si>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</si>
  <si>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</si>
  <si>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</si>
  <si>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</si>
  <si>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</si>
  <si>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王寺町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</si>
  <si>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</si>
  <si>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</si>
  <si>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</si>
  <si>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</si>
  <si>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</si>
  <si>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</si>
  <si>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</si>
  <si>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</si>
  <si>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</si>
  <si>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</si>
  <si>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</si>
  <si>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</si>
  <si>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</si>
  <si>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</si>
  <si>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</si>
  <si>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</si>
  <si>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</si>
  <si>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</si>
  <si>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</si>
  <si>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</si>
  <si>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</si>
  <si>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</si>
  <si>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</si>
  <si>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</si>
  <si>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</si>
  <si>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</si>
  <si>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</si>
  <si>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</si>
  <si>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</si>
  <si>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</si>
  <si>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</si>
  <si>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</si>
  <si>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</si>
  <si>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</si>
  <si>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</si>
  <si>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</si>
  <si>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</si>
  <si>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</si>
  <si>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</si>
  <si>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</si>
  <si>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</si>
  <si>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</si>
  <si>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</si>
  <si>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</si>
  <si>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</si>
  <si>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</si>
  <si>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</si>
  <si>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</si>
  <si>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</si>
  <si>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</si>
  <si>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</si>
  <si>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</si>
  <si>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</si>
  <si>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</si>
  <si>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</si>
  <si>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</si>
  <si>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</si>
  <si>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</si>
  <si>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</si>
  <si>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</si>
  <si>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</si>
  <si>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</si>
  <si>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</si>
  <si>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</si>
  <si>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</si>
  <si>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</si>
  <si>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</si>
  <si>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</si>
  <si>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</si>
  <si>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</si>
  <si>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</si>
  <si>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</si>
  <si>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</si>
  <si>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</si>
  <si>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</si>
  <si>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</si>
  <si>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</si>
  <si>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</si>
  <si>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</si>
  <si>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</si>
  <si>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</si>
  <si>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</si>
  <si>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</si>
  <si>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</si>
  <si>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</si>
  <si>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</si>
  <si>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</si>
  <si>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</si>
  <si>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</si>
  <si>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</si>
  <si>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</si>
  <si>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</si>
  <si>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</si>
  <si>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</si>
  <si>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</si>
  <si>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</si>
  <si>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</si>
  <si>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</si>
  <si>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</si>
  <si>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</si>
  <si>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</si>
  <si>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</si>
  <si>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</si>
  <si>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</si>
  <si>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</si>
  <si>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</si>
  <si>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</si>
  <si>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</si>
  <si>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奈良県王寺町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</si>
  <si>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</si>
  <si>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</si>
  <si>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</si>
  <si>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</si>
  <si>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</si>
  <si>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</si>
  <si>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</si>
  <si>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</si>
  <si>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</si>
  <si>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</si>
  <si>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</si>
  <si>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</si>
  <si>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</si>
  <si>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</si>
  <si>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</si>
  <si>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</si>
  <si>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</si>
  <si>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</si>
  <si>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</si>
  <si>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</si>
  <si>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</si>
  <si>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</si>
  <si>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</si>
  <si>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</si>
  <si>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</si>
  <si>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</si>
  <si>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</si>
  <si>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</si>
  <si>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</si>
  <si>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</si>
  <si>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</si>
  <si>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</si>
  <si>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</si>
  <si>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</si>
  <si>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</si>
  <si>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</si>
  <si>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</si>
  <si>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</si>
  <si>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</si>
  <si>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</si>
  <si>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</si>
  <si>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</si>
  <si>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</si>
  <si>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</si>
  <si>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</si>
  <si>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</si>
  <si>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</si>
  <si>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</si>
  <si>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</si>
  <si>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</si>
  <si>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</si>
  <si>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</si>
  <si>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</si>
  <si>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</si>
  <si>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</si>
  <si>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</si>
  <si>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</si>
  <si>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</si>
  <si>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</si>
  <si>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</si>
  <si>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</si>
  <si>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</si>
  <si>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</si>
  <si>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</si>
  <si>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</si>
  <si>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</si>
  <si>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</si>
  <si>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</si>
  <si>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</si>
  <si>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</si>
  <si>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</si>
  <si>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</si>
  <si>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</si>
  <si>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</si>
  <si>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</si>
  <si>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</si>
  <si>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</si>
  <si>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</si>
  <si>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</si>
  <si>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</si>
  <si>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</si>
  <si>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</si>
  <si>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</si>
  <si>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</si>
  <si>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</si>
  <si>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</si>
  <si>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</si>
  <si>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</si>
  <si>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</si>
  <si>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</si>
  <si>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</si>
  <si>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</si>
  <si>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</si>
  <si>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</si>
  <si>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</si>
  <si>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</si>
  <si>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</si>
  <si>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</si>
  <si>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</si>
  <si>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</si>
  <si>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</si>
  <si>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</si>
  <si>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</si>
  <si>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</si>
  <si>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</si>
  <si>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</si>
  <si>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</si>
  <si>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</si>
  <si>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</si>
  <si>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</si>
  <si>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</si>
  <si>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</si>
  <si>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</si>
  <si>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</si>
  <si>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</si>
  <si>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</si>
  <si>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</si>
  <si>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</si>
  <si>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</si>
  <si>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</si>
  <si>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</si>
  <si>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</si>
  <si>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</si>
  <si>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</si>
  <si>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</si>
  <si>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</si>
  <si>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</si>
  <si>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</si>
  <si>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</si>
  <si>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</si>
  <si>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</si>
  <si>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</si>
  <si>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</si>
  <si>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</si>
  <si>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</si>
  <si>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</si>
  <si>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</si>
  <si>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</si>
  <si>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</si>
  <si>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</si>
  <si>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</si>
  <si>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</si>
  <si>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</si>
  <si>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</si>
  <si>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</si>
  <si>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</si>
  <si>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</si>
  <si>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</si>
  <si>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</si>
  <si>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</si>
  <si>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奈良県王寺町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</si>
  <si>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</si>
  <si>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</si>
  <si>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</si>
  <si>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</si>
  <si>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</si>
  <si>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</si>
  <si>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</si>
  <si>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</si>
  <si>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</si>
  <si>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</si>
  <si>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</si>
  <si>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</si>
  <si>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</si>
  <si>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</si>
  <si>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</si>
  <si>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</si>
  <si>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</si>
  <si>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</si>
  <si>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</si>
  <si>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</si>
  <si>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</si>
  <si>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</si>
  <si>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</si>
  <si>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</si>
  <si>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</si>
  <si>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</si>
  <si>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</si>
  <si>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</si>
  <si>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</si>
  <si>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</si>
  <si>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</si>
  <si>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</si>
  <si>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</si>
  <si>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</si>
  <si>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</si>
  <si>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</si>
  <si>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</si>
  <si>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王寺駅南駐車場特別会計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</si>
  <si>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</si>
  <si>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</si>
  <si>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</si>
  <si>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</si>
  <si>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</si>
  <si>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</si>
  <si>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</si>
  <si>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</si>
  <si>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</si>
  <si>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</si>
  <si>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</si>
  <si>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</si>
  <si>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</si>
  <si>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</si>
  <si>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</si>
  <si>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</si>
  <si>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</si>
  <si>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</si>
  <si>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</si>
  <si>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</si>
  <si>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</si>
  <si>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</si>
  <si>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</si>
  <si>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</si>
  <si>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</si>
  <si>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</si>
  <si>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</si>
  <si>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</si>
  <si>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</si>
  <si>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</si>
  <si>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</si>
  <si>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</si>
  <si>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</si>
  <si>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</si>
  <si>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</si>
  <si>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</si>
  <si>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</si>
  <si>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</si>
  <si>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</si>
  <si>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</si>
  <si>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</si>
  <si>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</si>
  <si>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</si>
  <si>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</si>
  <si>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</si>
  <si>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</si>
  <si>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</si>
  <si>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</si>
  <si>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</si>
  <si>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</si>
  <si>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</si>
  <si>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</si>
  <si>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</si>
  <si>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</si>
  <si>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</si>
  <si>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</si>
  <si>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</si>
  <si>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</si>
  <si>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</si>
  <si>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</si>
  <si>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</si>
  <si>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</si>
  <si>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</si>
  <si>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</si>
  <si>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</si>
  <si>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</si>
  <si>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</si>
  <si>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</si>
  <si>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</si>
  <si>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</si>
  <si>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</si>
  <si>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</si>
  <si>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</si>
  <si>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</si>
  <si>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</si>
  <si>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</si>
  <si>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</si>
  <si>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</si>
  <si>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</si>
  <si>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</si>
  <si>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</si>
  <si>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</si>
  <si>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</si>
  <si>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</si>
  <si>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</si>
  <si>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</si>
  <si>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</si>
  <si>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</si>
  <si>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</si>
  <si>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</si>
  <si>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</si>
  <si>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</si>
  <si>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</si>
  <si>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</si>
  <si>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</si>
  <si>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</si>
  <si>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</si>
  <si>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</si>
  <si>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</si>
  <si>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</si>
  <si>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</si>
  <si>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</si>
  <si>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</si>
  <si>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</si>
  <si>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</si>
  <si>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</si>
  <si>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</si>
  <si>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</si>
  <si>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</si>
  <si>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</si>
  <si>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</si>
  <si>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</si>
  <si>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</si>
  <si>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</si>
  <si>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</si>
  <si>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</si>
  <si>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</si>
  <si>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</si>
  <si>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</si>
  <si>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</si>
  <si>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</si>
  <si>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</si>
  <si>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</si>
  <si>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</si>
  <si>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</si>
  <si>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</si>
  <si>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</si>
  <si>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</si>
  <si>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</si>
  <si>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</si>
  <si>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</si>
  <si>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</si>
  <si>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</si>
  <si>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</si>
  <si>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</si>
  <si>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</si>
  <si>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</si>
  <si>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</si>
  <si>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</si>
  <si>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水道事業会計</t>
  </si>
  <si>
    <t>下水道事業会計</t>
  </si>
  <si>
    <t>介護保険特別会計</t>
  </si>
  <si>
    <t>後期高齢者医療特別会計</t>
  </si>
  <si>
    <t>国民健康保険特別会計</t>
  </si>
  <si>
    <t>介護サービス事業特別会計</t>
  </si>
  <si>
    <t>王寺駅南駐車場特別会計</t>
  </si>
  <si>
    <t>その他会計（赤字）</t>
  </si>
  <si>
    <t>その他会計（黒字）</t>
  </si>
  <si>
    <t>R02</t>
    <phoneticPr fontId="5"/>
  </si>
  <si>
    <t>R03</t>
    <phoneticPr fontId="5"/>
  </si>
  <si>
    <t>R04</t>
    <phoneticPr fontId="5"/>
  </si>
  <si>
    <t>R05</t>
    <phoneticPr fontId="5"/>
  </si>
  <si>
    <t>R06</t>
    <phoneticPr fontId="5"/>
  </si>
  <si>
    <t>-</t>
    <phoneticPr fontId="2"/>
  </si>
  <si>
    <t>老人福祉施設三室園組合</t>
    <rPh sb="0" eb="2">
      <t>ロウジン</t>
    </rPh>
    <rPh sb="2" eb="4">
      <t>フクシ</t>
    </rPh>
    <rPh sb="4" eb="6">
      <t>シセツ</t>
    </rPh>
    <rPh sb="6" eb="8">
      <t>ミムロ</t>
    </rPh>
    <rPh sb="8" eb="9">
      <t>エン</t>
    </rPh>
    <rPh sb="9" eb="11">
      <t>クミアイ</t>
    </rPh>
    <phoneticPr fontId="10"/>
  </si>
  <si>
    <t>奈良県葛城地区清掃事務組合</t>
    <rPh sb="0" eb="3">
      <t>ナラケン</t>
    </rPh>
    <rPh sb="3" eb="5">
      <t>カツラギ</t>
    </rPh>
    <rPh sb="5" eb="7">
      <t>チク</t>
    </rPh>
    <rPh sb="7" eb="9">
      <t>セイソウ</t>
    </rPh>
    <rPh sb="9" eb="11">
      <t>ジム</t>
    </rPh>
    <rPh sb="11" eb="13">
      <t>クミアイ</t>
    </rPh>
    <phoneticPr fontId="10"/>
  </si>
  <si>
    <t>奈良県市町村総合事務組合</t>
    <rPh sb="0" eb="3">
      <t>ナラケン</t>
    </rPh>
    <rPh sb="3" eb="6">
      <t>シチョウソン</t>
    </rPh>
    <rPh sb="6" eb="8">
      <t>ソウゴウ</t>
    </rPh>
    <rPh sb="8" eb="10">
      <t>ジム</t>
    </rPh>
    <rPh sb="10" eb="12">
      <t>クミアイ</t>
    </rPh>
    <phoneticPr fontId="10"/>
  </si>
  <si>
    <t>香芝・王寺環境施設組合</t>
    <rPh sb="0" eb="2">
      <t>カシバ</t>
    </rPh>
    <rPh sb="3" eb="5">
      <t>オウジ</t>
    </rPh>
    <rPh sb="5" eb="7">
      <t>カンキョウ</t>
    </rPh>
    <rPh sb="7" eb="9">
      <t>シセツ</t>
    </rPh>
    <rPh sb="9" eb="11">
      <t>クミアイ</t>
    </rPh>
    <phoneticPr fontId="10"/>
  </si>
  <si>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10"/>
  </si>
  <si>
    <t>静香苑環境施設組合</t>
    <rPh sb="0" eb="3">
      <t>セイカエン</t>
    </rPh>
    <rPh sb="3" eb="5">
      <t>カンキョウ</t>
    </rPh>
    <rPh sb="5" eb="7">
      <t>シセツ</t>
    </rPh>
    <rPh sb="7" eb="9">
      <t>クミアイ</t>
    </rPh>
    <phoneticPr fontId="10"/>
  </si>
  <si>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10"/>
  </si>
  <si>
    <t>奈良県後期高齢者医療広域連合</t>
    <rPh sb="0" eb="3">
      <t>ナラケン</t>
    </rPh>
    <rPh sb="3" eb="5">
      <t>コウキ</t>
    </rPh>
    <rPh sb="5" eb="8">
      <t>コウレイシャ</t>
    </rPh>
    <rPh sb="8" eb="10">
      <t>イリョウ</t>
    </rPh>
    <rPh sb="10" eb="12">
      <t>コウイキ</t>
    </rPh>
    <rPh sb="12" eb="14">
      <t>レンゴウ</t>
    </rPh>
    <phoneticPr fontId="10"/>
  </si>
  <si>
    <t>奈良県広域消防組合</t>
    <rPh sb="0" eb="3">
      <t>ナラケン</t>
    </rPh>
    <rPh sb="3" eb="5">
      <t>コウイキ</t>
    </rPh>
    <rPh sb="5" eb="7">
      <t>ショウボウ</t>
    </rPh>
    <rPh sb="7" eb="9">
      <t>クミアイ</t>
    </rPh>
    <phoneticPr fontId="10"/>
  </si>
  <si>
    <t>王寺都市開発株式会社</t>
    <rPh sb="0" eb="6">
      <t>オウジトシカイハツ</t>
    </rPh>
    <rPh sb="6" eb="10">
      <t>カブシキカイシャ</t>
    </rPh>
    <phoneticPr fontId="2"/>
  </si>
  <si>
    <t>王寺町土地開発公社</t>
    <rPh sb="0" eb="3">
      <t>オウジチョウ</t>
    </rPh>
    <rPh sb="3" eb="5">
      <t>トチ</t>
    </rPh>
    <rPh sb="5" eb="7">
      <t>カイハツ</t>
    </rPh>
    <rPh sb="7" eb="9">
      <t>コウシャ</t>
    </rPh>
    <phoneticPr fontId="2"/>
  </si>
  <si>
    <t>公共施設整備基金</t>
    <rPh sb="0" eb="4">
      <t>コウキョウシセツ</t>
    </rPh>
    <rPh sb="4" eb="6">
      <t>セイビ</t>
    </rPh>
    <rPh sb="6" eb="8">
      <t>キキン</t>
    </rPh>
    <phoneticPr fontId="5"/>
  </si>
  <si>
    <t>地域振興基金</t>
    <rPh sb="0" eb="6">
      <t>チイキシンコウキキン</t>
    </rPh>
    <phoneticPr fontId="2"/>
  </si>
  <si>
    <t>和のふるさと王寺町応援基金</t>
    <rPh sb="0" eb="1">
      <t>ヤワ</t>
    </rPh>
    <rPh sb="6" eb="9">
      <t>オウジチョウ</t>
    </rPh>
    <rPh sb="9" eb="13">
      <t>オウエンキキン</t>
    </rPh>
    <phoneticPr fontId="2"/>
  </si>
  <si>
    <t>ふるさと創生基金</t>
    <rPh sb="4" eb="6">
      <t>ソウセイ</t>
    </rPh>
    <rPh sb="6" eb="8">
      <t>キキン</t>
    </rPh>
    <phoneticPr fontId="2"/>
  </si>
  <si>
    <t>美しヶ丘公共施設等維持管理基金</t>
    <rPh sb="0" eb="1">
      <t>ウツク</t>
    </rPh>
    <rPh sb="3" eb="4">
      <t>オカ</t>
    </rPh>
    <rPh sb="4" eb="6">
      <t>コウキョウ</t>
    </rPh>
    <rPh sb="6" eb="8">
      <t>シセツ</t>
    </rPh>
    <rPh sb="8" eb="9">
      <t>トウ</t>
    </rPh>
    <rPh sb="9" eb="11">
      <t>イジ</t>
    </rPh>
    <rPh sb="11" eb="13">
      <t>カンリ</t>
    </rPh>
    <rPh sb="13" eb="15">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</si>
</sst>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D015-4E97-B682-E8B72DBC210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88541</c:v>
                </c:pt>
                <c:pt idx="1">
                  <c:v>291972</c:v>
                </c:pt>
                <c:pt idx="2">
                  <c:v>85305</c:v>
                </c:pt>
                <c:pt idx="3">
                  <c:v>85671</c:v>
                </c:pt>
                <c:pt idx="4">
                  <c:v>79969</c:v>
                </c:pt>
              </c:numCache>
            </c:numRef>
          </c:val>
          <c:smooth val="0"/>
          <c:extLst>
            <c:ext xmlns:c16="http://schemas.microsoft.com/office/drawing/2014/chart" uri="{C3380CC4-5D6E-409C-BE32-E72D297353CC}">
              <c16:uniqueId val="{00000001-D015-4E97-B682-E8B72DBC210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5.9</c:v>
                </c:pt>
                <c:pt idx="1">
                  <c:v>8.6199999999999992</c:v>
                </c:pt>
                <c:pt idx="2">
                  <c:v>8.3800000000000008</c:v>
                </c:pt>
                <c:pt idx="3">
                  <c:v>6.76</c:v>
                </c:pt>
                <c:pt idx="4">
                  <c:v>4.54</c:v>
                </c:pt>
              </c:numCache>
            </c:numRef>
          </c:val>
          <c:extLst>
            <c:ext xmlns:c16="http://schemas.microsoft.com/office/drawing/2014/chart" uri="{C3380CC4-5D6E-409C-BE32-E72D297353CC}">
              <c16:uniqueId val="{00000000-D0E9-4639-8F62-F4CC4CEB64E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82.24</c:v>
                </c:pt>
                <c:pt idx="1">
                  <c:v>85.38</c:v>
                </c:pt>
                <c:pt idx="2">
                  <c:v>93.63</c:v>
                </c:pt>
                <c:pt idx="3">
                  <c:v>95.95</c:v>
                </c:pt>
                <c:pt idx="4">
                  <c:v>95.91</c:v>
                </c:pt>
              </c:numCache>
            </c:numRef>
          </c:val>
          <c:extLst>
            <c:ext xmlns:c16="http://schemas.microsoft.com/office/drawing/2014/chart" uri="{C3380CC4-5D6E-409C-BE32-E72D297353CC}">
              <c16:uniqueId val="{00000001-D0E9-4639-8F62-F4CC4CEB64E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7.64</c:v>
                </c:pt>
                <c:pt idx="1">
                  <c:v>12.9</c:v>
                </c:pt>
                <c:pt idx="2">
                  <c:v>6.07</c:v>
                </c:pt>
                <c:pt idx="3">
                  <c:v>2.91</c:v>
                </c:pt>
                <c:pt idx="4">
                  <c:v>2.06</c:v>
                </c:pt>
              </c:numCache>
            </c:numRef>
          </c:val>
          <c:smooth val="0"/>
          <c:extLst>
            <c:ext xmlns:c16="http://schemas.microsoft.com/office/drawing/2014/chart" uri="{C3380CC4-5D6E-409C-BE32-E72D297353CC}">
              <c16:uniqueId val="{00000002-D0E9-4639-8F62-F4CC4CEB64E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0.38</c:v>
                </c:pt>
                <c:pt idx="2">
                  <c:v>#N/A</c:v>
                </c:pt>
                <c:pt idx="3">
                  <c:v>0.55000000000000004</c:v>
                </c:pt>
                <c:pt idx="4">
                  <c:v>#N/A</c:v>
                </c:pt>
                <c:pt idx="5">
                  <c:v>0.06</c:v>
                </c:pt>
                <c:pt idx="6">
                  <c:v>0</c:v>
                </c:pt>
                <c:pt idx="7">
                  <c:v>0</c:v>
                </c:pt>
                <c:pt idx="8">
                  <c:v>0</c:v>
                </c:pt>
                <c:pt idx="9">
                  <c:v>0</c:v>
                </c:pt>
              </c:numCache>
            </c:numRef>
          </c:val>
          <c:extLst>
            <c:ext xmlns:c16="http://schemas.microsoft.com/office/drawing/2014/chart" uri="{C3380CC4-5D6E-409C-BE32-E72D297353CC}">
              <c16:uniqueId val="{00000000-52D2-4B2E-A9BE-E0056B8A40F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2D2-4B2E-A9BE-E0056B8A40FB}"/>
            </c:ext>
          </c:extLst>
        </c:ser>
        <c:ser>
          <c:idx val="2"/>
          <c:order val="2"/>
          <c:tx>
            <c:strRef>
              <c:f>データシート!$A$29</c:f>
              <c:strCache>
                <c:ptCount val="1"/>
                <c:pt idx="0">
                  <c:v>王寺駅南駐車場特別会計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2D2-4B2E-A9BE-E0056B8A40FB}"/>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3-52D2-4B2E-A9BE-E0056B8A40FB}"/>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0.19</c:v>
                </c:pt>
                <c:pt idx="4">
                  <c:v>#N/A</c:v>
                </c:pt>
                <c:pt idx="5">
                  <c:v>0.15</c:v>
                </c:pt>
                <c:pt idx="6">
                  <c:v>#N/A</c:v>
                </c:pt>
                <c:pt idx="7">
                  <c:v>0</c:v>
                </c:pt>
                <c:pt idx="8">
                  <c:v>#N/A</c:v>
                </c:pt>
                <c:pt idx="9">
                  <c:v>0.11</c:v>
                </c:pt>
              </c:numCache>
            </c:numRef>
          </c:val>
          <c:extLst>
            <c:ext xmlns:c16="http://schemas.microsoft.com/office/drawing/2014/chart" uri="{C3380CC4-5D6E-409C-BE32-E72D297353CC}">
              <c16:uniqueId val="{00000004-52D2-4B2E-A9BE-E0056B8A40F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0.01</c:v>
                </c:pt>
                <c:pt idx="4">
                  <c:v>#N/A</c:v>
                </c:pt>
                <c:pt idx="5">
                  <c:v>0</c:v>
                </c:pt>
                <c:pt idx="6">
                  <c:v>#N/A</c:v>
                </c:pt>
                <c:pt idx="7">
                  <c:v>0.03</c:v>
                </c:pt>
                <c:pt idx="8">
                  <c:v>#N/A</c:v>
                </c:pt>
                <c:pt idx="9">
                  <c:v>0.16</c:v>
                </c:pt>
              </c:numCache>
            </c:numRef>
          </c:val>
          <c:extLst>
            <c:ext xmlns:c16="http://schemas.microsoft.com/office/drawing/2014/chart" uri="{C3380CC4-5D6E-409C-BE32-E72D297353CC}">
              <c16:uniqueId val="{00000005-52D2-4B2E-A9BE-E0056B8A40F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0.71</c:v>
                </c:pt>
                <c:pt idx="2">
                  <c:v>#N/A</c:v>
                </c:pt>
                <c:pt idx="3">
                  <c:v>0.63</c:v>
                </c:pt>
                <c:pt idx="4">
                  <c:v>#N/A</c:v>
                </c:pt>
                <c:pt idx="5">
                  <c:v>1.35</c:v>
                </c:pt>
                <c:pt idx="6">
                  <c:v>#N/A</c:v>
                </c:pt>
                <c:pt idx="7">
                  <c:v>1.22</c:v>
                </c:pt>
                <c:pt idx="8">
                  <c:v>#N/A</c:v>
                </c:pt>
                <c:pt idx="9">
                  <c:v>0.16</c:v>
                </c:pt>
              </c:numCache>
            </c:numRef>
          </c:val>
          <c:extLst>
            <c:ext xmlns:c16="http://schemas.microsoft.com/office/drawing/2014/chart" uri="{C3380CC4-5D6E-409C-BE32-E72D297353CC}">
              <c16:uniqueId val="{00000006-52D2-4B2E-A9BE-E0056B8A40F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0.6</c:v>
                </c:pt>
                <c:pt idx="8">
                  <c:v>#N/A</c:v>
                </c:pt>
                <c:pt idx="9">
                  <c:v>0.25</c:v>
                </c:pt>
              </c:numCache>
            </c:numRef>
          </c:val>
          <c:extLst>
            <c:ext xmlns:c16="http://schemas.microsoft.com/office/drawing/2014/chart" uri="{C3380CC4-5D6E-409C-BE32-E72D297353CC}">
              <c16:uniqueId val="{00000007-52D2-4B2E-A9BE-E0056B8A40F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21.07</c:v>
                </c:pt>
                <c:pt idx="2">
                  <c:v>#N/A</c:v>
                </c:pt>
                <c:pt idx="3">
                  <c:v>17.07</c:v>
                </c:pt>
                <c:pt idx="4">
                  <c:v>#N/A</c:v>
                </c:pt>
                <c:pt idx="5">
                  <c:v>15.31</c:v>
                </c:pt>
                <c:pt idx="6">
                  <c:v>#N/A</c:v>
                </c:pt>
                <c:pt idx="7">
                  <c:v>7.97</c:v>
                </c:pt>
                <c:pt idx="8">
                  <c:v>#N/A</c:v>
                </c:pt>
                <c:pt idx="9">
                  <c:v>4.22</c:v>
                </c:pt>
              </c:numCache>
            </c:numRef>
          </c:val>
          <c:extLst>
            <c:ext xmlns:c16="http://schemas.microsoft.com/office/drawing/2014/chart" uri="{C3380CC4-5D6E-409C-BE32-E72D297353CC}">
              <c16:uniqueId val="{00000008-52D2-4B2E-A9BE-E0056B8A40F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5.89</c:v>
                </c:pt>
                <c:pt idx="2">
                  <c:v>#N/A</c:v>
                </c:pt>
                <c:pt idx="3">
                  <c:v>8.6199999999999992</c:v>
                </c:pt>
                <c:pt idx="4">
                  <c:v>#N/A</c:v>
                </c:pt>
                <c:pt idx="5">
                  <c:v>8.3800000000000008</c:v>
                </c:pt>
                <c:pt idx="6">
                  <c:v>#N/A</c:v>
                </c:pt>
                <c:pt idx="7">
                  <c:v>6.76</c:v>
                </c:pt>
                <c:pt idx="8">
                  <c:v>#N/A</c:v>
                </c:pt>
                <c:pt idx="9">
                  <c:v>4.54</c:v>
                </c:pt>
              </c:numCache>
            </c:numRef>
          </c:val>
          <c:extLst>
            <c:ext xmlns:c16="http://schemas.microsoft.com/office/drawing/2014/chart" uri="{C3380CC4-5D6E-409C-BE32-E72D297353CC}">
              <c16:uniqueId val="{00000009-52D2-4B2E-A9BE-E0056B8A40F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956</c:v>
                </c:pt>
                <c:pt idx="5">
                  <c:v>1000</c:v>
                </c:pt>
                <c:pt idx="8">
                  <c:v>1070</c:v>
                </c:pt>
                <c:pt idx="11">
                  <c:v>1092</c:v>
                </c:pt>
                <c:pt idx="14">
                  <c:v>1076</c:v>
                </c:pt>
              </c:numCache>
            </c:numRef>
          </c:val>
          <c:extLst>
            <c:ext xmlns:c16="http://schemas.microsoft.com/office/drawing/2014/chart" uri="{C3380CC4-5D6E-409C-BE32-E72D297353CC}">
              <c16:uniqueId val="{00000000-069B-49EC-9044-D2898D91F0E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69B-49EC-9044-D2898D91F0E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69B-49EC-9044-D2898D91F0E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75</c:v>
                </c:pt>
                <c:pt idx="3">
                  <c:v>53</c:v>
                </c:pt>
                <c:pt idx="6">
                  <c:v>35</c:v>
                </c:pt>
                <c:pt idx="9">
                  <c:v>51</c:v>
                </c:pt>
                <c:pt idx="12">
                  <c:v>80</c:v>
                </c:pt>
              </c:numCache>
            </c:numRef>
          </c:val>
          <c:extLst>
            <c:ext xmlns:c16="http://schemas.microsoft.com/office/drawing/2014/chart" uri="{C3380CC4-5D6E-409C-BE32-E72D297353CC}">
              <c16:uniqueId val="{00000003-069B-49EC-9044-D2898D91F0E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296</c:v>
                </c:pt>
                <c:pt idx="3">
                  <c:v>260</c:v>
                </c:pt>
                <c:pt idx="6">
                  <c:v>279</c:v>
                </c:pt>
                <c:pt idx="9">
                  <c:v>308</c:v>
                </c:pt>
                <c:pt idx="12">
                  <c:v>300</c:v>
                </c:pt>
              </c:numCache>
            </c:numRef>
          </c:val>
          <c:extLst>
            <c:ext xmlns:c16="http://schemas.microsoft.com/office/drawing/2014/chart" uri="{C3380CC4-5D6E-409C-BE32-E72D297353CC}">
              <c16:uniqueId val="{00000004-069B-49EC-9044-D2898D91F0E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9B-49EC-9044-D2898D91F0E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69B-49EC-9044-D2898D91F0E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945</c:v>
                </c:pt>
                <c:pt idx="3">
                  <c:v>950</c:v>
                </c:pt>
                <c:pt idx="6">
                  <c:v>1128</c:v>
                </c:pt>
                <c:pt idx="9">
                  <c:v>1134</c:v>
                </c:pt>
                <c:pt idx="12">
                  <c:v>978</c:v>
                </c:pt>
              </c:numCache>
            </c:numRef>
          </c:val>
          <c:extLst>
            <c:ext xmlns:c16="http://schemas.microsoft.com/office/drawing/2014/chart" uri="{C3380CC4-5D6E-409C-BE32-E72D297353CC}">
              <c16:uniqueId val="{00000007-069B-49EC-9044-D2898D91F0E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360</c:v>
                </c:pt>
                <c:pt idx="2">
                  <c:v>#N/A</c:v>
                </c:pt>
                <c:pt idx="3">
                  <c:v>#N/A</c:v>
                </c:pt>
                <c:pt idx="4">
                  <c:v>263</c:v>
                </c:pt>
                <c:pt idx="5">
                  <c:v>#N/A</c:v>
                </c:pt>
                <c:pt idx="6">
                  <c:v>#N/A</c:v>
                </c:pt>
                <c:pt idx="7">
                  <c:v>372</c:v>
                </c:pt>
                <c:pt idx="8">
                  <c:v>#N/A</c:v>
                </c:pt>
                <c:pt idx="9">
                  <c:v>#N/A</c:v>
                </c:pt>
                <c:pt idx="10">
                  <c:v>401</c:v>
                </c:pt>
                <c:pt idx="11">
                  <c:v>#N/A</c:v>
                </c:pt>
                <c:pt idx="12">
                  <c:v>#N/A</c:v>
                </c:pt>
                <c:pt idx="13">
                  <c:v>282</c:v>
                </c:pt>
                <c:pt idx="14">
                  <c:v>#N/A</c:v>
                </c:pt>
              </c:numCache>
            </c:numRef>
          </c:val>
          <c:smooth val="0"/>
          <c:extLst>
            <c:ext xmlns:c16="http://schemas.microsoft.com/office/drawing/2014/chart" uri="{C3380CC4-5D6E-409C-BE32-E72D297353CC}">
              <c16:uniqueId val="{00000008-069B-49EC-9044-D2898D91F0E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11196</c:v>
                </c:pt>
                <c:pt idx="5">
                  <c:v>12175</c:v>
                </c:pt>
                <c:pt idx="8">
                  <c:v>12518</c:v>
                </c:pt>
                <c:pt idx="11">
                  <c:v>13154</c:v>
                </c:pt>
                <c:pt idx="14">
                  <c:v>13288</c:v>
                </c:pt>
              </c:numCache>
            </c:numRef>
          </c:val>
          <c:extLst>
            <c:ext xmlns:c16="http://schemas.microsoft.com/office/drawing/2014/chart" uri="{C3380CC4-5D6E-409C-BE32-E72D297353CC}">
              <c16:uniqueId val="{00000000-4218-40C6-991A-2D76B4DDDF3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2323</c:v>
                </c:pt>
                <c:pt idx="5">
                  <c:v>2277</c:v>
                </c:pt>
                <c:pt idx="8">
                  <c:v>2101</c:v>
                </c:pt>
                <c:pt idx="11">
                  <c:v>2047</c:v>
                </c:pt>
                <c:pt idx="14">
                  <c:v>1833</c:v>
                </c:pt>
              </c:numCache>
            </c:numRef>
          </c:val>
          <c:extLst>
            <c:ext xmlns:c16="http://schemas.microsoft.com/office/drawing/2014/chart" uri="{C3380CC4-5D6E-409C-BE32-E72D297353CC}">
              <c16:uniqueId val="{00000001-4218-40C6-991A-2D76B4DDDF3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7615</c:v>
                </c:pt>
                <c:pt idx="5">
                  <c:v>7749</c:v>
                </c:pt>
                <c:pt idx="8">
                  <c:v>8184</c:v>
                </c:pt>
                <c:pt idx="11">
                  <c:v>8757</c:v>
                </c:pt>
                <c:pt idx="14">
                  <c:v>9295</c:v>
                </c:pt>
              </c:numCache>
            </c:numRef>
          </c:val>
          <c:extLst>
            <c:ext xmlns:c16="http://schemas.microsoft.com/office/drawing/2014/chart" uri="{C3380CC4-5D6E-409C-BE32-E72D297353CC}">
              <c16:uniqueId val="{00000002-4218-40C6-991A-2D76B4DDDF3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218-40C6-991A-2D76B4DDDF3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218-40C6-991A-2D76B4DDDF3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563</c:v>
                </c:pt>
                <c:pt idx="3">
                  <c:v>694</c:v>
                </c:pt>
                <c:pt idx="6">
                  <c:v>689</c:v>
                </c:pt>
                <c:pt idx="9">
                  <c:v>689</c:v>
                </c:pt>
                <c:pt idx="12">
                  <c:v>687</c:v>
                </c:pt>
              </c:numCache>
            </c:numRef>
          </c:val>
          <c:extLst>
            <c:ext xmlns:c16="http://schemas.microsoft.com/office/drawing/2014/chart" uri="{C3380CC4-5D6E-409C-BE32-E72D297353CC}">
              <c16:uniqueId val="{00000005-4218-40C6-991A-2D76B4DDDF3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934</c:v>
                </c:pt>
                <c:pt idx="3">
                  <c:v>794</c:v>
                </c:pt>
                <c:pt idx="6">
                  <c:v>539</c:v>
                </c:pt>
                <c:pt idx="9">
                  <c:v>446</c:v>
                </c:pt>
                <c:pt idx="12">
                  <c:v>371</c:v>
                </c:pt>
              </c:numCache>
            </c:numRef>
          </c:val>
          <c:extLst>
            <c:ext xmlns:c16="http://schemas.microsoft.com/office/drawing/2014/chart" uri="{C3380CC4-5D6E-409C-BE32-E72D297353CC}">
              <c16:uniqueId val="{00000006-4218-40C6-991A-2D76B4DDDF3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471</c:v>
                </c:pt>
                <c:pt idx="3">
                  <c:v>852</c:v>
                </c:pt>
                <c:pt idx="6">
                  <c:v>1770</c:v>
                </c:pt>
                <c:pt idx="9">
                  <c:v>3112</c:v>
                </c:pt>
                <c:pt idx="12">
                  <c:v>3217</c:v>
                </c:pt>
              </c:numCache>
            </c:numRef>
          </c:val>
          <c:extLst>
            <c:ext xmlns:c16="http://schemas.microsoft.com/office/drawing/2014/chart" uri="{C3380CC4-5D6E-409C-BE32-E72D297353CC}">
              <c16:uniqueId val="{00000007-4218-40C6-991A-2D76B4DDDF3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3589</c:v>
                </c:pt>
                <c:pt idx="3">
                  <c:v>3490</c:v>
                </c:pt>
                <c:pt idx="6">
                  <c:v>3389</c:v>
                </c:pt>
                <c:pt idx="9">
                  <c:v>3142</c:v>
                </c:pt>
                <c:pt idx="12">
                  <c:v>3055</c:v>
                </c:pt>
              </c:numCache>
            </c:numRef>
          </c:val>
          <c:extLst>
            <c:ext xmlns:c16="http://schemas.microsoft.com/office/drawing/2014/chart" uri="{C3380CC4-5D6E-409C-BE32-E72D297353CC}">
              <c16:uniqueId val="{00000008-4218-40C6-991A-2D76B4DDDF3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218-40C6-991A-2D76B4DDDF3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7954</c:v>
                </c:pt>
                <c:pt idx="3">
                  <c:v>11315</c:v>
                </c:pt>
                <c:pt idx="6">
                  <c:v>11432</c:v>
                </c:pt>
                <c:pt idx="9">
                  <c:v>11816</c:v>
                </c:pt>
                <c:pt idx="12">
                  <c:v>12018</c:v>
                </c:pt>
              </c:numCache>
            </c:numRef>
          </c:val>
          <c:extLst>
            <c:ext xmlns:c16="http://schemas.microsoft.com/office/drawing/2014/chart" uri="{C3380CC4-5D6E-409C-BE32-E72D297353CC}">
              <c16:uniqueId val="{0000000A-4218-40C6-991A-2D76B4DDDF3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218-40C6-991A-2D76B4DDDF3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5435</c:v>
                </c:pt>
                <c:pt idx="1">
                  <c:v>5694</c:v>
                </c:pt>
                <c:pt idx="2">
                  <c:v>5941</c:v>
                </c:pt>
              </c:numCache>
            </c:numRef>
          </c:val>
          <c:extLst>
            <c:ext xmlns:c16="http://schemas.microsoft.com/office/drawing/2014/chart" uri="{C3380CC4-5D6E-409C-BE32-E72D297353CC}">
              <c16:uniqueId val="{00000000-6F2C-4F37-91EB-46EB487AA2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1619</c:v>
                </c:pt>
                <c:pt idx="1">
                  <c:v>1974</c:v>
                </c:pt>
                <c:pt idx="2">
                  <c:v>2305</c:v>
                </c:pt>
              </c:numCache>
            </c:numRef>
          </c:val>
          <c:extLst>
            <c:ext xmlns:c16="http://schemas.microsoft.com/office/drawing/2014/chart" uri="{C3380CC4-5D6E-409C-BE32-E72D297353CC}">
              <c16:uniqueId val="{00000001-6F2C-4F37-91EB-46EB487AA2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974</c:v>
                </c:pt>
                <c:pt idx="1">
                  <c:v>899</c:v>
                </c:pt>
                <c:pt idx="2">
                  <c:v>849</c:v>
                </c:pt>
              </c:numCache>
            </c:numRef>
          </c:val>
          <c:extLst>
            <c:ext xmlns:c16="http://schemas.microsoft.com/office/drawing/2014/chart" uri="{C3380CC4-5D6E-409C-BE32-E72D297353CC}">
              <c16:uniqueId val="{00000002-6F2C-4F37-91EB-46EB487AA20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奈良県王寺町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実質公債費比率（分子）の構造については、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元利償還金</a:t>
          </a:r>
          <a:r>
            <a:rPr kumimoji="1" lang="ja-JP" altLang="en-US" sz="1100">
              <a:solidFill>
                <a:schemeClr val="dk1"/>
              </a:solidFill>
              <a:effectLst/>
              <a:latin typeface="+mn-lt"/>
              <a:ea typeface="+mn-ea"/>
              <a:cs typeface="+mn-cs"/>
            </a:rPr>
            <a:t>」が減少した一方で</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「組合等が起こした地方債の元利償還金に対する負担金等」が</a:t>
          </a:r>
          <a:r>
            <a:rPr kumimoji="1" lang="ja-JP" altLang="ja-JP" sz="1100">
              <a:solidFill>
                <a:schemeClr val="dk1"/>
              </a:solidFill>
              <a:effectLst/>
              <a:latin typeface="+mn-lt"/>
              <a:ea typeface="+mn-ea"/>
              <a:cs typeface="+mn-cs"/>
            </a:rPr>
            <a:t>増加している。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これは、大型事業である再開発事業に係る償還が</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年度で完了したこと、また一部事務組合である香芝・王寺環境施設組合が起こした地方債により分担金が増加したことに起因する。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今後も、急激な上昇を防ぐため、交付税算入のある起債に限定するなど、起債に大きく頼ることのない財政運営に努める。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奈良県王寺町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将来負担比率（分子）の構造については、将来負担額の内訳として、「一般会計等に係る地方債の現在高」及び「</a:t>
          </a:r>
          <a:r>
            <a:rPr kumimoji="1" lang="ja-JP" altLang="en-US" sz="1100">
              <a:solidFill>
                <a:schemeClr val="dk1"/>
              </a:solidFill>
              <a:effectLst/>
              <a:latin typeface="+mn-lt"/>
              <a:ea typeface="+mn-ea"/>
              <a:cs typeface="+mn-cs"/>
            </a:rPr>
            <a:t>組合等負担等見込額</a:t>
          </a:r>
          <a:r>
            <a:rPr kumimoji="1" lang="ja-JP" altLang="ja-JP" sz="1100">
              <a:solidFill>
                <a:schemeClr val="dk1"/>
              </a:solidFill>
              <a:effectLst/>
              <a:latin typeface="+mn-lt"/>
              <a:ea typeface="+mn-ea"/>
              <a:cs typeface="+mn-cs"/>
            </a:rPr>
            <a:t>」の２項目が大半を占めている。また、充当可能財源等の内訳として、「充当可能基金」及び「基準財政需要額算入見込額」の２項目が大半を占めている。</a:t>
          </a:r>
          <a:endParaRPr lang="ja-JP" altLang="ja-JP" sz="1400">
            <a:effectLst/>
          </a:endParaRPr>
        </a:p>
        <a:p>
          <a:r>
            <a:rPr kumimoji="1" lang="ja-JP" altLang="ja-JP" sz="1100">
              <a:solidFill>
                <a:schemeClr val="dk1"/>
              </a:solidFill>
              <a:effectLst/>
              <a:latin typeface="+mn-lt"/>
              <a:ea typeface="+mn-ea"/>
              <a:cs typeface="+mn-cs"/>
            </a:rPr>
            <a:t>　王寺町においては、充当可能財源等が将来負担額を上回っているため、将来負担比率が０となっているが、今後の財政需要に対応するため、引き続き経常経費の削減による基金の積立に加えて、交付税算入率の高い起債を有効活用するなど、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奈良県王寺町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基金全体で繰越金等の余剰金、利子等、約６億３千万円積み立てた一方で、義務教育学校建設等、イベント実施で約１億円取り崩したことにより、約５億３千万円の増額となった。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社会保障関係経費、少子化対策及び公共施設の老朽化への対応、役場庁舎の建設等のため、扶助費や維持補修費、普通建設事業費等が増加傾向にあることから、中長期的には減少していく見込み。</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公共施設整備基金、美しヶ丘地域公共施設等維持管理基金：公共施設の整備及び維持管理に要する経費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：本格的な高齢化社会の到来に備え、王寺町における福祉活動の促進、快適な生活環境の形成等を図る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：地理的特性を生かしたイベント等の実施により、地域アイデンティティを確立することで、活力あるふるさとづくりを推進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王寺町立図書館基金：図書館及び図書の充実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和のふるさと王寺町応援基金：文化財の保存及び活用、観光の振興並びに王寺の魅力を高め、その発展に寄与する事業の推進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義務教育学校建設等に伴い、公共施設整備基金をを約５千９百万円取崩、地域イベント（ミルキーウェイ）等のためふるさと創</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生基金を約２千万円取崩、ふるさと納税による寄附により和のふるさと王寺町応援基金を約３千３百万円積立した。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和のふるさと王寺町応援基金：ふるさと納税の推進により基金の積立を行う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：令和７年度末において廃止し残高は和のふるさと王寺町応援基金に積立てる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全ての基金　　　　　　　　：有利な基金運用を行うことで、基金の積立を行う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繰越金等の余剰金による積立（約２億５千万円）の増額となった。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短期的には増加傾向にあるが、 社会保障関係経費、少子化対策及び公共施設の老朽化への対応等のため、扶助費や維持補修、普通建設事業費等が増加傾向にあることから、中長期的には減少していく見込み。</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基金運用収入分及び交付税再算定分の一部を積み立てた事により約３億４千万円の増額となった。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起債額及び借入利率の増加による公債費の負担増に備え、積極的な基金運用を行い、積立額の増加を図る。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23,694
23,446
7.01
12,252,602
11,934,555
281,511
6,194,676
12,018,448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定額減税や企業の業績悪化等の影響を受け、</a:t>
          </a:r>
          <a:r>
            <a:rPr kumimoji="1" lang="ja-JP" altLang="ja-JP" sz="1100">
              <a:solidFill>
                <a:schemeClr val="dk1"/>
              </a:solidFill>
              <a:effectLst/>
              <a:latin typeface="+mn-lt"/>
              <a:ea typeface="+mn-ea"/>
              <a:cs typeface="+mn-cs"/>
            </a:rPr>
            <a:t>歳入（基準財政収入額）</a:t>
          </a:r>
          <a:r>
            <a:rPr kumimoji="1" lang="ja-JP" altLang="en-US" sz="1100">
              <a:solidFill>
                <a:schemeClr val="dk1"/>
              </a:solidFill>
              <a:effectLst/>
              <a:latin typeface="+mn-lt"/>
              <a:ea typeface="+mn-ea"/>
              <a:cs typeface="+mn-cs"/>
            </a:rPr>
            <a:t>が減少した。また、人件費や</a:t>
          </a:r>
          <a:r>
            <a:rPr kumimoji="1" lang="ja-JP" altLang="ja-JP" sz="1100">
              <a:solidFill>
                <a:schemeClr val="dk1"/>
              </a:solidFill>
              <a:effectLst/>
              <a:latin typeface="+mn-lt"/>
              <a:ea typeface="+mn-ea"/>
              <a:cs typeface="+mn-cs"/>
            </a:rPr>
            <a:t>社会保障経費、義務教育学校整備事業を始めとした大型公共事業</a:t>
          </a:r>
          <a:r>
            <a:rPr kumimoji="1" lang="ja-JP" altLang="en-US" sz="1100">
              <a:solidFill>
                <a:schemeClr val="dk1"/>
              </a:solidFill>
              <a:effectLst/>
              <a:latin typeface="+mn-lt"/>
              <a:ea typeface="+mn-ea"/>
              <a:cs typeface="+mn-cs"/>
            </a:rPr>
            <a:t>に係る</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の増等により</a:t>
          </a:r>
          <a:r>
            <a:rPr kumimoji="1" lang="ja-JP" altLang="ja-JP" sz="1100">
              <a:solidFill>
                <a:schemeClr val="dk1"/>
              </a:solidFill>
              <a:effectLst/>
              <a:latin typeface="+mn-lt"/>
              <a:ea typeface="+mn-ea"/>
              <a:cs typeface="+mn-cs"/>
            </a:rPr>
            <a:t>歳出（基準財政需要額）が増加し、財政力指数が</a:t>
          </a:r>
          <a:r>
            <a:rPr kumimoji="1" lang="en-US" altLang="ja-JP" sz="1100">
              <a:solidFill>
                <a:schemeClr val="dk1"/>
              </a:solidFill>
              <a:effectLst/>
              <a:latin typeface="+mn-lt"/>
              <a:ea typeface="+mn-ea"/>
              <a:cs typeface="+mn-cs"/>
            </a:rPr>
            <a:t>0.57</a:t>
          </a:r>
          <a:r>
            <a:rPr kumimoji="1" lang="ja-JP" altLang="ja-JP" sz="1100">
              <a:solidFill>
                <a:schemeClr val="dk1"/>
              </a:solidFill>
              <a:effectLst/>
              <a:latin typeface="+mn-lt"/>
              <a:ea typeface="+mn-ea"/>
              <a:cs typeface="+mn-cs"/>
            </a:rPr>
            <a:t>と類似団体平均を下回っている。引き続き、緊急に必要な事業を峻別し、投資的経費を抑制する等、歳出の徹底的な見直しを実施することで財政基盤の強化に努める</a:t>
          </a:r>
          <a:r>
            <a:rPr kumimoji="1" lang="ja-JP" altLang="ja-JP" sz="1100" b="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41628</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1397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28222</xdr:rowOff>
    </xdr:from>
    <xdr:to>
      <xdr:col>19</xdr:col>
      <xdr:colOff>133350</xdr:colOff>
      <xdr:row>43</xdr:row>
      <xdr:rowOff>41628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1411</xdr:rowOff>
    </xdr:from>
    <xdr:to>
      <xdr:col>15</xdr:col>
      <xdr:colOff>82550</xdr:colOff>
      <xdr:row>43</xdr:row>
      <xdr:rowOff>28222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7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132645</xdr:rowOff>
    </xdr:from>
    <xdr:to>
      <xdr:col>11</xdr:col>
      <xdr:colOff>31750</xdr:colOff>
      <xdr:row>43</xdr:row>
      <xdr:rowOff>1411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335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162278</xdr:rowOff>
    </xdr:from>
    <xdr:to>
      <xdr:col>19</xdr:col>
      <xdr:colOff>184150</xdr:colOff>
      <xdr:row>43</xdr:row>
      <xdr:rowOff>92428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148872</xdr:rowOff>
    </xdr:from>
    <xdr:to>
      <xdr:col>15</xdr:col>
      <xdr:colOff>133350</xdr:colOff>
      <xdr:row>43</xdr:row>
      <xdr:rowOff>79022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63799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36988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81845</xdr:rowOff>
    </xdr:from>
    <xdr:to>
      <xdr:col>7</xdr:col>
      <xdr:colOff>31750</xdr:colOff>
      <xdr:row>43</xdr:row>
      <xdr:rowOff>11995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168222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人件費や扶助費、物件費</a:t>
          </a:r>
          <a:r>
            <a:rPr kumimoji="1" lang="ja-JP" altLang="en-US" sz="1100">
              <a:solidFill>
                <a:schemeClr val="dk1"/>
              </a:solidFill>
              <a:effectLst/>
              <a:latin typeface="+mn-lt"/>
              <a:ea typeface="+mn-ea"/>
              <a:cs typeface="+mn-cs"/>
            </a:rPr>
            <a:t>等、歳出</a:t>
          </a:r>
          <a:r>
            <a:rPr kumimoji="1" lang="ja-JP" altLang="ja-JP" sz="1100">
              <a:solidFill>
                <a:schemeClr val="dk1"/>
              </a:solidFill>
              <a:effectLst/>
              <a:latin typeface="+mn-lt"/>
              <a:ea typeface="+mn-ea"/>
              <a:cs typeface="+mn-cs"/>
            </a:rPr>
            <a:t>が増加したものの、追加交付による</a:t>
          </a:r>
          <a:r>
            <a:rPr kumimoji="1" lang="ja-JP" altLang="en-US" sz="1100">
              <a:solidFill>
                <a:schemeClr val="dk1"/>
              </a:solidFill>
              <a:effectLst/>
              <a:latin typeface="+mn-lt"/>
              <a:ea typeface="+mn-ea"/>
              <a:cs typeface="+mn-cs"/>
            </a:rPr>
            <a:t>交付税や、地方特例交付金等の各種交付金といった</a:t>
          </a:r>
          <a:r>
            <a:rPr kumimoji="1" lang="ja-JP" altLang="ja-JP" sz="1100">
              <a:solidFill>
                <a:schemeClr val="dk1"/>
              </a:solidFill>
              <a:effectLst/>
              <a:latin typeface="+mn-lt"/>
              <a:ea typeface="+mn-ea"/>
              <a:cs typeface="+mn-cs"/>
            </a:rPr>
            <a:t>歳入</a:t>
          </a:r>
          <a:r>
            <a:rPr kumimoji="1" lang="ja-JP" altLang="en-US" sz="1100">
              <a:solidFill>
                <a:schemeClr val="dk1"/>
              </a:solidFill>
              <a:effectLst/>
              <a:latin typeface="+mn-lt"/>
              <a:ea typeface="+mn-ea"/>
              <a:cs typeface="+mn-cs"/>
            </a:rPr>
            <a:t>が大きく</a:t>
          </a:r>
          <a:r>
            <a:rPr kumimoji="1" lang="ja-JP" altLang="ja-JP" sz="1100">
              <a:solidFill>
                <a:schemeClr val="dk1"/>
              </a:solidFill>
              <a:effectLst/>
              <a:latin typeface="+mn-lt"/>
              <a:ea typeface="+mn-ea"/>
              <a:cs typeface="+mn-cs"/>
            </a:rPr>
            <a:t>増加した</a:t>
          </a:r>
          <a:r>
            <a:rPr kumimoji="1" lang="ja-JP" altLang="en-US" sz="1100">
              <a:solidFill>
                <a:schemeClr val="dk1"/>
              </a:solidFill>
              <a:effectLst/>
              <a:latin typeface="+mn-lt"/>
              <a:ea typeface="+mn-ea"/>
              <a:cs typeface="+mn-cs"/>
            </a:rPr>
            <a:t>ことにより、</a:t>
          </a:r>
          <a:r>
            <a:rPr kumimoji="1" lang="ja-JP" altLang="ja-JP" sz="1100">
              <a:solidFill>
                <a:schemeClr val="dk1"/>
              </a:solidFill>
              <a:effectLst/>
              <a:latin typeface="+mn-lt"/>
              <a:ea typeface="+mn-ea"/>
              <a:cs typeface="+mn-cs"/>
            </a:rPr>
            <a:t>経常収支比率は</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と大きく</a:t>
          </a:r>
          <a:r>
            <a:rPr kumimoji="1" lang="ja-JP" altLang="ja-JP" sz="1100">
              <a:solidFill>
                <a:schemeClr val="dk1"/>
              </a:solidFill>
              <a:effectLst/>
              <a:latin typeface="+mn-lt"/>
              <a:ea typeface="+mn-ea"/>
              <a:cs typeface="+mn-cs"/>
            </a:rPr>
            <a:t>回復し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との差も縮小した。縮小したものの未だ平均を上回っていることから、</a:t>
          </a:r>
          <a:r>
            <a:rPr kumimoji="1" lang="ja-JP" altLang="ja-JP" sz="1100">
              <a:solidFill>
                <a:schemeClr val="dk1"/>
              </a:solidFill>
              <a:effectLst/>
              <a:latin typeface="+mn-lt"/>
              <a:ea typeface="+mn-ea"/>
              <a:cs typeface="+mn-cs"/>
            </a:rPr>
            <a:t>今後とも事業の見直しを更に進めるとともに、全ての事業の優先度を厳しく点検し、優先度の低い事業について計画的に廃止・縮小を進め、経常経費の削減を図る。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102235</xdr:rowOff>
    </xdr:from>
    <xdr:to>
      <xdr:col>23</xdr:col>
      <xdr:colOff>133350</xdr:colOff>
      <xdr:row>64</xdr:row>
      <xdr:rowOff>93663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903585"/>
          <a:ext cx="8382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93663</xdr:rowOff>
    </xdr:from>
    <xdr:to>
      <xdr:col>19</xdr:col>
      <xdr:colOff>133350</xdr:colOff>
      <xdr:row>64</xdr:row>
      <xdr:rowOff>141922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066463"/>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2222</xdr:rowOff>
    </xdr:from>
    <xdr:to>
      <xdr:col>15</xdr:col>
      <xdr:colOff>82550</xdr:colOff>
      <xdr:row>64</xdr:row>
      <xdr:rowOff>141922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32122"/>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2222</xdr:rowOff>
    </xdr:from>
    <xdr:to>
      <xdr:col>11</xdr:col>
      <xdr:colOff>31750</xdr:colOff>
      <xdr:row>65</xdr:row>
      <xdr:rowOff>133350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32122"/>
          <a:ext cx="889000" cy="64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51435</xdr:rowOff>
    </xdr:from>
    <xdr:to>
      <xdr:col>23</xdr:col>
      <xdr:colOff>184150</xdr:colOff>
      <xdr:row>63</xdr:row>
      <xdr:rowOff>153035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23512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2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42863</xdr:rowOff>
    </xdr:from>
    <xdr:to>
      <xdr:col>19</xdr:col>
      <xdr:colOff>184150</xdr:colOff>
      <xdr:row>64</xdr:row>
      <xdr:rowOff>144463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129240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02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91122</xdr:rowOff>
    </xdr:from>
    <xdr:to>
      <xdr:col>15</xdr:col>
      <xdr:colOff>133350</xdr:colOff>
      <xdr:row>65</xdr:row>
      <xdr:rowOff>21272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6049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5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122872</xdr:rowOff>
    </xdr:from>
    <xdr:to>
      <xdr:col>11</xdr:col>
      <xdr:colOff>82550</xdr:colOff>
      <xdr:row>62</xdr:row>
      <xdr:rowOff>53022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R6</a:t>
          </a:r>
          <a:r>
            <a:rPr kumimoji="1" lang="ja-JP" altLang="en-US" sz="1100">
              <a:solidFill>
                <a:schemeClr val="dk1"/>
              </a:solidFill>
              <a:effectLst/>
              <a:latin typeface="+mn-lt"/>
              <a:ea typeface="+mn-ea"/>
              <a:cs typeface="+mn-cs"/>
            </a:rPr>
            <a:t>年度からの会計年度任用職員の勤勉手当支給開始や人事院勧告による給与改正、また</a:t>
          </a:r>
          <a:r>
            <a:rPr kumimoji="1" lang="ja-JP" altLang="ja-JP" sz="1100">
              <a:solidFill>
                <a:schemeClr val="dk1"/>
              </a:solidFill>
              <a:effectLst/>
              <a:latin typeface="+mn-lt"/>
              <a:ea typeface="+mn-ea"/>
              <a:cs typeface="+mn-cs"/>
            </a:rPr>
            <a:t>業務委託の物価高騰</a:t>
          </a:r>
          <a:r>
            <a:rPr kumimoji="1" lang="ja-JP" altLang="en-US" sz="1100">
              <a:solidFill>
                <a:schemeClr val="dk1"/>
              </a:solidFill>
              <a:effectLst/>
              <a:latin typeface="+mn-lt"/>
              <a:ea typeface="+mn-ea"/>
              <a:cs typeface="+mn-cs"/>
            </a:rPr>
            <a:t>の理由から、人件費、</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が増加傾向にあり</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上回った</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人件費、物件費の高騰は避けられないことから、</a:t>
          </a:r>
          <a:r>
            <a:rPr kumimoji="1" lang="ja-JP" altLang="ja-JP" sz="1100">
              <a:solidFill>
                <a:schemeClr val="dk1"/>
              </a:solidFill>
              <a:effectLst/>
              <a:latin typeface="+mn-lt"/>
              <a:ea typeface="+mn-ea"/>
              <a:cs typeface="+mn-cs"/>
            </a:rPr>
            <a:t>内部事務経費の削減に取り組</a:t>
          </a:r>
          <a:r>
            <a:rPr kumimoji="1" lang="ja-JP" altLang="en-US" sz="1100">
              <a:solidFill>
                <a:schemeClr val="dk1"/>
              </a:solidFill>
              <a:effectLst/>
              <a:latin typeface="+mn-lt"/>
              <a:ea typeface="+mn-ea"/>
              <a:cs typeface="+mn-cs"/>
            </a:rPr>
            <a:t>み、物件費の抑制に努めることで、</a:t>
          </a:r>
          <a:r>
            <a:rPr kumimoji="1" lang="ja-JP" altLang="ja-JP" sz="1100">
              <a:solidFill>
                <a:schemeClr val="dk1"/>
              </a:solidFill>
              <a:effectLst/>
              <a:latin typeface="+mn-lt"/>
              <a:ea typeface="+mn-ea"/>
              <a:cs typeface="+mn-cs"/>
            </a:rPr>
            <a:t>適正な水準を維持する。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167343</xdr:rowOff>
    </xdr:from>
    <xdr:to>
      <xdr:col>23</xdr:col>
      <xdr:colOff>133350</xdr:colOff>
      <xdr:row>83</xdr:row>
      <xdr:rowOff>61581</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226243"/>
          <a:ext cx="838200" cy="6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106904</xdr:rowOff>
    </xdr:from>
    <xdr:to>
      <xdr:col>19</xdr:col>
      <xdr:colOff>133350</xdr:colOff>
      <xdr:row>82</xdr:row>
      <xdr:rowOff>167343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165804"/>
          <a:ext cx="889000" cy="6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88680</xdr:rowOff>
    </xdr:from>
    <xdr:to>
      <xdr:col>15</xdr:col>
      <xdr:colOff>82550</xdr:colOff>
      <xdr:row>82</xdr:row>
      <xdr:rowOff>106904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47580"/>
          <a:ext cx="889000" cy="1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75994</xdr:rowOff>
    </xdr:from>
    <xdr:to>
      <xdr:col>11</xdr:col>
      <xdr:colOff>31750</xdr:colOff>
      <xdr:row>82</xdr:row>
      <xdr:rowOff>88680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34894"/>
          <a:ext cx="889000" cy="1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10781</xdr:rowOff>
    </xdr:from>
    <xdr:to>
      <xdr:col>23</xdr:col>
      <xdr:colOff>184150</xdr:colOff>
      <xdr:row>83</xdr:row>
      <xdr:rowOff>112381</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24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154308</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21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116543</xdr:rowOff>
    </xdr:from>
    <xdr:to>
      <xdr:col>19</xdr:col>
      <xdr:colOff>184150</xdr:colOff>
      <xdr:row>83</xdr:row>
      <xdr:rowOff>46693</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7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56870</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944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56104</xdr:rowOff>
    </xdr:from>
    <xdr:to>
      <xdr:col>15</xdr:col>
      <xdr:colOff>133350</xdr:colOff>
      <xdr:row>82</xdr:row>
      <xdr:rowOff>157704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1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167881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8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37880</xdr:rowOff>
    </xdr:from>
    <xdr:to>
      <xdr:col>11</xdr:col>
      <xdr:colOff>82550</xdr:colOff>
      <xdr:row>82</xdr:row>
      <xdr:rowOff>139480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149657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6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25194</xdr:rowOff>
    </xdr:from>
    <xdr:to>
      <xdr:col>7</xdr:col>
      <xdr:colOff>31750</xdr:colOff>
      <xdr:row>82</xdr:row>
      <xdr:rowOff>126794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8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136971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52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より低い給与水準となっている。国の経験年数別職員数の多い階層で、国の平均給料に対して低くなっていることが主な要因である。今後も人事院勧告等の動向を注視しながら、適切な水準を維持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157339</xdr:rowOff>
    </xdr:from>
    <xdr:to>
      <xdr:col>81</xdr:col>
      <xdr:colOff>44450</xdr:colOff>
      <xdr:row>89</xdr:row>
      <xdr:rowOff>96661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216239"/>
          <a:ext cx="0" cy="11394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72266</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95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157339</xdr:rowOff>
    </xdr:from>
    <xdr:to>
      <xdr:col>81</xdr:col>
      <xdr:colOff>133350</xdr:colOff>
      <xdr:row>82</xdr:row>
      <xdr:rowOff>157339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21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74084</xdr:rowOff>
    </xdr:from>
    <xdr:to>
      <xdr:col>81</xdr:col>
      <xdr:colOff>44450</xdr:colOff>
      <xdr:row>83</xdr:row>
      <xdr:rowOff>93134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3961534"/>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87082</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6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74084</xdr:rowOff>
    </xdr:from>
    <xdr:to>
      <xdr:col>77</xdr:col>
      <xdr:colOff>44450</xdr:colOff>
      <xdr:row>82</xdr:row>
      <xdr:rowOff>103716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3961534"/>
          <a:ext cx="889000" cy="20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103716</xdr:rowOff>
    </xdr:from>
    <xdr:to>
      <xdr:col>72</xdr:col>
      <xdr:colOff>203200</xdr:colOff>
      <xdr:row>84</xdr:row>
      <xdr:rowOff>122766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162616"/>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115005</xdr:rowOff>
    </xdr:from>
    <xdr:to>
      <xdr:col>73</xdr:col>
      <xdr:colOff>44450</xdr:colOff>
      <xdr:row>86</xdr:row>
      <xdr:rowOff>45155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85</xdr:row>
      <xdr:rowOff>4939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52456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128411</xdr:rowOff>
    </xdr:from>
    <xdr:to>
      <xdr:col>68</xdr:col>
      <xdr:colOff>203200</xdr:colOff>
      <xdr:row>86</xdr:row>
      <xdr:rowOff>58561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43338</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83555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42334</xdr:rowOff>
    </xdr:from>
    <xdr:to>
      <xdr:col>81</xdr:col>
      <xdr:colOff>95250</xdr:colOff>
      <xdr:row>83</xdr:row>
      <xdr:rowOff>143934</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135061</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19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23284</xdr:rowOff>
    </xdr:from>
    <xdr:to>
      <xdr:col>77</xdr:col>
      <xdr:colOff>95250</xdr:colOff>
      <xdr:row>81</xdr:row>
      <xdr:rowOff>124884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135061</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3679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52916</xdr:rowOff>
    </xdr:from>
    <xdr:to>
      <xdr:col>73</xdr:col>
      <xdr:colOff>44450</xdr:colOff>
      <xdr:row>82</xdr:row>
      <xdr:rowOff>154516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164693</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125589</xdr:rowOff>
    </xdr:from>
    <xdr:to>
      <xdr:col>64</xdr:col>
      <xdr:colOff>152400</xdr:colOff>
      <xdr:row>85</xdr:row>
      <xdr:rowOff>55739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65916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新たな行政課題の解決や行政サービスの拡充を考慮した新規職員の採用を実施し</a:t>
          </a:r>
          <a:r>
            <a:rPr kumimoji="1" lang="ja-JP" altLang="en-US" sz="1100">
              <a:solidFill>
                <a:schemeClr val="dk1"/>
              </a:solidFill>
              <a:effectLst/>
              <a:latin typeface="+mn-lt"/>
              <a:ea typeface="+mn-ea"/>
              <a:cs typeface="+mn-cs"/>
            </a:rPr>
            <a:t>たことにより、</a:t>
          </a:r>
          <a:r>
            <a:rPr kumimoji="1" lang="ja-JP" altLang="ja-JP" sz="1100">
              <a:solidFill>
                <a:schemeClr val="dk1"/>
              </a:solidFill>
              <a:effectLst/>
              <a:latin typeface="+mn-lt"/>
              <a:ea typeface="+mn-ea"/>
              <a:cs typeface="+mn-cs"/>
            </a:rPr>
            <a:t>類似団体平均をやや</a:t>
          </a:r>
          <a:r>
            <a:rPr kumimoji="1" lang="ja-JP" altLang="en-US" sz="1100">
              <a:solidFill>
                <a:schemeClr val="dk1"/>
              </a:solidFill>
              <a:effectLst/>
              <a:latin typeface="+mn-lt"/>
              <a:ea typeface="+mn-ea"/>
              <a:cs typeface="+mn-cs"/>
            </a:rPr>
            <a:t>上回った。</a:t>
          </a:r>
          <a:r>
            <a:rPr kumimoji="1" lang="ja-JP" altLang="ja-JP" sz="1100">
              <a:solidFill>
                <a:schemeClr val="dk1"/>
              </a:solidFill>
              <a:effectLst/>
              <a:latin typeface="+mn-lt"/>
              <a:ea typeface="+mn-ea"/>
              <a:cs typeface="+mn-cs"/>
            </a:rPr>
            <a:t>引き続き、組織改革等による効率的な体制を整え、適正な定員管理に努める。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17498</xdr:rowOff>
    </xdr:from>
    <xdr:to>
      <xdr:col>81</xdr:col>
      <xdr:colOff>44450</xdr:colOff>
      <xdr:row>61</xdr:row>
      <xdr:rowOff>52352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179800" y="10475948"/>
          <a:ext cx="838200" cy="3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155434</xdr:rowOff>
    </xdr:from>
    <xdr:to>
      <xdr:col>77</xdr:col>
      <xdr:colOff>44450</xdr:colOff>
      <xdr:row>61</xdr:row>
      <xdr:rowOff>17498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290800" y="10442434"/>
          <a:ext cx="889000" cy="3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155434</xdr:rowOff>
    </xdr:from>
    <xdr:to>
      <xdr:col>72</xdr:col>
      <xdr:colOff>203200</xdr:colOff>
      <xdr:row>61</xdr:row>
      <xdr:rowOff>71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4401800" y="10442434"/>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71</xdr:rowOff>
    </xdr:from>
    <xdr:to>
      <xdr:col>68</xdr:col>
      <xdr:colOff>152400</xdr:colOff>
      <xdr:row>61</xdr:row>
      <xdr:rowOff>71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512800" y="104585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1552</xdr:rowOff>
    </xdr:from>
    <xdr:to>
      <xdr:col>81</xdr:col>
      <xdr:colOff>95250</xdr:colOff>
      <xdr:row>61</xdr:row>
      <xdr:rowOff>103152</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967200" y="1046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145079</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043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138148</xdr:rowOff>
    </xdr:from>
    <xdr:to>
      <xdr:col>77</xdr:col>
      <xdr:colOff>95250</xdr:colOff>
      <xdr:row>61</xdr:row>
      <xdr:rowOff>68298</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129000" y="1042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78475</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194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104634</xdr:rowOff>
    </xdr:from>
    <xdr:to>
      <xdr:col>73</xdr:col>
      <xdr:colOff>44450</xdr:colOff>
      <xdr:row>61</xdr:row>
      <xdr:rowOff>34784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40000" y="1039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44961</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6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120721</xdr:rowOff>
    </xdr:from>
    <xdr:to>
      <xdr:col>68</xdr:col>
      <xdr:colOff>203200</xdr:colOff>
      <xdr:row>61</xdr:row>
      <xdr:rowOff>50871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351000" y="1040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61048</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462000" y="1040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昨年と同様に王寺北、南義務教育学校整備を始めとした大型公共事業が集中したことにより、公債費は横ばいである。実質公債費比率は前年度</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％増加し、類似</a:t>
          </a:r>
          <a:r>
            <a:rPr kumimoji="1" lang="ja-JP" altLang="ja-JP" sz="1100">
              <a:solidFill>
                <a:schemeClr val="dk1"/>
              </a:solidFill>
              <a:effectLst/>
              <a:latin typeface="+mn-lt"/>
              <a:ea typeface="+mn-ea"/>
              <a:cs typeface="+mn-cs"/>
            </a:rPr>
            <a:t>団体平均とほぼ同数値となっている。今後も、緊急度・住民ニーズを的確に把握した事業の選択により、起債に大きく頼ることのない財政運営に努める。</a:t>
          </a:r>
          <a:endParaRPr lang="ja-JP" altLang="ja-JP">
            <a:effectLst/>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92287</xdr:rowOff>
    </xdr:from>
    <xdr:to>
      <xdr:col>81</xdr:col>
      <xdr:colOff>44450</xdr:colOff>
      <xdr:row>41</xdr:row>
      <xdr:rowOff>100330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179800" y="712173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92287</xdr:rowOff>
    </xdr:from>
    <xdr:to>
      <xdr:col>77</xdr:col>
      <xdr:colOff>44450</xdr:colOff>
      <xdr:row>41</xdr:row>
      <xdr:rowOff>92287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290800" y="7121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92287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4401800" y="708152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19896</xdr:rowOff>
    </xdr:from>
    <xdr:to>
      <xdr:col>68</xdr:col>
      <xdr:colOff>152400</xdr:colOff>
      <xdr:row>41</xdr:row>
      <xdr:rowOff>52070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3512800" y="704934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66057</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41487</xdr:rowOff>
    </xdr:from>
    <xdr:to>
      <xdr:col>77</xdr:col>
      <xdr:colOff>95250</xdr:colOff>
      <xdr:row>41</xdr:row>
      <xdr:rowOff>143087</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41487</xdr:rowOff>
    </xdr:from>
    <xdr:to>
      <xdr:col>73</xdr:col>
      <xdr:colOff>44450</xdr:colOff>
      <xdr:row>41</xdr:row>
      <xdr:rowOff>143087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127864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額である地方債の現在高が微増しているものの、充当可能財源である基金残高や交付税（基準財政需要額）算入見込額の増加により、将来負担比率は－％となっている。今後も公債費等の削減を中心とする事業実施の適正化を図り、財政の健全化に努める。</a:t>
          </a: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23,694
23,446
7.01
12,252,602
11,934,555
281,511
6,194,676
12,018,448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し、類似団体平均より</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高い</a:t>
          </a:r>
          <a:r>
            <a:rPr kumimoji="1" lang="ja-JP" altLang="en-US" sz="1100">
              <a:solidFill>
                <a:schemeClr val="dk1"/>
              </a:solidFill>
              <a:effectLst/>
              <a:latin typeface="+mn-lt"/>
              <a:ea typeface="+mn-ea"/>
              <a:cs typeface="+mn-cs"/>
            </a:rPr>
            <a:t>数値</a:t>
          </a:r>
          <a:r>
            <a:rPr kumimoji="1" lang="ja-JP" altLang="ja-JP" sz="1100">
              <a:solidFill>
                <a:schemeClr val="dk1"/>
              </a:solidFill>
              <a:effectLst/>
              <a:latin typeface="+mn-lt"/>
              <a:ea typeface="+mn-ea"/>
              <a:cs typeface="+mn-cs"/>
            </a:rPr>
            <a:t>となっている。業務の平準化、行政課題の解決、住民サービスの拡充等のために職員採用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会計年度任用職員含む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を実施して</a:t>
          </a:r>
          <a:r>
            <a:rPr kumimoji="1" lang="ja-JP" altLang="en-US" sz="1100">
              <a:solidFill>
                <a:schemeClr val="dk1"/>
              </a:solidFill>
              <a:effectLst/>
              <a:latin typeface="+mn-lt"/>
              <a:ea typeface="+mn-ea"/>
              <a:cs typeface="+mn-cs"/>
            </a:rPr>
            <a:t>いること</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年度から会計年度任用職員の勤勉手当支給開始</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人事院勧告による給与</a:t>
          </a:r>
          <a:r>
            <a:rPr kumimoji="1" lang="ja-JP" altLang="en-US" sz="1100">
              <a:solidFill>
                <a:schemeClr val="dk1"/>
              </a:solidFill>
              <a:effectLst/>
              <a:latin typeface="+mn-lt"/>
              <a:ea typeface="+mn-ea"/>
              <a:cs typeface="+mn-cs"/>
            </a:rPr>
            <a:t>改正を行ったことに</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人件費は増加傾向</a:t>
          </a:r>
          <a:r>
            <a:rPr kumimoji="1" lang="ja-JP" altLang="en-US" sz="1100">
              <a:solidFill>
                <a:schemeClr val="dk1"/>
              </a:solidFill>
              <a:effectLst/>
              <a:latin typeface="+mn-lt"/>
              <a:ea typeface="+mn-ea"/>
              <a:cs typeface="+mn-cs"/>
            </a:rPr>
            <a:t>にある。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業務の民間委託化を推進するなど、人件費の削減に努める。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120142</xdr:rowOff>
    </xdr:from>
    <xdr:to>
      <xdr:col>24</xdr:col>
      <xdr:colOff>25400</xdr:colOff>
      <xdr:row>37</xdr:row>
      <xdr:rowOff>124714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637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120142</xdr:rowOff>
    </xdr:from>
    <xdr:to>
      <xdr:col>19</xdr:col>
      <xdr:colOff>187325</xdr:colOff>
      <xdr:row>37</xdr:row>
      <xdr:rowOff>124714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637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83566</xdr:rowOff>
    </xdr:from>
    <xdr:to>
      <xdr:col>15</xdr:col>
      <xdr:colOff>98425</xdr:colOff>
      <xdr:row>37</xdr:row>
      <xdr:rowOff>124714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272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83566</xdr:rowOff>
    </xdr:from>
    <xdr:to>
      <xdr:col>11</xdr:col>
      <xdr:colOff>9525</xdr:colOff>
      <xdr:row>38</xdr:row>
      <xdr:rowOff>21844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2721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45991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69342</xdr:rowOff>
    </xdr:from>
    <xdr:to>
      <xdr:col>20</xdr:col>
      <xdr:colOff>38100</xdr:colOff>
      <xdr:row>37</xdr:row>
      <xdr:rowOff>170942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155719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73914</xdr:rowOff>
    </xdr:from>
    <xdr:to>
      <xdr:col>15</xdr:col>
      <xdr:colOff>149225</xdr:colOff>
      <xdr:row>38</xdr:row>
      <xdr:rowOff>4064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160291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32766</xdr:rowOff>
    </xdr:from>
    <xdr:to>
      <xdr:col>11</xdr:col>
      <xdr:colOff>60325</xdr:colOff>
      <xdr:row>37</xdr:row>
      <xdr:rowOff>134366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119143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142494</xdr:rowOff>
    </xdr:from>
    <xdr:to>
      <xdr:col>6</xdr:col>
      <xdr:colOff>171450</xdr:colOff>
      <xdr:row>38</xdr:row>
      <xdr:rowOff>72644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57421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回復</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類似団体平均より低い</a:t>
          </a:r>
          <a:r>
            <a:rPr kumimoji="1" lang="ja-JP" altLang="en-US" sz="1100">
              <a:solidFill>
                <a:schemeClr val="dk1"/>
              </a:solidFill>
              <a:effectLst/>
              <a:latin typeface="+mn-lt"/>
              <a:ea typeface="+mn-ea"/>
              <a:cs typeface="+mn-cs"/>
            </a:rPr>
            <a:t>数値</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が、推移を見るとほぼ横ばいである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物価高騰の影響により、光熱水費や</a:t>
          </a:r>
          <a:r>
            <a:rPr kumimoji="1" lang="ja-JP" altLang="ja-JP" sz="1100">
              <a:solidFill>
                <a:schemeClr val="dk1"/>
              </a:solidFill>
              <a:effectLst/>
              <a:latin typeface="+mn-lt"/>
              <a:ea typeface="+mn-ea"/>
              <a:cs typeface="+mn-cs"/>
            </a:rPr>
            <a:t>委託料等の増</a:t>
          </a:r>
          <a:r>
            <a:rPr kumimoji="1" lang="ja-JP" altLang="en-US" sz="1100">
              <a:solidFill>
                <a:schemeClr val="dk1"/>
              </a:solidFill>
              <a:effectLst/>
              <a:latin typeface="+mn-lt"/>
              <a:ea typeface="+mn-ea"/>
              <a:cs typeface="+mn-cs"/>
            </a:rPr>
            <a:t>が今後も続くと考えられるため、</a:t>
          </a:r>
          <a:r>
            <a:rPr kumimoji="1" lang="ja-JP" altLang="ja-JP" sz="1100">
              <a:solidFill>
                <a:schemeClr val="dk1"/>
              </a:solidFill>
              <a:effectLst/>
              <a:latin typeface="+mn-lt"/>
              <a:ea typeface="+mn-ea"/>
              <a:cs typeface="+mn-cs"/>
            </a:rPr>
            <a:t>引き続き内部事務経費の削減に取り組み、類似団体平均を下回る水準となるよう努める。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127000</xdr:rowOff>
    </xdr:from>
    <xdr:to>
      <xdr:col>82</xdr:col>
      <xdr:colOff>107950</xdr:colOff>
      <xdr:row>15</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6987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127000</xdr:rowOff>
    </xdr:from>
    <xdr:to>
      <xdr:col>78</xdr:col>
      <xdr:colOff>69850</xdr:colOff>
      <xdr:row>15</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6987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161290</xdr:rowOff>
    </xdr:from>
    <xdr:to>
      <xdr:col>73</xdr:col>
      <xdr:colOff>180975</xdr:colOff>
      <xdr:row>15</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56159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161290</xdr:rowOff>
    </xdr:from>
    <xdr:to>
      <xdr:col>69</xdr:col>
      <xdr:colOff>92075</xdr:colOff>
      <xdr:row>15</xdr:row>
      <xdr:rowOff>75565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56159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92727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76200</xdr:rowOff>
    </xdr:from>
    <xdr:to>
      <xdr:col>74</xdr:col>
      <xdr:colOff>31750</xdr:colOff>
      <xdr:row>16</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16527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110490</xdr:rowOff>
    </xdr:from>
    <xdr:to>
      <xdr:col>69</xdr:col>
      <xdr:colOff>142875</xdr:colOff>
      <xdr:row>15</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50817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27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24765</xdr:rowOff>
    </xdr:from>
    <xdr:to>
      <xdr:col>65</xdr:col>
      <xdr:colOff>53975</xdr:colOff>
      <xdr:row>15</xdr:row>
      <xdr:rowOff>126365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59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136542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36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悪化している</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、類似団体平均より低い</a:t>
          </a:r>
          <a:r>
            <a:rPr kumimoji="1" lang="ja-JP" altLang="en-US" sz="1100">
              <a:solidFill>
                <a:schemeClr val="dk1"/>
              </a:solidFill>
              <a:effectLst/>
              <a:latin typeface="+mn-lt"/>
              <a:ea typeface="+mn-ea"/>
              <a:cs typeface="+mn-cs"/>
            </a:rPr>
            <a:t>数値</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悪化した</a:t>
          </a:r>
          <a:r>
            <a:rPr kumimoji="1" lang="ja-JP" altLang="ja-JP" sz="1100">
              <a:solidFill>
                <a:schemeClr val="dk1"/>
              </a:solidFill>
              <a:effectLst/>
              <a:latin typeface="+mn-lt"/>
              <a:ea typeface="+mn-ea"/>
              <a:cs typeface="+mn-cs"/>
            </a:rPr>
            <a:t>主な要因としては介護給付費</a:t>
          </a:r>
          <a:r>
            <a:rPr kumimoji="1" lang="ja-JP" altLang="en-US" sz="1100">
              <a:solidFill>
                <a:schemeClr val="dk1"/>
              </a:solidFill>
              <a:effectLst/>
              <a:latin typeface="+mn-lt"/>
              <a:ea typeface="+mn-ea"/>
              <a:cs typeface="+mn-cs"/>
            </a:rPr>
            <a:t>・訓練等給付費の増である。これらを始めとした</a:t>
          </a:r>
          <a:r>
            <a:rPr kumimoji="1" lang="ja-JP" altLang="ja-JP" sz="1100">
              <a:solidFill>
                <a:schemeClr val="dk1"/>
              </a:solidFill>
              <a:effectLst/>
              <a:latin typeface="+mn-lt"/>
              <a:ea typeface="+mn-ea"/>
              <a:cs typeface="+mn-cs"/>
            </a:rPr>
            <a:t>社会保障関係に係る経費は</a:t>
          </a:r>
          <a:r>
            <a:rPr kumimoji="1" lang="ja-JP" altLang="en-US" sz="1100">
              <a:solidFill>
                <a:schemeClr val="dk1"/>
              </a:solidFill>
              <a:effectLst/>
              <a:latin typeface="+mn-lt"/>
              <a:ea typeface="+mn-ea"/>
              <a:cs typeface="+mn-cs"/>
            </a:rPr>
            <a:t>、サービス利用者数や</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人当たりの助成額の増が影響し</a:t>
          </a:r>
          <a:r>
            <a:rPr kumimoji="1" lang="ja-JP" altLang="ja-JP" sz="1100">
              <a:solidFill>
                <a:schemeClr val="dk1"/>
              </a:solidFill>
              <a:effectLst/>
              <a:latin typeface="+mn-lt"/>
              <a:ea typeface="+mn-ea"/>
              <a:cs typeface="+mn-cs"/>
            </a:rPr>
            <a:t>年々増加傾向にあるため、今後は急激な増加とならないよう注視しながら、適正な水準の維持に努める。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83566</xdr:rowOff>
    </xdr:from>
    <xdr:to>
      <xdr:col>24</xdr:col>
      <xdr:colOff>25400</xdr:colOff>
      <xdr:row>55</xdr:row>
      <xdr:rowOff>138430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51331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56134</xdr:rowOff>
    </xdr:from>
    <xdr:to>
      <xdr:col>19</xdr:col>
      <xdr:colOff>187325</xdr:colOff>
      <xdr:row>55</xdr:row>
      <xdr:rowOff>83566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4858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10414</xdr:rowOff>
    </xdr:from>
    <xdr:to>
      <xdr:col>15</xdr:col>
      <xdr:colOff>98425</xdr:colOff>
      <xdr:row>55</xdr:row>
      <xdr:rowOff>56134</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4401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10414</xdr:rowOff>
    </xdr:from>
    <xdr:to>
      <xdr:col>11</xdr:col>
      <xdr:colOff>9525</xdr:colOff>
      <xdr:row>55</xdr:row>
      <xdr:rowOff>74422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4401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104157</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32766</xdr:rowOff>
    </xdr:from>
    <xdr:to>
      <xdr:col>20</xdr:col>
      <xdr:colOff>38100</xdr:colOff>
      <xdr:row>55</xdr:row>
      <xdr:rowOff>134366</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4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144543</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231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5334</xdr:rowOff>
    </xdr:from>
    <xdr:to>
      <xdr:col>15</xdr:col>
      <xdr:colOff>149225</xdr:colOff>
      <xdr:row>55</xdr:row>
      <xdr:rowOff>106934</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4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117111</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20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131064</xdr:rowOff>
    </xdr:from>
    <xdr:to>
      <xdr:col>11</xdr:col>
      <xdr:colOff>60325</xdr:colOff>
      <xdr:row>55</xdr:row>
      <xdr:rowOff>61214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3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71391</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1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23622</xdr:rowOff>
    </xdr:from>
    <xdr:to>
      <xdr:col>6</xdr:col>
      <xdr:colOff>171450</xdr:colOff>
      <xdr:row>55</xdr:row>
      <xdr:rowOff>125222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135399</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％回復し、</a:t>
          </a:r>
          <a:r>
            <a:rPr kumimoji="1" lang="ja-JP" altLang="en-US" sz="1100">
              <a:solidFill>
                <a:schemeClr val="dk1"/>
              </a:solidFill>
              <a:effectLst/>
              <a:latin typeface="+mn-lt"/>
              <a:ea typeface="+mn-ea"/>
              <a:cs typeface="+mn-cs"/>
            </a:rPr>
            <a:t>前年に引き続き</a:t>
          </a:r>
          <a:r>
            <a:rPr kumimoji="1" lang="ja-JP" altLang="ja-JP" sz="1100">
              <a:solidFill>
                <a:schemeClr val="dk1"/>
              </a:solidFill>
              <a:effectLst/>
              <a:latin typeface="+mn-lt"/>
              <a:ea typeface="+mn-ea"/>
              <a:cs typeface="+mn-cs"/>
            </a:rPr>
            <a:t>類似団体平均より</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数値となっている。</a:t>
          </a:r>
          <a:r>
            <a:rPr kumimoji="1" lang="ja-JP" altLang="en-US" sz="1100">
              <a:solidFill>
                <a:schemeClr val="dk1"/>
              </a:solidFill>
              <a:effectLst/>
              <a:latin typeface="+mn-lt"/>
              <a:ea typeface="+mn-ea"/>
              <a:cs typeface="+mn-cs"/>
            </a:rPr>
            <a:t>今後、介護保険特別会計や後期高齢者医療特別会計等への繰出金の増加が見込まれることから、</a:t>
          </a:r>
          <a:r>
            <a:rPr kumimoji="1" lang="ja-JP" altLang="ja-JP" sz="1100">
              <a:solidFill>
                <a:schemeClr val="dk1"/>
              </a:solidFill>
              <a:effectLst/>
              <a:latin typeface="+mn-lt"/>
              <a:ea typeface="+mn-ea"/>
              <a:cs typeface="+mn-cs"/>
            </a:rPr>
            <a:t>経費削減</a:t>
          </a:r>
          <a:r>
            <a:rPr kumimoji="1" lang="ja-JP" altLang="en-US" sz="1100">
              <a:solidFill>
                <a:schemeClr val="dk1"/>
              </a:solidFill>
              <a:effectLst/>
              <a:latin typeface="+mn-lt"/>
              <a:ea typeface="+mn-ea"/>
              <a:cs typeface="+mn-cs"/>
            </a:rPr>
            <a:t>に努める。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独立採算制の原則に立ち返った適正な料金設定により、税収を主な財源とする普通会計の負担額を減らしていくよう務める。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139700</xdr:rowOff>
    </xdr:from>
    <xdr:to>
      <xdr:col>82</xdr:col>
      <xdr:colOff>107950</xdr:colOff>
      <xdr:row>57</xdr:row>
      <xdr:rowOff>19050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7409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19050</xdr:rowOff>
    </xdr:from>
    <xdr:to>
      <xdr:col>78</xdr:col>
      <xdr:colOff>69850</xdr:colOff>
      <xdr:row>60</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791700"/>
          <a:ext cx="889000" cy="62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0</xdr:rowOff>
    </xdr:from>
    <xdr:to>
      <xdr:col>73</xdr:col>
      <xdr:colOff>180975</xdr:colOff>
      <xdr:row>60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287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0</xdr:rowOff>
    </xdr:from>
    <xdr:to>
      <xdr:col>69</xdr:col>
      <xdr:colOff>92075</xdr:colOff>
      <xdr:row>61</xdr:row>
      <xdr:rowOff>158750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2870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88900</xdr:rowOff>
    </xdr:from>
    <xdr:to>
      <xdr:col>82</xdr:col>
      <xdr:colOff>158750</xdr:colOff>
      <xdr:row>57</xdr:row>
      <xdr:rowOff>19050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105427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139700</xdr:rowOff>
    </xdr:from>
    <xdr:to>
      <xdr:col>78</xdr:col>
      <xdr:colOff>120650</xdr:colOff>
      <xdr:row>57</xdr:row>
      <xdr:rowOff>69850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80027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76200</xdr:rowOff>
    </xdr:from>
    <xdr:to>
      <xdr:col>74</xdr:col>
      <xdr:colOff>31750</xdr:colOff>
      <xdr:row>61</xdr:row>
      <xdr:rowOff>6350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162577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120650</xdr:rowOff>
    </xdr:from>
    <xdr:to>
      <xdr:col>69</xdr:col>
      <xdr:colOff>142875</xdr:colOff>
      <xdr:row>60</xdr:row>
      <xdr:rowOff>50800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35577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107950</xdr:rowOff>
    </xdr:from>
    <xdr:to>
      <xdr:col>65</xdr:col>
      <xdr:colOff>53975</xdr:colOff>
      <xdr:row>62</xdr:row>
      <xdr:rowOff>38100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22877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と同数値であり</a:t>
          </a:r>
          <a:r>
            <a:rPr kumimoji="1" lang="ja-JP" altLang="ja-JP" sz="1100">
              <a:solidFill>
                <a:schemeClr val="dk1"/>
              </a:solidFill>
              <a:effectLst/>
              <a:latin typeface="+mn-lt"/>
              <a:ea typeface="+mn-ea"/>
              <a:cs typeface="+mn-cs"/>
            </a:rPr>
            <a:t>、類似団体平均より高い</a:t>
          </a:r>
          <a:r>
            <a:rPr kumimoji="1" lang="ja-JP" altLang="en-US" sz="1100">
              <a:solidFill>
                <a:schemeClr val="dk1"/>
              </a:solidFill>
              <a:effectLst/>
              <a:latin typeface="+mn-lt"/>
              <a:ea typeface="+mn-ea"/>
              <a:cs typeface="+mn-cs"/>
            </a:rPr>
            <a:t>数値</a:t>
          </a:r>
          <a:r>
            <a:rPr kumimoji="1" lang="ja-JP" altLang="ja-JP" sz="1100">
              <a:solidFill>
                <a:schemeClr val="dk1"/>
              </a:solidFill>
              <a:effectLst/>
              <a:latin typeface="+mn-lt"/>
              <a:ea typeface="+mn-ea"/>
              <a:cs typeface="+mn-cs"/>
            </a:rPr>
            <a:t>となっている。類似団体の中でも一部事務組合（老人福祉施設、休日診療、火葬場、ごみ処理、し尿処理、広域消防など）に対する負担金の割合が多いため、今後も、分担金や補助金の基準を見直すなど、更なる数値の改善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43180</xdr:rowOff>
    </xdr:from>
    <xdr:to>
      <xdr:col>82</xdr:col>
      <xdr:colOff>107950</xdr:colOff>
      <xdr:row>38</xdr:row>
      <xdr:rowOff>43180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558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38</xdr:row>
      <xdr:rowOff>43180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0776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162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142240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620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163830</xdr:rowOff>
    </xdr:from>
    <xdr:to>
      <xdr:col>82</xdr:col>
      <xdr:colOff>158750</xdr:colOff>
      <xdr:row>38</xdr:row>
      <xdr:rowOff>93980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135907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163830</xdr:rowOff>
    </xdr:from>
    <xdr:to>
      <xdr:col>78</xdr:col>
      <xdr:colOff>120650</xdr:colOff>
      <xdr:row>38</xdr:row>
      <xdr:rowOff>93980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78757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59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91440</xdr:rowOff>
    </xdr:from>
    <xdr:to>
      <xdr:col>65</xdr:col>
      <xdr:colOff>53975</xdr:colOff>
      <xdr:row>37</xdr:row>
      <xdr:rowOff>21590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31767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％回復している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義務教育学校整備事業を始めとした大型公共事業の実施により、類似団体平均より</a:t>
          </a:r>
          <a:r>
            <a:rPr kumimoji="1" lang="ja-JP" altLang="en-US" sz="1100">
              <a:solidFill>
                <a:schemeClr val="dk1"/>
              </a:solidFill>
              <a:effectLst/>
              <a:latin typeface="+mn-lt"/>
              <a:ea typeface="+mn-ea"/>
              <a:cs typeface="+mn-cs"/>
            </a:rPr>
            <a:t>若干</a:t>
          </a:r>
          <a:r>
            <a:rPr kumimoji="1" lang="ja-JP" altLang="ja-JP" sz="1100">
              <a:solidFill>
                <a:schemeClr val="dk1"/>
              </a:solidFill>
              <a:effectLst/>
              <a:latin typeface="+mn-lt"/>
              <a:ea typeface="+mn-ea"/>
              <a:cs typeface="+mn-cs"/>
            </a:rPr>
            <a:t>高い</a:t>
          </a:r>
          <a:r>
            <a:rPr kumimoji="1" lang="ja-JP" altLang="en-US" sz="1100">
              <a:solidFill>
                <a:schemeClr val="dk1"/>
              </a:solidFill>
              <a:effectLst/>
              <a:latin typeface="+mn-lt"/>
              <a:ea typeface="+mn-ea"/>
              <a:cs typeface="+mn-cs"/>
            </a:rPr>
            <a:t>数値</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が、昨年度に比べ差が縮小した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主な要因は、義務教育学校関連の</a:t>
          </a:r>
          <a:r>
            <a:rPr kumimoji="1" lang="ja-JP" altLang="ja-JP" sz="1100">
              <a:solidFill>
                <a:schemeClr val="dk1"/>
              </a:solidFill>
              <a:effectLst/>
              <a:latin typeface="+mn-lt"/>
              <a:ea typeface="+mn-ea"/>
              <a:cs typeface="+mn-cs"/>
            </a:rPr>
            <a:t>地方債残高が増加し</a:t>
          </a:r>
          <a:r>
            <a:rPr kumimoji="1" lang="ja-JP" altLang="en-US" sz="1100">
              <a:solidFill>
                <a:schemeClr val="dk1"/>
              </a:solidFill>
              <a:effectLst/>
              <a:latin typeface="+mn-lt"/>
              <a:ea typeface="+mn-ea"/>
              <a:cs typeface="+mn-cs"/>
            </a:rPr>
            <a:t>た一方で、再開発事業に係る元利償還が完了したことによる公債費の減である。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今後とも、緊急度・住民ニーズを的確に把握した事業の選択により、起債に大きく頼ることのない財政運営に努める。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77</xdr:row>
      <xdr:rowOff>106426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80061"/>
          <a:ext cx="8382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106426</xdr:rowOff>
    </xdr:from>
    <xdr:to>
      <xdr:col>19</xdr:col>
      <xdr:colOff>187325</xdr:colOff>
      <xdr:row>77</xdr:row>
      <xdr:rowOff>147574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3080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28702</xdr:rowOff>
    </xdr:from>
    <xdr:to>
      <xdr:col>15</xdr:col>
      <xdr:colOff>98425</xdr:colOff>
      <xdr:row>77</xdr:row>
      <xdr:rowOff>147574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23035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28702</xdr:rowOff>
    </xdr:from>
    <xdr:to>
      <xdr:col>11</xdr:col>
      <xdr:colOff>9525</xdr:colOff>
      <xdr:row>77</xdr:row>
      <xdr:rowOff>97282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2303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71138</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55626</xdr:rowOff>
    </xdr:from>
    <xdr:to>
      <xdr:col>20</xdr:col>
      <xdr:colOff>38100</xdr:colOff>
      <xdr:row>77</xdr:row>
      <xdr:rowOff>157226</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96774</xdr:rowOff>
    </xdr:from>
    <xdr:to>
      <xdr:col>15</xdr:col>
      <xdr:colOff>149225</xdr:colOff>
      <xdr:row>78</xdr:row>
      <xdr:rowOff>26924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11701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149352</xdr:rowOff>
    </xdr:from>
    <xdr:to>
      <xdr:col>11</xdr:col>
      <xdr:colOff>60325</xdr:colOff>
      <xdr:row>77</xdr:row>
      <xdr:rowOff>79502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64279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悪化しており</a:t>
          </a:r>
          <a:r>
            <a:rPr kumimoji="1" lang="ja-JP" altLang="ja-JP" sz="1100">
              <a:solidFill>
                <a:schemeClr val="dk1"/>
              </a:solidFill>
              <a:effectLst/>
              <a:latin typeface="+mn-lt"/>
              <a:ea typeface="+mn-ea"/>
              <a:cs typeface="+mn-cs"/>
            </a:rPr>
            <a:t>、類似団体平均を上回ってい</a:t>
          </a:r>
          <a:r>
            <a:rPr kumimoji="1" lang="ja-JP" altLang="en-US" sz="1100">
              <a:solidFill>
                <a:schemeClr val="dk1"/>
              </a:solidFill>
              <a:effectLst/>
              <a:latin typeface="+mn-lt"/>
              <a:ea typeface="+mn-ea"/>
              <a:cs typeface="+mn-cs"/>
            </a:rPr>
            <a:t>るものの、平均との差が縮小している。</a:t>
          </a:r>
          <a:r>
            <a:rPr kumimoji="1" lang="ja-JP" altLang="ja-JP" sz="1100">
              <a:solidFill>
                <a:schemeClr val="dk1"/>
              </a:solidFill>
              <a:effectLst/>
              <a:latin typeface="+mn-lt"/>
              <a:ea typeface="+mn-ea"/>
              <a:cs typeface="+mn-cs"/>
            </a:rPr>
            <a:t>要因としては、物件費、扶助費等の歳出が</a:t>
          </a:r>
          <a:r>
            <a:rPr kumimoji="1" lang="ja-JP" altLang="en-US" sz="1100">
              <a:solidFill>
                <a:schemeClr val="dk1"/>
              </a:solidFill>
              <a:effectLst/>
              <a:latin typeface="+mn-lt"/>
              <a:ea typeface="+mn-ea"/>
              <a:cs typeface="+mn-cs"/>
            </a:rPr>
            <a:t>増加した一方で、</a:t>
          </a:r>
          <a:r>
            <a:rPr kumimoji="1" lang="ja-JP" altLang="ja-JP" sz="1100">
              <a:solidFill>
                <a:schemeClr val="dk1"/>
              </a:solidFill>
              <a:effectLst/>
              <a:latin typeface="+mn-lt"/>
              <a:ea typeface="+mn-ea"/>
              <a:cs typeface="+mn-cs"/>
            </a:rPr>
            <a:t>追加交付による交付税や</a:t>
          </a:r>
          <a:r>
            <a:rPr kumimoji="1" lang="ja-JP" altLang="en-US" sz="1100">
              <a:solidFill>
                <a:schemeClr val="dk1"/>
              </a:solidFill>
              <a:effectLst/>
              <a:latin typeface="+mn-lt"/>
              <a:ea typeface="+mn-ea"/>
              <a:cs typeface="+mn-cs"/>
            </a:rPr>
            <a:t>各種交付金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増により</a:t>
          </a:r>
          <a:r>
            <a:rPr kumimoji="1" lang="ja-JP" altLang="ja-JP" sz="1100">
              <a:solidFill>
                <a:schemeClr val="dk1"/>
              </a:solidFill>
              <a:effectLst/>
              <a:latin typeface="+mn-lt"/>
              <a:ea typeface="+mn-ea"/>
              <a:cs typeface="+mn-cs"/>
            </a:rPr>
            <a:t>歳入が、</a:t>
          </a:r>
          <a:r>
            <a:rPr kumimoji="1" lang="ja-JP" altLang="en-US" sz="1100">
              <a:solidFill>
                <a:schemeClr val="dk1"/>
              </a:solidFill>
              <a:effectLst/>
              <a:latin typeface="+mn-lt"/>
              <a:ea typeface="+mn-ea"/>
              <a:cs typeface="+mn-cs"/>
            </a:rPr>
            <a:t>歳出</a:t>
          </a:r>
          <a:r>
            <a:rPr kumimoji="1" lang="ja-JP" altLang="ja-JP" sz="1100">
              <a:solidFill>
                <a:schemeClr val="dk1"/>
              </a:solidFill>
              <a:effectLst/>
              <a:latin typeface="+mn-lt"/>
              <a:ea typeface="+mn-ea"/>
              <a:cs typeface="+mn-cs"/>
            </a:rPr>
            <a:t>を上回るほどに増加したことである。次年度以降も類似団体平均に近づけていくため、住民サービスを低下させることなく、経常経費の削減に努める。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20320</xdr:rowOff>
    </xdr:from>
    <xdr:to>
      <xdr:col>82</xdr:col>
      <xdr:colOff>107950</xdr:colOff>
      <xdr:row>77</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2219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16511</xdr:rowOff>
    </xdr:from>
    <xdr:to>
      <xdr:col>78</xdr:col>
      <xdr:colOff>69850</xdr:colOff>
      <xdr:row>77</xdr:row>
      <xdr:rowOff>20320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2181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153670</xdr:rowOff>
    </xdr:from>
    <xdr:to>
      <xdr:col>73</xdr:col>
      <xdr:colOff>180975</xdr:colOff>
      <xdr:row>77</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012420"/>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153670</xdr:rowOff>
    </xdr:from>
    <xdr:to>
      <xdr:col>69</xdr:col>
      <xdr:colOff>92075</xdr:colOff>
      <xdr:row>77</xdr:row>
      <xdr:rowOff>161289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012420"/>
          <a:ext cx="889000" cy="35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116857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140970</xdr:rowOff>
    </xdr:from>
    <xdr:to>
      <xdr:col>78</xdr:col>
      <xdr:colOff>120650</xdr:colOff>
      <xdr:row>77</xdr:row>
      <xdr:rowOff>71120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55897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137161</xdr:rowOff>
    </xdr:from>
    <xdr:to>
      <xdr:col>74</xdr:col>
      <xdr:colOff>31750</xdr:colOff>
      <xdr:row>77</xdr:row>
      <xdr:rowOff>67311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52088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102870</xdr:rowOff>
    </xdr:from>
    <xdr:to>
      <xdr:col>69</xdr:col>
      <xdr:colOff>142875</xdr:colOff>
      <xdr:row>76</xdr:row>
      <xdr:rowOff>33020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17797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25416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73254</xdr:rowOff>
    </xdr:from>
    <xdr:to>
      <xdr:col>29</xdr:col>
      <xdr:colOff>127000</xdr:colOff>
      <xdr:row>19</xdr:row>
      <xdr:rowOff>5474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06979"/>
          <a:ext cx="647700" cy="103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70362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04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5474</xdr:rowOff>
    </xdr:from>
    <xdr:to>
      <xdr:col>26</xdr:col>
      <xdr:colOff>50800</xdr:colOff>
      <xdr:row>19</xdr:row>
      <xdr:rowOff>34722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10649"/>
          <a:ext cx="698500" cy="29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18174</xdr:rowOff>
    </xdr:from>
    <xdr:to>
      <xdr:col>22</xdr:col>
      <xdr:colOff>114300</xdr:colOff>
      <xdr:row>19</xdr:row>
      <xdr:rowOff>34722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323349"/>
          <a:ext cx="698500" cy="16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18174</xdr:rowOff>
    </xdr:from>
    <xdr:to>
      <xdr:col>18</xdr:col>
      <xdr:colOff>177800</xdr:colOff>
      <xdr:row>19</xdr:row>
      <xdr:rowOff>49390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23349"/>
          <a:ext cx="698500" cy="31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22454</xdr:rowOff>
    </xdr:from>
    <xdr:to>
      <xdr:col>29</xdr:col>
      <xdr:colOff>177800</xdr:colOff>
      <xdr:row>18</xdr:row>
      <xdr:rowOff>124054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56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38981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01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126124</xdr:rowOff>
    </xdr:from>
    <xdr:to>
      <xdr:col>26</xdr:col>
      <xdr:colOff>101600</xdr:colOff>
      <xdr:row>19</xdr:row>
      <xdr:rowOff>56274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59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66451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28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155372</xdr:rowOff>
    </xdr:from>
    <xdr:to>
      <xdr:col>22</xdr:col>
      <xdr:colOff>165100</xdr:colOff>
      <xdr:row>19</xdr:row>
      <xdr:rowOff>85522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89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95699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57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138824</xdr:rowOff>
    </xdr:from>
    <xdr:to>
      <xdr:col>19</xdr:col>
      <xdr:colOff>38100</xdr:colOff>
      <xdr:row>19</xdr:row>
      <xdr:rowOff>68974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72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79151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4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170040</xdr:rowOff>
    </xdr:from>
    <xdr:to>
      <xdr:col>15</xdr:col>
      <xdr:colOff>101600</xdr:colOff>
      <xdr:row>19</xdr:row>
      <xdr:rowOff>100190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03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110367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7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27948</xdr:rowOff>
    </xdr:from>
    <xdr:to>
      <xdr:col>29</xdr:col>
      <xdr:colOff>127000</xdr:colOff>
      <xdr:row>35</xdr:row>
      <xdr:rowOff>140236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638298"/>
          <a:ext cx="647700" cy="112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27948</xdr:rowOff>
    </xdr:from>
    <xdr:to>
      <xdr:col>26</xdr:col>
      <xdr:colOff>50800</xdr:colOff>
      <xdr:row>35</xdr:row>
      <xdr:rowOff>58465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38298"/>
          <a:ext cx="698500" cy="30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58465</xdr:rowOff>
    </xdr:from>
    <xdr:to>
      <xdr:col>22</xdr:col>
      <xdr:colOff>114300</xdr:colOff>
      <xdr:row>35</xdr:row>
      <xdr:rowOff>164513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68815"/>
          <a:ext cx="698500" cy="106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73896</xdr:rowOff>
    </xdr:from>
    <xdr:to>
      <xdr:col>18</xdr:col>
      <xdr:colOff>177800</xdr:colOff>
      <xdr:row>35</xdr:row>
      <xdr:rowOff>164513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684246"/>
          <a:ext cx="698500" cy="906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89436</xdr:rowOff>
    </xdr:from>
    <xdr:to>
      <xdr:col>29</xdr:col>
      <xdr:colOff>177800</xdr:colOff>
      <xdr:row>35</xdr:row>
      <xdr:rowOff>191036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99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61513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7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320048</xdr:rowOff>
    </xdr:from>
    <xdr:to>
      <xdr:col>26</xdr:col>
      <xdr:colOff>101600</xdr:colOff>
      <xdr:row>35</xdr:row>
      <xdr:rowOff>78748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87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88925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56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7665</xdr:rowOff>
    </xdr:from>
    <xdr:to>
      <xdr:col>22</xdr:col>
      <xdr:colOff>165100</xdr:colOff>
      <xdr:row>35</xdr:row>
      <xdr:rowOff>109265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18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119443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8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113713</xdr:rowOff>
    </xdr:from>
    <xdr:to>
      <xdr:col>19</xdr:col>
      <xdr:colOff>38100</xdr:colOff>
      <xdr:row>35</xdr:row>
      <xdr:rowOff>215313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24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200090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1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23096</xdr:rowOff>
    </xdr:from>
    <xdr:to>
      <xdr:col>15</xdr:col>
      <xdr:colOff>101600</xdr:colOff>
      <xdr:row>35</xdr:row>
      <xdr:rowOff>124696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33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134873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0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23,694
23,446
7.01
12,252,602
11,934,555
281,511
6,194,676
12,018,448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141725</xdr:rowOff>
    </xdr:from>
    <xdr:to>
      <xdr:col>24</xdr:col>
      <xdr:colOff>63500</xdr:colOff>
      <xdr:row>36</xdr:row>
      <xdr:rowOff>102944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42475"/>
          <a:ext cx="838200" cy="13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102944</xdr:rowOff>
    </xdr:from>
    <xdr:to>
      <xdr:col>19</xdr:col>
      <xdr:colOff>177800</xdr:colOff>
      <xdr:row>36</xdr:row>
      <xdr:rowOff>117869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75144"/>
          <a:ext cx="889000" cy="1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117869</xdr:rowOff>
    </xdr:from>
    <xdr:to>
      <xdr:col>15</xdr:col>
      <xdr:colOff>50800</xdr:colOff>
      <xdr:row>36</xdr:row>
      <xdr:rowOff>122424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90069"/>
          <a:ext cx="889000" cy="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122424</xdr:rowOff>
    </xdr:from>
    <xdr:to>
      <xdr:col>10</xdr:col>
      <xdr:colOff>114300</xdr:colOff>
      <xdr:row>36</xdr:row>
      <xdr:rowOff>131944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94624"/>
          <a:ext cx="889000" cy="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90925</xdr:rowOff>
    </xdr:from>
    <xdr:to>
      <xdr:col>24</xdr:col>
      <xdr:colOff>114300</xdr:colOff>
      <xdr:row>36</xdr:row>
      <xdr:rowOff>21075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113802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4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52144</xdr:rowOff>
    </xdr:from>
    <xdr:to>
      <xdr:col>20</xdr:col>
      <xdr:colOff>38100</xdr:colOff>
      <xdr:row>36</xdr:row>
      <xdr:rowOff>153744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2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170271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9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67069</xdr:rowOff>
    </xdr:from>
    <xdr:to>
      <xdr:col>15</xdr:col>
      <xdr:colOff>101600</xdr:colOff>
      <xdr:row>36</xdr:row>
      <xdr:rowOff>168669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3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13746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1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71624</xdr:rowOff>
    </xdr:from>
    <xdr:to>
      <xdr:col>10</xdr:col>
      <xdr:colOff>165100</xdr:colOff>
      <xdr:row>37</xdr:row>
      <xdr:rowOff>1774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4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18301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1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81144</xdr:rowOff>
    </xdr:from>
    <xdr:to>
      <xdr:col>6</xdr:col>
      <xdr:colOff>38100</xdr:colOff>
      <xdr:row>37</xdr:row>
      <xdr:rowOff>11294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5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27821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2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95645</xdr:rowOff>
    </xdr:from>
    <xdr:to>
      <xdr:col>24</xdr:col>
      <xdr:colOff>63500</xdr:colOff>
      <xdr:row>57</xdr:row>
      <xdr:rowOff>126807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68295"/>
          <a:ext cx="838200" cy="3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126807</xdr:rowOff>
    </xdr:from>
    <xdr:to>
      <xdr:col>19</xdr:col>
      <xdr:colOff>177800</xdr:colOff>
      <xdr:row>58</xdr:row>
      <xdr:rowOff>27750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99457"/>
          <a:ext cx="889000" cy="7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27750</xdr:rowOff>
    </xdr:from>
    <xdr:to>
      <xdr:col>15</xdr:col>
      <xdr:colOff>50800</xdr:colOff>
      <xdr:row>58</xdr:row>
      <xdr:rowOff>61400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71850"/>
          <a:ext cx="889000" cy="3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61400</xdr:rowOff>
    </xdr:from>
    <xdr:to>
      <xdr:col>10</xdr:col>
      <xdr:colOff>114300</xdr:colOff>
      <xdr:row>58</xdr:row>
      <xdr:rowOff>65770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05500"/>
          <a:ext cx="889000" cy="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44845</xdr:rowOff>
    </xdr:from>
    <xdr:to>
      <xdr:col>24</xdr:col>
      <xdr:colOff>114300</xdr:colOff>
      <xdr:row>57</xdr:row>
      <xdr:rowOff>146445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1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23272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9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76007</xdr:rowOff>
    </xdr:from>
    <xdr:to>
      <xdr:col>20</xdr:col>
      <xdr:colOff>38100</xdr:colOff>
      <xdr:row>58</xdr:row>
      <xdr:rowOff>6157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4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168734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4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148400</xdr:rowOff>
    </xdr:from>
    <xdr:to>
      <xdr:col>15</xdr:col>
      <xdr:colOff>101600</xdr:colOff>
      <xdr:row>58</xdr:row>
      <xdr:rowOff>78550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2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69677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1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10600</xdr:rowOff>
    </xdr:from>
    <xdr:to>
      <xdr:col>10</xdr:col>
      <xdr:colOff>165100</xdr:colOff>
      <xdr:row>58</xdr:row>
      <xdr:rowOff>112200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103327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4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14970</xdr:rowOff>
    </xdr:from>
    <xdr:to>
      <xdr:col>6</xdr:col>
      <xdr:colOff>38100</xdr:colOff>
      <xdr:row>58</xdr:row>
      <xdr:rowOff>116570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107697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5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104084</xdr:rowOff>
    </xdr:from>
    <xdr:to>
      <xdr:col>24</xdr:col>
      <xdr:colOff>63500</xdr:colOff>
      <xdr:row>78</xdr:row>
      <xdr:rowOff>106187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77184"/>
          <a:ext cx="8382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106187</xdr:rowOff>
    </xdr:from>
    <xdr:to>
      <xdr:col>19</xdr:col>
      <xdr:colOff>177800</xdr:colOff>
      <xdr:row>78</xdr:row>
      <xdr:rowOff>108610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79287"/>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108153</xdr:rowOff>
    </xdr:from>
    <xdr:to>
      <xdr:col>15</xdr:col>
      <xdr:colOff>50800</xdr:colOff>
      <xdr:row>78</xdr:row>
      <xdr:rowOff>108610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8125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103490</xdr:rowOff>
    </xdr:from>
    <xdr:to>
      <xdr:col>10</xdr:col>
      <xdr:colOff>114300</xdr:colOff>
      <xdr:row>78</xdr:row>
      <xdr:rowOff>108153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76590"/>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53284</xdr:rowOff>
    </xdr:from>
    <xdr:to>
      <xdr:col>24</xdr:col>
      <xdr:colOff>114300</xdr:colOff>
      <xdr:row>78</xdr:row>
      <xdr:rowOff>154884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2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139661</xdr:rowOff>
    </xdr:from>
    <xdr:ext cx="378565"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41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55387</xdr:rowOff>
    </xdr:from>
    <xdr:to>
      <xdr:col>20</xdr:col>
      <xdr:colOff>38100</xdr:colOff>
      <xdr:row>78</xdr:row>
      <xdr:rowOff>156987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2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148114</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8017" y="13521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57810</xdr:rowOff>
    </xdr:from>
    <xdr:to>
      <xdr:col>15</xdr:col>
      <xdr:colOff>101600</xdr:colOff>
      <xdr:row>78</xdr:row>
      <xdr:rowOff>159410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3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150537</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9017" y="13523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57353</xdr:rowOff>
    </xdr:from>
    <xdr:to>
      <xdr:col>10</xdr:col>
      <xdr:colOff>165100</xdr:colOff>
      <xdr:row>78</xdr:row>
      <xdr:rowOff>158953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3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150080</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830017" y="13523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52690</xdr:rowOff>
    </xdr:from>
    <xdr:to>
      <xdr:col>6</xdr:col>
      <xdr:colOff>38100</xdr:colOff>
      <xdr:row>78</xdr:row>
      <xdr:rowOff>154290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2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145417</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941017" y="13518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159534</xdr:rowOff>
    </xdr:from>
    <xdr:to>
      <xdr:col>24</xdr:col>
      <xdr:colOff>63500</xdr:colOff>
      <xdr:row>97</xdr:row>
      <xdr:rowOff>105552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18734"/>
          <a:ext cx="838200" cy="11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105552</xdr:rowOff>
    </xdr:from>
    <xdr:to>
      <xdr:col>19</xdr:col>
      <xdr:colOff>177800</xdr:colOff>
      <xdr:row>97</xdr:row>
      <xdr:rowOff>151664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36202"/>
          <a:ext cx="889000" cy="4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8179</xdr:rowOff>
    </xdr:from>
    <xdr:to>
      <xdr:col>15</xdr:col>
      <xdr:colOff>50800</xdr:colOff>
      <xdr:row>97</xdr:row>
      <xdr:rowOff>151664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38829"/>
          <a:ext cx="889000" cy="14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8179</xdr:rowOff>
    </xdr:from>
    <xdr:to>
      <xdr:col>10</xdr:col>
      <xdr:colOff>114300</xdr:colOff>
      <xdr:row>98</xdr:row>
      <xdr:rowOff>153894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38829"/>
          <a:ext cx="889000" cy="31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108734</xdr:rowOff>
    </xdr:from>
    <xdr:to>
      <xdr:col>24</xdr:col>
      <xdr:colOff>114300</xdr:colOff>
      <xdr:row>97</xdr:row>
      <xdr:rowOff>38884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6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87161</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4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54752</xdr:rowOff>
    </xdr:from>
    <xdr:to>
      <xdr:col>20</xdr:col>
      <xdr:colOff>38100</xdr:colOff>
      <xdr:row>97</xdr:row>
      <xdr:rowOff>156352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8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147479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7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100864</xdr:rowOff>
    </xdr:from>
    <xdr:to>
      <xdr:col>15</xdr:col>
      <xdr:colOff>101600</xdr:colOff>
      <xdr:row>98</xdr:row>
      <xdr:rowOff>31014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3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22141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2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128829</xdr:rowOff>
    </xdr:from>
    <xdr:to>
      <xdr:col>10</xdr:col>
      <xdr:colOff>165100</xdr:colOff>
      <xdr:row>97</xdr:row>
      <xdr:rowOff>58979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8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50106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8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103094</xdr:rowOff>
    </xdr:from>
    <xdr:to>
      <xdr:col>6</xdr:col>
      <xdr:colOff>38100</xdr:colOff>
      <xdr:row>99</xdr:row>
      <xdr:rowOff>33244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0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24371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9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118353</xdr:rowOff>
    </xdr:from>
    <xdr:to>
      <xdr:col>55</xdr:col>
      <xdr:colOff>0</xdr:colOff>
      <xdr:row>38</xdr:row>
      <xdr:rowOff>3607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462003"/>
          <a:ext cx="838200" cy="5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3607</xdr:rowOff>
    </xdr:from>
    <xdr:to>
      <xdr:col>50</xdr:col>
      <xdr:colOff>114300</xdr:colOff>
      <xdr:row>38</xdr:row>
      <xdr:rowOff>105759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518707"/>
          <a:ext cx="889000" cy="10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103570</xdr:rowOff>
    </xdr:from>
    <xdr:to>
      <xdr:col>45</xdr:col>
      <xdr:colOff>177800</xdr:colOff>
      <xdr:row>38</xdr:row>
      <xdr:rowOff>105759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618670"/>
          <a:ext cx="889000" cy="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104365</xdr:rowOff>
    </xdr:from>
    <xdr:to>
      <xdr:col>41</xdr:col>
      <xdr:colOff>50800</xdr:colOff>
      <xdr:row>38</xdr:row>
      <xdr:rowOff>103570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419315"/>
          <a:ext cx="889000" cy="119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159170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67553</xdr:rowOff>
    </xdr:from>
    <xdr:to>
      <xdr:col>55</xdr:col>
      <xdr:colOff>50800</xdr:colOff>
      <xdr:row>37</xdr:row>
      <xdr:rowOff>169153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1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45980</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8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124257</xdr:rowOff>
    </xdr:from>
    <xdr:to>
      <xdr:col>50</xdr:col>
      <xdr:colOff>165100</xdr:colOff>
      <xdr:row>38</xdr:row>
      <xdr:rowOff>54407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6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45534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6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54959</xdr:rowOff>
    </xdr:from>
    <xdr:to>
      <xdr:col>46</xdr:col>
      <xdr:colOff>38100</xdr:colOff>
      <xdr:row>38</xdr:row>
      <xdr:rowOff>156559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7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147686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6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52770</xdr:rowOff>
    </xdr:from>
    <xdr:to>
      <xdr:col>41</xdr:col>
      <xdr:colOff>101600</xdr:colOff>
      <xdr:row>38</xdr:row>
      <xdr:rowOff>154370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6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145497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6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53565</xdr:rowOff>
    </xdr:from>
    <xdr:to>
      <xdr:col>36</xdr:col>
      <xdr:colOff>165100</xdr:colOff>
      <xdr:row>31</xdr:row>
      <xdr:rowOff>155165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36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242</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14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15036</xdr:rowOff>
    </xdr:from>
    <xdr:to>
      <xdr:col>54</xdr:col>
      <xdr:colOff>189865</xdr:colOff>
      <xdr:row>58</xdr:row>
      <xdr:rowOff>85709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9101886"/>
          <a:ext cx="1270" cy="927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89536</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3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85709</xdr:rowOff>
    </xdr:from>
    <xdr:to>
      <xdr:col>55</xdr:col>
      <xdr:colOff>88900</xdr:colOff>
      <xdr:row>58</xdr:row>
      <xdr:rowOff>85709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2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133163</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87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15036</xdr:rowOff>
    </xdr:from>
    <xdr:to>
      <xdr:col>55</xdr:col>
      <xdr:colOff>88900</xdr:colOff>
      <xdr:row>53</xdr:row>
      <xdr:rowOff>15036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10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90912</xdr:rowOff>
    </xdr:from>
    <xdr:to>
      <xdr:col>55</xdr:col>
      <xdr:colOff>0</xdr:colOff>
      <xdr:row>56</xdr:row>
      <xdr:rowOff>116982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692112"/>
          <a:ext cx="838200" cy="2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160500</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61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10623</xdr:rowOff>
    </xdr:from>
    <xdr:to>
      <xdr:col>55</xdr:col>
      <xdr:colOff>50800</xdr:colOff>
      <xdr:row>57</xdr:row>
      <xdr:rowOff>112223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8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90912</xdr:rowOff>
    </xdr:from>
    <xdr:to>
      <xdr:col>50</xdr:col>
      <xdr:colOff>114300</xdr:colOff>
      <xdr:row>56</xdr:row>
      <xdr:rowOff>92586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692112"/>
          <a:ext cx="889000" cy="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53398</xdr:rowOff>
    </xdr:from>
    <xdr:to>
      <xdr:col>50</xdr:col>
      <xdr:colOff>165100</xdr:colOff>
      <xdr:row>57</xdr:row>
      <xdr:rowOff>154998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82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146125</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91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4954</xdr:rowOff>
    </xdr:from>
    <xdr:to>
      <xdr:col>45</xdr:col>
      <xdr:colOff>177800</xdr:colOff>
      <xdr:row>56</xdr:row>
      <xdr:rowOff>92586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8748904"/>
          <a:ext cx="889000" cy="94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61820</xdr:rowOff>
    </xdr:from>
    <xdr:to>
      <xdr:col>46</xdr:col>
      <xdr:colOff>38100</xdr:colOff>
      <xdr:row>57</xdr:row>
      <xdr:rowOff>163420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83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154547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92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4954</xdr:rowOff>
    </xdr:from>
    <xdr:to>
      <xdr:col>41</xdr:col>
      <xdr:colOff>50800</xdr:colOff>
      <xdr:row>56</xdr:row>
      <xdr:rowOff>77791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8748904"/>
          <a:ext cx="889000" cy="93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44730</xdr:rowOff>
    </xdr:from>
    <xdr:to>
      <xdr:col>41</xdr:col>
      <xdr:colOff>101600</xdr:colOff>
      <xdr:row>57</xdr:row>
      <xdr:rowOff>146330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137457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91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22295</xdr:rowOff>
    </xdr:from>
    <xdr:to>
      <xdr:col>36</xdr:col>
      <xdr:colOff>165100</xdr:colOff>
      <xdr:row>57</xdr:row>
      <xdr:rowOff>123895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115022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88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66182</xdr:rowOff>
    </xdr:from>
    <xdr:to>
      <xdr:col>55</xdr:col>
      <xdr:colOff>50800</xdr:colOff>
      <xdr:row>56</xdr:row>
      <xdr:rowOff>167782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66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89059</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51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40112</xdr:rowOff>
    </xdr:from>
    <xdr:to>
      <xdr:col>50</xdr:col>
      <xdr:colOff>165100</xdr:colOff>
      <xdr:row>56</xdr:row>
      <xdr:rowOff>141712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64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158239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41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41786</xdr:rowOff>
    </xdr:from>
    <xdr:to>
      <xdr:col>46</xdr:col>
      <xdr:colOff>38100</xdr:colOff>
      <xdr:row>56</xdr:row>
      <xdr:rowOff>143386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64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159913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41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125604</xdr:rowOff>
    </xdr:from>
    <xdr:to>
      <xdr:col>41</xdr:col>
      <xdr:colOff>101600</xdr:colOff>
      <xdr:row>51</xdr:row>
      <xdr:rowOff>55754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869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72281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847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26991</xdr:rowOff>
    </xdr:from>
    <xdr:to>
      <xdr:col>36</xdr:col>
      <xdr:colOff>165100</xdr:colOff>
      <xdr:row>56</xdr:row>
      <xdr:rowOff>128591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2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145118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40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105125</xdr:rowOff>
    </xdr:from>
    <xdr:to>
      <xdr:col>55</xdr:col>
      <xdr:colOff>0</xdr:colOff>
      <xdr:row>77</xdr:row>
      <xdr:rowOff>51155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2963875"/>
          <a:ext cx="838200" cy="28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122381</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2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105125</xdr:rowOff>
    </xdr:from>
    <xdr:to>
      <xdr:col>50</xdr:col>
      <xdr:colOff>114300</xdr:colOff>
      <xdr:row>76</xdr:row>
      <xdr:rowOff>133814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2963875"/>
          <a:ext cx="889000" cy="20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94359</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04428" y="134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133814</xdr:rowOff>
    </xdr:from>
    <xdr:to>
      <xdr:col>45</xdr:col>
      <xdr:colOff>177800</xdr:colOff>
      <xdr:row>78</xdr:row>
      <xdr:rowOff>106020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164014"/>
          <a:ext cx="889000" cy="31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106020</xdr:rowOff>
    </xdr:from>
    <xdr:to>
      <xdr:col>41</xdr:col>
      <xdr:colOff>50800</xdr:colOff>
      <xdr:row>79</xdr:row>
      <xdr:rowOff>13646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79120"/>
          <a:ext cx="889000" cy="7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355</xdr:rowOff>
    </xdr:from>
    <xdr:to>
      <xdr:col>55</xdr:col>
      <xdr:colOff>50800</xdr:colOff>
      <xdr:row>77</xdr:row>
      <xdr:rowOff>101955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0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23232</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05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54325</xdr:rowOff>
    </xdr:from>
    <xdr:to>
      <xdr:col>50</xdr:col>
      <xdr:colOff>165100</xdr:colOff>
      <xdr:row>75</xdr:row>
      <xdr:rowOff>155925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91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1002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68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83014</xdr:rowOff>
    </xdr:from>
    <xdr:to>
      <xdr:col>46</xdr:col>
      <xdr:colOff>38100</xdr:colOff>
      <xdr:row>77</xdr:row>
      <xdr:rowOff>13164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1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29691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8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55220</xdr:rowOff>
    </xdr:from>
    <xdr:to>
      <xdr:col>41</xdr:col>
      <xdr:colOff>101600</xdr:colOff>
      <xdr:row>78</xdr:row>
      <xdr:rowOff>156820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147947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2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134296</xdr:rowOff>
    </xdr:from>
    <xdr:to>
      <xdr:col>36</xdr:col>
      <xdr:colOff>165100</xdr:colOff>
      <xdr:row>79</xdr:row>
      <xdr:rowOff>64446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0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55573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00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51153</xdr:rowOff>
    </xdr:from>
    <xdr:to>
      <xdr:col>54</xdr:col>
      <xdr:colOff>189865</xdr:colOff>
      <xdr:row>98</xdr:row>
      <xdr:rowOff>101963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996003"/>
          <a:ext cx="1270" cy="90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105790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0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101963</xdr:rowOff>
    </xdr:from>
    <xdr:to>
      <xdr:col>55</xdr:col>
      <xdr:colOff>88900</xdr:colOff>
      <xdr:row>98</xdr:row>
      <xdr:rowOff>101963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0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169280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7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51153</xdr:rowOff>
    </xdr:from>
    <xdr:to>
      <xdr:col>55</xdr:col>
      <xdr:colOff>88900</xdr:colOff>
      <xdr:row>93</xdr:row>
      <xdr:rowOff>51153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99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32491</xdr:rowOff>
    </xdr:from>
    <xdr:to>
      <xdr:col>55</xdr:col>
      <xdr:colOff>0</xdr:colOff>
      <xdr:row>97</xdr:row>
      <xdr:rowOff>70700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663141"/>
          <a:ext cx="838200" cy="3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79616</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102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101189</xdr:rowOff>
    </xdr:from>
    <xdr:to>
      <xdr:col>55</xdr:col>
      <xdr:colOff>50800</xdr:colOff>
      <xdr:row>98</xdr:row>
      <xdr:rowOff>31339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1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37201</xdr:rowOff>
    </xdr:from>
    <xdr:to>
      <xdr:col>50</xdr:col>
      <xdr:colOff>114300</xdr:colOff>
      <xdr:row>97</xdr:row>
      <xdr:rowOff>70700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667851"/>
          <a:ext cx="889000" cy="3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128197</xdr:rowOff>
    </xdr:from>
    <xdr:to>
      <xdr:col>50</xdr:col>
      <xdr:colOff>165100</xdr:colOff>
      <xdr:row>98</xdr:row>
      <xdr:rowOff>58347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5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49474</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5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73329</xdr:rowOff>
    </xdr:from>
    <xdr:to>
      <xdr:col>45</xdr:col>
      <xdr:colOff>177800</xdr:colOff>
      <xdr:row>97</xdr:row>
      <xdr:rowOff>37201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5675279"/>
          <a:ext cx="889000" cy="99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142081</xdr:rowOff>
    </xdr:from>
    <xdr:to>
      <xdr:col>46</xdr:col>
      <xdr:colOff>38100</xdr:colOff>
      <xdr:row>98</xdr:row>
      <xdr:rowOff>72231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63358</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6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73329</xdr:rowOff>
    </xdr:from>
    <xdr:to>
      <xdr:col>41</xdr:col>
      <xdr:colOff>50800</xdr:colOff>
      <xdr:row>96</xdr:row>
      <xdr:rowOff>103248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5675279"/>
          <a:ext cx="889000" cy="88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140453</xdr:rowOff>
    </xdr:from>
    <xdr:to>
      <xdr:col>41</xdr:col>
      <xdr:colOff>101600</xdr:colOff>
      <xdr:row>98</xdr:row>
      <xdr:rowOff>70603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61730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6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127067</xdr:rowOff>
    </xdr:from>
    <xdr:to>
      <xdr:col>36</xdr:col>
      <xdr:colOff>165100</xdr:colOff>
      <xdr:row>98</xdr:row>
      <xdr:rowOff>57217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48344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153141</xdr:rowOff>
    </xdr:from>
    <xdr:to>
      <xdr:col>55</xdr:col>
      <xdr:colOff>50800</xdr:colOff>
      <xdr:row>97</xdr:row>
      <xdr:rowOff>83291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1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4568</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46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19900</xdr:rowOff>
    </xdr:from>
    <xdr:to>
      <xdr:col>50</xdr:col>
      <xdr:colOff>165100</xdr:colOff>
      <xdr:row>97</xdr:row>
      <xdr:rowOff>121500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138027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42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157851</xdr:rowOff>
    </xdr:from>
    <xdr:to>
      <xdr:col>46</xdr:col>
      <xdr:colOff>38100</xdr:colOff>
      <xdr:row>97</xdr:row>
      <xdr:rowOff>88001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104528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39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22529</xdr:rowOff>
    </xdr:from>
    <xdr:to>
      <xdr:col>41</xdr:col>
      <xdr:colOff>101600</xdr:colOff>
      <xdr:row>91</xdr:row>
      <xdr:rowOff>124129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562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140656</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5399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52448</xdr:rowOff>
    </xdr:from>
    <xdr:to>
      <xdr:col>36</xdr:col>
      <xdr:colOff>165100</xdr:colOff>
      <xdr:row>96</xdr:row>
      <xdr:rowOff>154048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5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170575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28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126378</xdr:rowOff>
    </xdr:from>
    <xdr:to>
      <xdr:col>85</xdr:col>
      <xdr:colOff>127000</xdr:colOff>
      <xdr:row>76</xdr:row>
      <xdr:rowOff>34392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2985128"/>
          <a:ext cx="838200" cy="7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126378</xdr:rowOff>
    </xdr:from>
    <xdr:to>
      <xdr:col>81</xdr:col>
      <xdr:colOff>50800</xdr:colOff>
      <xdr:row>75</xdr:row>
      <xdr:rowOff>134112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2985128"/>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167645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134112</xdr:rowOff>
    </xdr:from>
    <xdr:to>
      <xdr:col>76</xdr:col>
      <xdr:colOff>114300</xdr:colOff>
      <xdr:row>76</xdr:row>
      <xdr:rowOff>59931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2992862"/>
          <a:ext cx="889000" cy="9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3612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59931</xdr:rowOff>
    </xdr:from>
    <xdr:to>
      <xdr:col>71</xdr:col>
      <xdr:colOff>177800</xdr:colOff>
      <xdr:row>76</xdr:row>
      <xdr:rowOff>62751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090131"/>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155042</xdr:rowOff>
    </xdr:from>
    <xdr:to>
      <xdr:col>85</xdr:col>
      <xdr:colOff>177800</xdr:colOff>
      <xdr:row>76</xdr:row>
      <xdr:rowOff>85192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6469</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86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75578</xdr:rowOff>
    </xdr:from>
    <xdr:to>
      <xdr:col>81</xdr:col>
      <xdr:colOff>101600</xdr:colOff>
      <xdr:row>76</xdr:row>
      <xdr:rowOff>5727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9343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22255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70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83312</xdr:rowOff>
    </xdr:from>
    <xdr:to>
      <xdr:col>76</xdr:col>
      <xdr:colOff>165100</xdr:colOff>
      <xdr:row>76</xdr:row>
      <xdr:rowOff>13463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9420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29989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7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9131</xdr:rowOff>
    </xdr:from>
    <xdr:to>
      <xdr:col>72</xdr:col>
      <xdr:colOff>38100</xdr:colOff>
      <xdr:row>76</xdr:row>
      <xdr:rowOff>110731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3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127258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81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11951</xdr:rowOff>
    </xdr:from>
    <xdr:to>
      <xdr:col>67</xdr:col>
      <xdr:colOff>101600</xdr:colOff>
      <xdr:row>76</xdr:row>
      <xdr:rowOff>113551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04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130077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81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1791</xdr:rowOff>
    </xdr:from>
    <xdr:to>
      <xdr:col>85</xdr:col>
      <xdr:colOff>127000</xdr:colOff>
      <xdr:row>98</xdr:row>
      <xdr:rowOff>18551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03891"/>
          <a:ext cx="838200" cy="1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138537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9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1791</xdr:rowOff>
    </xdr:from>
    <xdr:to>
      <xdr:col>81</xdr:col>
      <xdr:colOff>50800</xdr:colOff>
      <xdr:row>98</xdr:row>
      <xdr:rowOff>42202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03891"/>
          <a:ext cx="889000" cy="4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1388</xdr:rowOff>
    </xdr:from>
    <xdr:to>
      <xdr:col>76</xdr:col>
      <xdr:colOff>114300</xdr:colOff>
      <xdr:row>98</xdr:row>
      <xdr:rowOff>42202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03488"/>
          <a:ext cx="889000" cy="4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1388</xdr:rowOff>
    </xdr:from>
    <xdr:to>
      <xdr:col>71</xdr:col>
      <xdr:colOff>177800</xdr:colOff>
      <xdr:row>98</xdr:row>
      <xdr:rowOff>22172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03488"/>
          <a:ext cx="889000" cy="2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139201</xdr:rowOff>
    </xdr:from>
    <xdr:to>
      <xdr:col>85</xdr:col>
      <xdr:colOff>177800</xdr:colOff>
      <xdr:row>98</xdr:row>
      <xdr:rowOff>69351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98578</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5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122441</xdr:rowOff>
    </xdr:from>
    <xdr:to>
      <xdr:col>81</xdr:col>
      <xdr:colOff>101600</xdr:colOff>
      <xdr:row>98</xdr:row>
      <xdr:rowOff>52591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5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69118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2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162852</xdr:rowOff>
    </xdr:from>
    <xdr:to>
      <xdr:col>76</xdr:col>
      <xdr:colOff>165100</xdr:colOff>
      <xdr:row>98</xdr:row>
      <xdr:rowOff>93002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84129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88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122038</xdr:rowOff>
    </xdr:from>
    <xdr:to>
      <xdr:col>72</xdr:col>
      <xdr:colOff>38100</xdr:colOff>
      <xdr:row>98</xdr:row>
      <xdr:rowOff>52188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5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68715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2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142822</xdr:rowOff>
    </xdr:from>
    <xdr:to>
      <xdr:col>67</xdr:col>
      <xdr:colOff>101600</xdr:colOff>
      <xdr:row>98</xdr:row>
      <xdr:rowOff>72972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7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89499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4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152959</xdr:rowOff>
    </xdr:from>
    <xdr:to>
      <xdr:col>116</xdr:col>
      <xdr:colOff>63500</xdr:colOff>
      <xdr:row>37</xdr:row>
      <xdr:rowOff>162560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496609"/>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130604</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7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162560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50621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82003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59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102159</xdr:rowOff>
    </xdr:from>
    <xdr:to>
      <xdr:col>116</xdr:col>
      <xdr:colOff>114300</xdr:colOff>
      <xdr:row>38</xdr:row>
      <xdr:rowOff>32309</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44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125036</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29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111760</xdr:rowOff>
    </xdr:from>
    <xdr:to>
      <xdr:col>112</xdr:col>
      <xdr:colOff>38100</xdr:colOff>
      <xdr:row>38</xdr:row>
      <xdr:rowOff>41910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58437</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23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46202</xdr:rowOff>
    </xdr:from>
    <xdr:to>
      <xdr:col>116</xdr:col>
      <xdr:colOff>63500</xdr:colOff>
      <xdr:row>76</xdr:row>
      <xdr:rowOff>67495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076402"/>
          <a:ext cx="838200" cy="2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45125</xdr:rowOff>
    </xdr:from>
    <xdr:to>
      <xdr:col>111</xdr:col>
      <xdr:colOff>177800</xdr:colOff>
      <xdr:row>76</xdr:row>
      <xdr:rowOff>67495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0434300" y="12732425"/>
          <a:ext cx="889000" cy="36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45125</xdr:rowOff>
    </xdr:from>
    <xdr:to>
      <xdr:col>107</xdr:col>
      <xdr:colOff>50800</xdr:colOff>
      <xdr:row>74</xdr:row>
      <xdr:rowOff>93131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732425"/>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62074</xdr:rowOff>
    </xdr:from>
    <xdr:to>
      <xdr:col>102</xdr:col>
      <xdr:colOff>114300</xdr:colOff>
      <xdr:row>74</xdr:row>
      <xdr:rowOff>93131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2749374"/>
          <a:ext cx="889000" cy="3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166852</xdr:rowOff>
    </xdr:from>
    <xdr:to>
      <xdr:col>116</xdr:col>
      <xdr:colOff>114300</xdr:colOff>
      <xdr:row>76</xdr:row>
      <xdr:rowOff>97002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02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145279</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0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16695</xdr:rowOff>
    </xdr:from>
    <xdr:to>
      <xdr:col>112</xdr:col>
      <xdr:colOff>38100</xdr:colOff>
      <xdr:row>76</xdr:row>
      <xdr:rowOff>118295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04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109422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13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165775</xdr:rowOff>
    </xdr:from>
    <xdr:to>
      <xdr:col>107</xdr:col>
      <xdr:colOff>101600</xdr:colOff>
      <xdr:row>74</xdr:row>
      <xdr:rowOff>95925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68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112452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45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42331</xdr:rowOff>
    </xdr:from>
    <xdr:to>
      <xdr:col>102</xdr:col>
      <xdr:colOff>165100</xdr:colOff>
      <xdr:row>74</xdr:row>
      <xdr:rowOff>143931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72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160458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50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11274</xdr:rowOff>
    </xdr:from>
    <xdr:to>
      <xdr:col>98</xdr:col>
      <xdr:colOff>38100</xdr:colOff>
      <xdr:row>74</xdr:row>
      <xdr:rowOff>112874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69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129401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47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人件費は、</a:t>
          </a:r>
          <a:r>
            <a:rPr kumimoji="1" lang="en-US" altLang="ja-JP" sz="1100">
              <a:solidFill>
                <a:schemeClr val="dk1"/>
              </a:solidFill>
              <a:effectLst/>
              <a:latin typeface="+mn-lt"/>
              <a:ea typeface="+mn-ea"/>
              <a:cs typeface="+mn-cs"/>
            </a:rPr>
            <a:t>R6</a:t>
          </a:r>
          <a:r>
            <a:rPr kumimoji="1" lang="ja-JP" altLang="en-US" sz="1100">
              <a:solidFill>
                <a:schemeClr val="dk1"/>
              </a:solidFill>
              <a:effectLst/>
              <a:latin typeface="+mn-lt"/>
              <a:ea typeface="+mn-ea"/>
              <a:cs typeface="+mn-cs"/>
            </a:rPr>
            <a:t>年度から開始した</a:t>
          </a:r>
          <a:r>
            <a:rPr kumimoji="1" lang="ja-JP" altLang="ja-JP" sz="1100">
              <a:solidFill>
                <a:schemeClr val="dk1"/>
              </a:solidFill>
              <a:effectLst/>
              <a:latin typeface="+mn-lt"/>
              <a:ea typeface="+mn-ea"/>
              <a:cs typeface="+mn-cs"/>
            </a:rPr>
            <a:t>会計年度任用職員の勤勉手当支給</a:t>
          </a:r>
          <a:r>
            <a:rPr kumimoji="1" lang="ja-JP" altLang="en-US" sz="1100">
              <a:solidFill>
                <a:schemeClr val="dk1"/>
              </a:solidFill>
              <a:effectLst/>
              <a:latin typeface="+mn-lt"/>
              <a:ea typeface="+mn-ea"/>
              <a:cs typeface="+mn-cs"/>
            </a:rPr>
            <a:t>や人事院勧告による給与の是正により</a:t>
          </a:r>
          <a:r>
            <a:rPr kumimoji="1" lang="ja-JP" altLang="ja-JP" sz="1100">
              <a:solidFill>
                <a:schemeClr val="dk1"/>
              </a:solidFill>
              <a:effectLst/>
              <a:latin typeface="+mn-lt"/>
              <a:ea typeface="+mn-ea"/>
              <a:cs typeface="+mn-cs"/>
            </a:rPr>
            <a:t>住民一人当たりのコストが</a:t>
          </a:r>
          <a:r>
            <a:rPr kumimoji="1" lang="ja-JP" altLang="en-US" sz="1100">
              <a:solidFill>
                <a:schemeClr val="dk1"/>
              </a:solidFill>
              <a:effectLst/>
              <a:latin typeface="+mn-lt"/>
              <a:ea typeface="+mn-ea"/>
              <a:cs typeface="+mn-cs"/>
            </a:rPr>
            <a:t>増加した。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扶助費は、介護給付費・訓練等給付費、医療費助成の増により前年度より増加した。サービス利用者数や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人当たりの助成額が年々増加傾向にあるため、注視しながら適正な水準の維持に努める。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普通建設事業費（うち新規整備）は、義務教育学校整備等の大型公共事業が徐々に</a:t>
          </a:r>
          <a:r>
            <a:rPr kumimoji="1" lang="ja-JP" altLang="en-US" sz="1100">
              <a:solidFill>
                <a:schemeClr val="dk1"/>
              </a:solidFill>
              <a:effectLst/>
              <a:latin typeface="+mn-lt"/>
              <a:ea typeface="+mn-ea"/>
              <a:cs typeface="+mn-cs"/>
            </a:rPr>
            <a:t>工事を</a:t>
          </a:r>
          <a:r>
            <a:rPr kumimoji="1" lang="ja-JP" altLang="ja-JP" sz="1100">
              <a:solidFill>
                <a:schemeClr val="dk1"/>
              </a:solidFill>
              <a:effectLst/>
              <a:latin typeface="+mn-lt"/>
              <a:ea typeface="+mn-ea"/>
              <a:cs typeface="+mn-cs"/>
            </a:rPr>
            <a:t>完了し</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ことに伴い、住民一人当たりのコストが減少している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近年の普通建設事業費の増により</a:t>
          </a:r>
          <a:r>
            <a:rPr kumimoji="1" lang="ja-JP" altLang="en-US" sz="1100">
              <a:solidFill>
                <a:schemeClr val="dk1"/>
              </a:solidFill>
              <a:effectLst/>
              <a:latin typeface="+mn-lt"/>
              <a:ea typeface="+mn-ea"/>
              <a:cs typeface="+mn-cs"/>
            </a:rPr>
            <a:t>類似団体と比較すると数値が高いが、</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年度に</a:t>
          </a:r>
          <a:r>
            <a:rPr kumimoji="1" lang="ja-JP" altLang="ja-JP" sz="1100">
              <a:solidFill>
                <a:schemeClr val="dk1"/>
              </a:solidFill>
              <a:effectLst/>
              <a:latin typeface="+mn-lt"/>
              <a:ea typeface="+mn-ea"/>
              <a:cs typeface="+mn-cs"/>
            </a:rPr>
            <a:t>再開発事業</a:t>
          </a:r>
          <a:r>
            <a:rPr kumimoji="0" lang="ja-JP" altLang="en-US"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償還が完了したことにより減少した。</a:t>
          </a:r>
          <a:endParaRPr kumimoji="1" lang="en-US" altLang="ja-JP" sz="11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奈良県王寺町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23,694
23,446
7.01
12,252,602
11,934,555
281,511
6,194,676
12,018,448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76073</xdr:rowOff>
    </xdr:from>
    <xdr:to>
      <xdr:col>24</xdr:col>
      <xdr:colOff>63500</xdr:colOff>
      <xdr:row>34</xdr:row>
      <xdr:rowOff>125984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05373"/>
          <a:ext cx="8382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82550</xdr:rowOff>
    </xdr:from>
    <xdr:to>
      <xdr:col>19</xdr:col>
      <xdr:colOff>177800</xdr:colOff>
      <xdr:row>34</xdr:row>
      <xdr:rowOff>125984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1185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82550</xdr:rowOff>
    </xdr:from>
    <xdr:to>
      <xdr:col>15</xdr:col>
      <xdr:colOff>50800</xdr:colOff>
      <xdr:row>34</xdr:row>
      <xdr:rowOff>98171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11850"/>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135509</xdr:rowOff>
    </xdr:from>
    <xdr:to>
      <xdr:col>10</xdr:col>
      <xdr:colOff>114300</xdr:colOff>
      <xdr:row>34</xdr:row>
      <xdr:rowOff>98171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93359"/>
          <a:ext cx="889000" cy="13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25273</xdr:rowOff>
    </xdr:from>
    <xdr:to>
      <xdr:col>24</xdr:col>
      <xdr:colOff>114300</xdr:colOff>
      <xdr:row>34</xdr:row>
      <xdr:rowOff>126873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5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48150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0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75184</xdr:rowOff>
    </xdr:from>
    <xdr:to>
      <xdr:col>20</xdr:col>
      <xdr:colOff>38100</xdr:colOff>
      <xdr:row>35</xdr:row>
      <xdr:rowOff>5334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0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21861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7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31750</xdr:rowOff>
    </xdr:from>
    <xdr:to>
      <xdr:col>15</xdr:col>
      <xdr:colOff>101600</xdr:colOff>
      <xdr:row>34</xdr:row>
      <xdr:rowOff>133350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149877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3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47371</xdr:rowOff>
    </xdr:from>
    <xdr:to>
      <xdr:col>10</xdr:col>
      <xdr:colOff>165100</xdr:colOff>
      <xdr:row>34</xdr:row>
      <xdr:rowOff>148971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7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165498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5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84709</xdr:rowOff>
    </xdr:from>
    <xdr:to>
      <xdr:col>6</xdr:col>
      <xdr:colOff>38100</xdr:colOff>
      <xdr:row>34</xdr:row>
      <xdr:rowOff>14859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4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31386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1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80893</xdr:rowOff>
    </xdr:from>
    <xdr:to>
      <xdr:col>24</xdr:col>
      <xdr:colOff>63500</xdr:colOff>
      <xdr:row>57</xdr:row>
      <xdr:rowOff>113719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53543"/>
          <a:ext cx="838200" cy="3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28260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0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113719</xdr:rowOff>
    </xdr:from>
    <xdr:to>
      <xdr:col>19</xdr:col>
      <xdr:colOff>177800</xdr:colOff>
      <xdr:row>57</xdr:row>
      <xdr:rowOff>157889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86369"/>
          <a:ext cx="889000" cy="4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167644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117572</xdr:rowOff>
    </xdr:from>
    <xdr:to>
      <xdr:col>15</xdr:col>
      <xdr:colOff>50800</xdr:colOff>
      <xdr:row>57</xdr:row>
      <xdr:rowOff>157889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90222"/>
          <a:ext cx="889000" cy="4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119675</xdr:rowOff>
    </xdr:from>
    <xdr:to>
      <xdr:col>10</xdr:col>
      <xdr:colOff>114300</xdr:colOff>
      <xdr:row>57</xdr:row>
      <xdr:rowOff>117572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49425"/>
          <a:ext cx="889000" cy="34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30093</xdr:rowOff>
    </xdr:from>
    <xdr:to>
      <xdr:col>24</xdr:col>
      <xdr:colOff>114300</xdr:colOff>
      <xdr:row>57</xdr:row>
      <xdr:rowOff>131693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0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52970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62919</xdr:rowOff>
    </xdr:from>
    <xdr:to>
      <xdr:col>20</xdr:col>
      <xdr:colOff>38100</xdr:colOff>
      <xdr:row>57</xdr:row>
      <xdr:rowOff>164519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3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9596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61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107089</xdr:rowOff>
    </xdr:from>
    <xdr:to>
      <xdr:col>15</xdr:col>
      <xdr:colOff>101600</xdr:colOff>
      <xdr:row>58</xdr:row>
      <xdr:rowOff>37239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7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28366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7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66772</xdr:rowOff>
    </xdr:from>
    <xdr:to>
      <xdr:col>10</xdr:col>
      <xdr:colOff>165100</xdr:colOff>
      <xdr:row>57</xdr:row>
      <xdr:rowOff>168372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3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159499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3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68875</xdr:rowOff>
    </xdr:from>
    <xdr:to>
      <xdr:col>6</xdr:col>
      <xdr:colOff>38100</xdr:colOff>
      <xdr:row>55</xdr:row>
      <xdr:rowOff>170475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161602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9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27274</xdr:rowOff>
    </xdr:from>
    <xdr:to>
      <xdr:col>24</xdr:col>
      <xdr:colOff>63500</xdr:colOff>
      <xdr:row>77</xdr:row>
      <xdr:rowOff>44390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57474"/>
          <a:ext cx="838200" cy="18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44390</xdr:rowOff>
    </xdr:from>
    <xdr:to>
      <xdr:col>19</xdr:col>
      <xdr:colOff>177800</xdr:colOff>
      <xdr:row>77</xdr:row>
      <xdr:rowOff>109373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46040"/>
          <a:ext cx="889000" cy="6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20980</xdr:rowOff>
    </xdr:from>
    <xdr:to>
      <xdr:col>15</xdr:col>
      <xdr:colOff>50800</xdr:colOff>
      <xdr:row>77</xdr:row>
      <xdr:rowOff>109373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22630"/>
          <a:ext cx="889000" cy="8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20980</xdr:rowOff>
    </xdr:from>
    <xdr:to>
      <xdr:col>10</xdr:col>
      <xdr:colOff>114300</xdr:colOff>
      <xdr:row>78</xdr:row>
      <xdr:rowOff>21765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22630"/>
          <a:ext cx="889000" cy="17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147924</xdr:rowOff>
    </xdr:from>
    <xdr:to>
      <xdr:col>24</xdr:col>
      <xdr:colOff>114300</xdr:colOff>
      <xdr:row>76</xdr:row>
      <xdr:rowOff>78074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0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126351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8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165040</xdr:rowOff>
    </xdr:from>
    <xdr:to>
      <xdr:col>20</xdr:col>
      <xdr:colOff>38100</xdr:colOff>
      <xdr:row>77</xdr:row>
      <xdr:rowOff>95190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9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86317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87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58573</xdr:rowOff>
    </xdr:from>
    <xdr:to>
      <xdr:col>15</xdr:col>
      <xdr:colOff>101600</xdr:colOff>
      <xdr:row>77</xdr:row>
      <xdr:rowOff>160173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6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151300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52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141630</xdr:rowOff>
    </xdr:from>
    <xdr:to>
      <xdr:col>10</xdr:col>
      <xdr:colOff>165100</xdr:colOff>
      <xdr:row>77</xdr:row>
      <xdr:rowOff>71780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62907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6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142415</xdr:rowOff>
    </xdr:from>
    <xdr:to>
      <xdr:col>6</xdr:col>
      <xdr:colOff>38100</xdr:colOff>
      <xdr:row>78</xdr:row>
      <xdr:rowOff>72565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4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63692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36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151603</xdr:rowOff>
    </xdr:from>
    <xdr:to>
      <xdr:col>24</xdr:col>
      <xdr:colOff>63500</xdr:colOff>
      <xdr:row>98</xdr:row>
      <xdr:rowOff>164190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953703"/>
          <a:ext cx="838200" cy="1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37165</xdr:rowOff>
    </xdr:from>
    <xdr:to>
      <xdr:col>19</xdr:col>
      <xdr:colOff>177800</xdr:colOff>
      <xdr:row>98</xdr:row>
      <xdr:rowOff>164190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39265"/>
          <a:ext cx="889000" cy="1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37165</xdr:rowOff>
    </xdr:from>
    <xdr:to>
      <xdr:col>15</xdr:col>
      <xdr:colOff>50800</xdr:colOff>
      <xdr:row>98</xdr:row>
      <xdr:rowOff>52451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39265"/>
          <a:ext cx="889000" cy="1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52451</xdr:rowOff>
    </xdr:from>
    <xdr:to>
      <xdr:col>10</xdr:col>
      <xdr:colOff>114300</xdr:colOff>
      <xdr:row>98</xdr:row>
      <xdr:rowOff>109936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54551"/>
          <a:ext cx="889000" cy="5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100803</xdr:rowOff>
    </xdr:from>
    <xdr:to>
      <xdr:col>24</xdr:col>
      <xdr:colOff>114300</xdr:colOff>
      <xdr:row>99</xdr:row>
      <xdr:rowOff>30953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90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15730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1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113390</xdr:rowOff>
    </xdr:from>
    <xdr:to>
      <xdr:col>20</xdr:col>
      <xdr:colOff>38100</xdr:colOff>
      <xdr:row>99</xdr:row>
      <xdr:rowOff>43540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91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34667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700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157815</xdr:rowOff>
    </xdr:from>
    <xdr:to>
      <xdr:col>15</xdr:col>
      <xdr:colOff>101600</xdr:colOff>
      <xdr:row>98</xdr:row>
      <xdr:rowOff>87965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8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79092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8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1651</xdr:rowOff>
    </xdr:from>
    <xdr:to>
      <xdr:col>10</xdr:col>
      <xdr:colOff>165100</xdr:colOff>
      <xdr:row>98</xdr:row>
      <xdr:rowOff>103251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0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94378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9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59136</xdr:rowOff>
    </xdr:from>
    <xdr:to>
      <xdr:col>6</xdr:col>
      <xdr:colOff>38100</xdr:colOff>
      <xdr:row>98</xdr:row>
      <xdr:rowOff>160736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6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151863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5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158641</xdr:rowOff>
    </xdr:from>
    <xdr:to>
      <xdr:col>55</xdr:col>
      <xdr:colOff>0</xdr:colOff>
      <xdr:row>39</xdr:row>
      <xdr:rowOff>15929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73741"/>
          <a:ext cx="838200" cy="2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158641</xdr:rowOff>
    </xdr:from>
    <xdr:to>
      <xdr:col>50</xdr:col>
      <xdr:colOff>114300</xdr:colOff>
      <xdr:row>39</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159391"/>
          <a:ext cx="889000" cy="54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158641</xdr:rowOff>
    </xdr:from>
    <xdr:to>
      <xdr:col>45</xdr:col>
      <xdr:colOff>177800</xdr:colOff>
      <xdr:row>39</xdr:row>
      <xdr:rowOff>30952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159391"/>
          <a:ext cx="889000" cy="55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30952</xdr:rowOff>
    </xdr:from>
    <xdr:to>
      <xdr:col>41</xdr:col>
      <xdr:colOff>50800</xdr:colOff>
      <xdr:row>39</xdr:row>
      <xdr:rowOff>31278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717502"/>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107841</xdr:rowOff>
    </xdr:from>
    <xdr:to>
      <xdr:col>55</xdr:col>
      <xdr:colOff>50800</xdr:colOff>
      <xdr:row>39</xdr:row>
      <xdr:rowOff>37991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2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71246</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136579</xdr:rowOff>
    </xdr:from>
    <xdr:to>
      <xdr:col>50</xdr:col>
      <xdr:colOff>165100</xdr:colOff>
      <xdr:row>39</xdr:row>
      <xdr:rowOff>66729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5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57856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44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107841</xdr:rowOff>
    </xdr:from>
    <xdr:to>
      <xdr:col>46</xdr:col>
      <xdr:colOff>38100</xdr:colOff>
      <xdr:row>36</xdr:row>
      <xdr:rowOff>37991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10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54518</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883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151602</xdr:rowOff>
    </xdr:from>
    <xdr:to>
      <xdr:col>41</xdr:col>
      <xdr:colOff>101600</xdr:colOff>
      <xdr:row>39</xdr:row>
      <xdr:rowOff>81752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6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72879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59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151928</xdr:rowOff>
    </xdr:from>
    <xdr:to>
      <xdr:col>36</xdr:col>
      <xdr:colOff>165100</xdr:colOff>
      <xdr:row>39</xdr:row>
      <xdr:rowOff>82078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6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73205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59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129432</xdr:rowOff>
    </xdr:from>
    <xdr:to>
      <xdr:col>55</xdr:col>
      <xdr:colOff>0</xdr:colOff>
      <xdr:row>59</xdr:row>
      <xdr:rowOff>24981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73532"/>
          <a:ext cx="838200" cy="6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129432</xdr:rowOff>
    </xdr:from>
    <xdr:to>
      <xdr:col>50</xdr:col>
      <xdr:colOff>114300</xdr:colOff>
      <xdr:row>59</xdr:row>
      <xdr:rowOff>2692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73532"/>
          <a:ext cx="889000" cy="4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2692</xdr:rowOff>
    </xdr:from>
    <xdr:to>
      <xdr:col>45</xdr:col>
      <xdr:colOff>177800</xdr:colOff>
      <xdr:row>59</xdr:row>
      <xdr:rowOff>25362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18242"/>
          <a:ext cx="889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22637</xdr:rowOff>
    </xdr:from>
    <xdr:to>
      <xdr:col>41</xdr:col>
      <xdr:colOff>50800</xdr:colOff>
      <xdr:row>59</xdr:row>
      <xdr:rowOff>25362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38187"/>
          <a:ext cx="889000" cy="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145631</xdr:rowOff>
    </xdr:from>
    <xdr:to>
      <xdr:col>55</xdr:col>
      <xdr:colOff>50800</xdr:colOff>
      <xdr:row>59</xdr:row>
      <xdr:rowOff>75781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8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60558</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0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78632</xdr:rowOff>
    </xdr:from>
    <xdr:to>
      <xdr:col>50</xdr:col>
      <xdr:colOff>165100</xdr:colOff>
      <xdr:row>59</xdr:row>
      <xdr:rowOff>8782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2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171359</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123342</xdr:rowOff>
    </xdr:from>
    <xdr:to>
      <xdr:col>46</xdr:col>
      <xdr:colOff>38100</xdr:colOff>
      <xdr:row>59</xdr:row>
      <xdr:rowOff>53492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6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44619</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60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146012</xdr:rowOff>
    </xdr:from>
    <xdr:to>
      <xdr:col>41</xdr:col>
      <xdr:colOff>101600</xdr:colOff>
      <xdr:row>59</xdr:row>
      <xdr:rowOff>76162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9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67289</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8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143287</xdr:rowOff>
    </xdr:from>
    <xdr:to>
      <xdr:col>36</xdr:col>
      <xdr:colOff>165100</xdr:colOff>
      <xdr:row>59</xdr:row>
      <xdr:rowOff>73437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8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64564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8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114936</xdr:rowOff>
    </xdr:from>
    <xdr:to>
      <xdr:col>55</xdr:col>
      <xdr:colOff>0</xdr:colOff>
      <xdr:row>78</xdr:row>
      <xdr:rowOff>57862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16586"/>
          <a:ext cx="838200" cy="11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114936</xdr:rowOff>
    </xdr:from>
    <xdr:to>
      <xdr:col>50</xdr:col>
      <xdr:colOff>114300</xdr:colOff>
      <xdr:row>77</xdr:row>
      <xdr:rowOff>149892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16586"/>
          <a:ext cx="889000" cy="3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65024</xdr:rowOff>
    </xdr:from>
    <xdr:to>
      <xdr:col>45</xdr:col>
      <xdr:colOff>177800</xdr:colOff>
      <xdr:row>77</xdr:row>
      <xdr:rowOff>149892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266674"/>
          <a:ext cx="889000" cy="8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171286</xdr:rowOff>
    </xdr:from>
    <xdr:to>
      <xdr:col>41</xdr:col>
      <xdr:colOff>50800</xdr:colOff>
      <xdr:row>77</xdr:row>
      <xdr:rowOff>65024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201486"/>
          <a:ext cx="889000" cy="6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45057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7062</xdr:rowOff>
    </xdr:from>
    <xdr:to>
      <xdr:col>55</xdr:col>
      <xdr:colOff>50800</xdr:colOff>
      <xdr:row>78</xdr:row>
      <xdr:rowOff>108662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29939</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3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64136</xdr:rowOff>
    </xdr:from>
    <xdr:to>
      <xdr:col>50</xdr:col>
      <xdr:colOff>165100</xdr:colOff>
      <xdr:row>77</xdr:row>
      <xdr:rowOff>165736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6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10813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04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99092</xdr:rowOff>
    </xdr:from>
    <xdr:to>
      <xdr:col>46</xdr:col>
      <xdr:colOff>38100</xdr:colOff>
      <xdr:row>78</xdr:row>
      <xdr:rowOff>29242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0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45769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0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14224</xdr:rowOff>
    </xdr:from>
    <xdr:to>
      <xdr:col>41</xdr:col>
      <xdr:colOff>101600</xdr:colOff>
      <xdr:row>77</xdr:row>
      <xdr:rowOff>115824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132351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9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120486</xdr:rowOff>
    </xdr:from>
    <xdr:to>
      <xdr:col>36</xdr:col>
      <xdr:colOff>165100</xdr:colOff>
      <xdr:row>77</xdr:row>
      <xdr:rowOff>50636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15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67162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92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160998</xdr:rowOff>
    </xdr:from>
    <xdr:to>
      <xdr:col>55</xdr:col>
      <xdr:colOff>0</xdr:colOff>
      <xdr:row>95</xdr:row>
      <xdr:rowOff>43002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277298"/>
          <a:ext cx="838200" cy="5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43002</xdr:rowOff>
    </xdr:from>
    <xdr:to>
      <xdr:col>50</xdr:col>
      <xdr:colOff>114300</xdr:colOff>
      <xdr:row>95</xdr:row>
      <xdr:rowOff>100775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330752"/>
          <a:ext cx="889000" cy="5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100775</xdr:rowOff>
    </xdr:from>
    <xdr:to>
      <xdr:col>45</xdr:col>
      <xdr:colOff>177800</xdr:colOff>
      <xdr:row>96</xdr:row>
      <xdr:rowOff>20117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388525"/>
          <a:ext cx="889000" cy="9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20117</xdr:rowOff>
    </xdr:from>
    <xdr:to>
      <xdr:col>41</xdr:col>
      <xdr:colOff>50800</xdr:colOff>
      <xdr:row>96</xdr:row>
      <xdr:rowOff>119635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479317"/>
          <a:ext cx="889000" cy="9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110198</xdr:rowOff>
    </xdr:from>
    <xdr:to>
      <xdr:col>55</xdr:col>
      <xdr:colOff>50800</xdr:colOff>
      <xdr:row>95</xdr:row>
      <xdr:rowOff>40348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22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133075</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07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163652</xdr:rowOff>
    </xdr:from>
    <xdr:to>
      <xdr:col>50</xdr:col>
      <xdr:colOff>165100</xdr:colOff>
      <xdr:row>95</xdr:row>
      <xdr:rowOff>93802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27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110329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05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49975</xdr:rowOff>
    </xdr:from>
    <xdr:to>
      <xdr:col>46</xdr:col>
      <xdr:colOff>38100</xdr:colOff>
      <xdr:row>95</xdr:row>
      <xdr:rowOff>151575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33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168102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11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140767</xdr:rowOff>
    </xdr:from>
    <xdr:to>
      <xdr:col>41</xdr:col>
      <xdr:colOff>101600</xdr:colOff>
      <xdr:row>96</xdr:row>
      <xdr:rowOff>70917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2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87444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20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68835</xdr:rowOff>
    </xdr:from>
    <xdr:to>
      <xdr:col>36</xdr:col>
      <xdr:colOff>165100</xdr:colOff>
      <xdr:row>96</xdr:row>
      <xdr:rowOff>170435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161562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53583</xdr:rowOff>
    </xdr:from>
    <xdr:to>
      <xdr:col>85</xdr:col>
      <xdr:colOff>127000</xdr:colOff>
      <xdr:row>36</xdr:row>
      <xdr:rowOff>170430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225783"/>
          <a:ext cx="838200" cy="11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53583</xdr:rowOff>
    </xdr:from>
    <xdr:to>
      <xdr:col>81</xdr:col>
      <xdr:colOff>50800</xdr:colOff>
      <xdr:row>38</xdr:row>
      <xdr:rowOff>28601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25783"/>
          <a:ext cx="889000" cy="31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80819</xdr:rowOff>
    </xdr:from>
    <xdr:to>
      <xdr:col>76</xdr:col>
      <xdr:colOff>114300</xdr:colOff>
      <xdr:row>38</xdr:row>
      <xdr:rowOff>28601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081569"/>
          <a:ext cx="889000" cy="46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80819</xdr:rowOff>
    </xdr:from>
    <xdr:to>
      <xdr:col>71</xdr:col>
      <xdr:colOff>177800</xdr:colOff>
      <xdr:row>37</xdr:row>
      <xdr:rowOff>118212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081569"/>
          <a:ext cx="889000" cy="38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119630</xdr:rowOff>
    </xdr:from>
    <xdr:to>
      <xdr:col>85</xdr:col>
      <xdr:colOff>177800</xdr:colOff>
      <xdr:row>37</xdr:row>
      <xdr:rowOff>49780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9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142507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4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2783</xdr:rowOff>
    </xdr:from>
    <xdr:to>
      <xdr:col>81</xdr:col>
      <xdr:colOff>101600</xdr:colOff>
      <xdr:row>36</xdr:row>
      <xdr:rowOff>104383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7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120910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95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149251</xdr:rowOff>
    </xdr:from>
    <xdr:to>
      <xdr:col>76</xdr:col>
      <xdr:colOff>165100</xdr:colOff>
      <xdr:row>38</xdr:row>
      <xdr:rowOff>79401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9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95928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2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30019</xdr:rowOff>
    </xdr:from>
    <xdr:to>
      <xdr:col>72</xdr:col>
      <xdr:colOff>38100</xdr:colOff>
      <xdr:row>35</xdr:row>
      <xdr:rowOff>131619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03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148146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80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67412</xdr:rowOff>
    </xdr:from>
    <xdr:to>
      <xdr:col>67</xdr:col>
      <xdr:colOff>101600</xdr:colOff>
      <xdr:row>37</xdr:row>
      <xdr:rowOff>169011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110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14089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18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54057</xdr:rowOff>
    </xdr:from>
    <xdr:to>
      <xdr:col>85</xdr:col>
      <xdr:colOff>127000</xdr:colOff>
      <xdr:row>56</xdr:row>
      <xdr:rowOff>83533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655257"/>
          <a:ext cx="838200" cy="2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32583</xdr:rowOff>
    </xdr:from>
    <xdr:to>
      <xdr:col>81</xdr:col>
      <xdr:colOff>50800</xdr:colOff>
      <xdr:row>56</xdr:row>
      <xdr:rowOff>54057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633783"/>
          <a:ext cx="889000" cy="2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3496</xdr:rowOff>
    </xdr:from>
    <xdr:to>
      <xdr:col>76</xdr:col>
      <xdr:colOff>114300</xdr:colOff>
      <xdr:row>56</xdr:row>
      <xdr:rowOff>32583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8747446"/>
          <a:ext cx="889000" cy="88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3496</xdr:rowOff>
    </xdr:from>
    <xdr:to>
      <xdr:col>71</xdr:col>
      <xdr:colOff>177800</xdr:colOff>
      <xdr:row>55</xdr:row>
      <xdr:rowOff>115290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8747446"/>
          <a:ext cx="889000" cy="79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32733</xdr:rowOff>
    </xdr:from>
    <xdr:to>
      <xdr:col>85</xdr:col>
      <xdr:colOff>177800</xdr:colOff>
      <xdr:row>56</xdr:row>
      <xdr:rowOff>134333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3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55610</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48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3257</xdr:rowOff>
    </xdr:from>
    <xdr:to>
      <xdr:col>81</xdr:col>
      <xdr:colOff>101600</xdr:colOff>
      <xdr:row>56</xdr:row>
      <xdr:rowOff>104857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0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121384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37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153233</xdr:rowOff>
    </xdr:from>
    <xdr:to>
      <xdr:col>76</xdr:col>
      <xdr:colOff>165100</xdr:colOff>
      <xdr:row>56</xdr:row>
      <xdr:rowOff>83383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58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99910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35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124146</xdr:rowOff>
    </xdr:from>
    <xdr:to>
      <xdr:col>72</xdr:col>
      <xdr:colOff>38100</xdr:colOff>
      <xdr:row>51</xdr:row>
      <xdr:rowOff>54296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869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49</xdr:row>
      <xdr:rowOff>70823</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03795" y="8471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64490</xdr:rowOff>
    </xdr:from>
    <xdr:to>
      <xdr:col>67</xdr:col>
      <xdr:colOff>101600</xdr:colOff>
      <xdr:row>55</xdr:row>
      <xdr:rowOff>166090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4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11167</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14795" y="926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126378</xdr:rowOff>
    </xdr:from>
    <xdr:to>
      <xdr:col>85</xdr:col>
      <xdr:colOff>127000</xdr:colOff>
      <xdr:row>96</xdr:row>
      <xdr:rowOff>34392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414128"/>
          <a:ext cx="838200" cy="7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126378</xdr:rowOff>
    </xdr:from>
    <xdr:to>
      <xdr:col>81</xdr:col>
      <xdr:colOff>50800</xdr:colOff>
      <xdr:row>95</xdr:row>
      <xdr:rowOff>134113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414128"/>
          <a:ext cx="8890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167454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134113</xdr:rowOff>
    </xdr:from>
    <xdr:to>
      <xdr:col>76</xdr:col>
      <xdr:colOff>114300</xdr:colOff>
      <xdr:row>96</xdr:row>
      <xdr:rowOff>59931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421863"/>
          <a:ext cx="889000" cy="9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59931</xdr:rowOff>
    </xdr:from>
    <xdr:to>
      <xdr:col>71</xdr:col>
      <xdr:colOff>177800</xdr:colOff>
      <xdr:row>96</xdr:row>
      <xdr:rowOff>62751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519131"/>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155042</xdr:rowOff>
    </xdr:from>
    <xdr:to>
      <xdr:col>85</xdr:col>
      <xdr:colOff>177800</xdr:colOff>
      <xdr:row>96</xdr:row>
      <xdr:rowOff>85192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4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6469</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2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75578</xdr:rowOff>
    </xdr:from>
    <xdr:to>
      <xdr:col>81</xdr:col>
      <xdr:colOff>101600</xdr:colOff>
      <xdr:row>96</xdr:row>
      <xdr:rowOff>5728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36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22255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13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83313</xdr:rowOff>
    </xdr:from>
    <xdr:to>
      <xdr:col>76</xdr:col>
      <xdr:colOff>165100</xdr:colOff>
      <xdr:row>96</xdr:row>
      <xdr:rowOff>13463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37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29990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14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9131</xdr:rowOff>
    </xdr:from>
    <xdr:to>
      <xdr:col>72</xdr:col>
      <xdr:colOff>38100</xdr:colOff>
      <xdr:row>96</xdr:row>
      <xdr:rowOff>110731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46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127258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24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11951</xdr:rowOff>
    </xdr:from>
    <xdr:to>
      <xdr:col>67</xdr:col>
      <xdr:colOff>101600</xdr:colOff>
      <xdr:row>96</xdr:row>
      <xdr:rowOff>113551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47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130078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4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総務費増要因：</a:t>
          </a:r>
          <a:r>
            <a:rPr kumimoji="1" lang="ja-JP" altLang="en-US" sz="1000">
              <a:solidFill>
                <a:schemeClr val="dk1"/>
              </a:solidFill>
              <a:effectLst/>
              <a:latin typeface="+mn-lt"/>
              <a:ea typeface="+mn-ea"/>
              <a:cs typeface="+mn-cs"/>
            </a:rPr>
            <a:t>人件費、</a:t>
          </a:r>
          <a:r>
            <a:rPr kumimoji="1" lang="ja-JP" altLang="ja-JP" sz="1000">
              <a:solidFill>
                <a:schemeClr val="dk1"/>
              </a:solidFill>
              <a:effectLst/>
              <a:latin typeface="+mn-lt"/>
              <a:ea typeface="+mn-ea"/>
              <a:cs typeface="+mn-cs"/>
            </a:rPr>
            <a:t>システム標準化対応、</a:t>
          </a:r>
          <a:r>
            <a:rPr kumimoji="1" lang="ja-JP" altLang="en-US" sz="1000">
              <a:solidFill>
                <a:schemeClr val="dk1"/>
              </a:solidFill>
              <a:effectLst/>
              <a:latin typeface="+mn-lt"/>
              <a:ea typeface="+mn-ea"/>
              <a:cs typeface="+mn-cs"/>
            </a:rPr>
            <a:t>町県民税過年度還付金の発生</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内部情報システムの導入</a:t>
          </a:r>
          <a:r>
            <a:rPr kumimoji="1" lang="ja-JP" altLang="ja-JP" sz="1000">
              <a:solidFill>
                <a:schemeClr val="dk1"/>
              </a:solidFill>
              <a:effectLst/>
              <a:latin typeface="+mn-lt"/>
              <a:ea typeface="+mn-ea"/>
              <a:cs typeface="+mn-cs"/>
            </a:rPr>
            <a:t>。</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民生</a:t>
          </a:r>
          <a:r>
            <a:rPr kumimoji="1" lang="ja-JP" altLang="ja-JP" sz="1000">
              <a:solidFill>
                <a:schemeClr val="dk1"/>
              </a:solidFill>
              <a:effectLst/>
              <a:latin typeface="+mn-lt"/>
              <a:ea typeface="+mn-ea"/>
              <a:cs typeface="+mn-cs"/>
            </a:rPr>
            <a:t>費増要因：</a:t>
          </a:r>
          <a:r>
            <a:rPr kumimoji="1" lang="ja-JP" altLang="en-US" sz="1000">
              <a:solidFill>
                <a:schemeClr val="dk1"/>
              </a:solidFill>
              <a:effectLst/>
              <a:latin typeface="+mn-lt"/>
              <a:ea typeface="+mn-ea"/>
              <a:cs typeface="+mn-cs"/>
            </a:rPr>
            <a:t>認定こども園整備補助金の支出、調整給付・住民税非課税世帯に係る物価高騰臨時給付金事業の実施。</a:t>
          </a:r>
          <a:endParaRPr kumimoji="1" lang="en-US" altLang="ja-JP"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商工費減要因：</a:t>
          </a:r>
          <a:r>
            <a:rPr kumimoji="1" lang="ja-JP" altLang="ja-JP" sz="1000">
              <a:solidFill>
                <a:schemeClr val="dk1"/>
              </a:solidFill>
              <a:effectLst/>
              <a:latin typeface="+mn-lt"/>
              <a:ea typeface="+mn-ea"/>
              <a:cs typeface="+mn-cs"/>
            </a:rPr>
            <a:t>物価高騰臨時給付金</a:t>
          </a:r>
          <a:r>
            <a:rPr kumimoji="0" lang="ja-JP" altLang="en-US" sz="1000">
              <a:solidFill>
                <a:schemeClr val="dk1"/>
              </a:solidFill>
              <a:effectLst/>
              <a:latin typeface="+mn-lt"/>
              <a:ea typeface="+mn-ea"/>
              <a:cs typeface="+mn-cs"/>
            </a:rPr>
            <a:t>を用いた</a:t>
          </a:r>
          <a:r>
            <a:rPr kumimoji="1" lang="ja-JP" altLang="en-US" sz="1000">
              <a:solidFill>
                <a:schemeClr val="dk1"/>
              </a:solidFill>
              <a:effectLst/>
              <a:latin typeface="+mn-lt"/>
              <a:ea typeface="+mn-ea"/>
              <a:cs typeface="+mn-cs"/>
            </a:rPr>
            <a:t>雪丸振興券事業、臨時経済対策ギフト券事業の実施。</a:t>
          </a:r>
          <a:endParaRPr kumimoji="1" lang="en-US" altLang="ja-JP"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土木費増要因：久度大橋修繕・耐震補強工事、王寺駅前周辺整備、畠田駅前周辺整備事業の進捗によるもの。</a:t>
          </a:r>
          <a:endParaRPr lang="ja-JP" altLang="ja-JP" sz="1100">
            <a:effectLst/>
          </a:endParaRPr>
        </a:p>
        <a:p>
          <a:pPr eaLnBrk="1" fontAlgn="auto" latinLnBrk="0" hangingPunct="1"/>
          <a:r>
            <a:rPr kumimoji="1" lang="ja-JP" altLang="ja-JP" sz="1000">
              <a:solidFill>
                <a:schemeClr val="dk1"/>
              </a:solidFill>
              <a:effectLst/>
              <a:latin typeface="+mn-lt"/>
              <a:ea typeface="+mn-ea"/>
              <a:cs typeface="+mn-cs"/>
            </a:rPr>
            <a:t>消防費</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要因：</a:t>
          </a:r>
          <a:r>
            <a:rPr kumimoji="1" lang="ja-JP" altLang="en-US" sz="1000">
              <a:solidFill>
                <a:schemeClr val="dk1"/>
              </a:solidFill>
              <a:effectLst/>
              <a:latin typeface="+mn-lt"/>
              <a:ea typeface="+mn-ea"/>
              <a:cs typeface="+mn-cs"/>
            </a:rPr>
            <a:t>泉の広場防災公園整備</a:t>
          </a:r>
          <a:r>
            <a:rPr kumimoji="1" lang="ja-JP" altLang="ja-JP" sz="1000">
              <a:solidFill>
                <a:schemeClr val="dk1"/>
              </a:solidFill>
              <a:effectLst/>
              <a:latin typeface="+mn-lt"/>
              <a:ea typeface="+mn-ea"/>
              <a:cs typeface="+mn-cs"/>
            </a:rPr>
            <a:t>事業</a:t>
          </a:r>
          <a:r>
            <a:rPr kumimoji="1" lang="ja-JP" altLang="en-US" sz="1000">
              <a:solidFill>
                <a:schemeClr val="dk1"/>
              </a:solidFill>
              <a:effectLst/>
              <a:latin typeface="+mn-lt"/>
              <a:ea typeface="+mn-ea"/>
              <a:cs typeface="+mn-cs"/>
            </a:rPr>
            <a:t>の大型工事</a:t>
          </a:r>
          <a:r>
            <a:rPr kumimoji="1" lang="ja-JP" altLang="ja-JP" sz="1000">
              <a:solidFill>
                <a:schemeClr val="dk1"/>
              </a:solidFill>
              <a:effectLst/>
              <a:latin typeface="+mn-lt"/>
              <a:ea typeface="+mn-ea"/>
              <a:cs typeface="+mn-cs"/>
            </a:rPr>
            <a:t>、地域交流センター空調設備改修工事</a:t>
          </a:r>
          <a:r>
            <a:rPr kumimoji="1" lang="ja-JP" altLang="en-US" sz="1000">
              <a:solidFill>
                <a:schemeClr val="dk1"/>
              </a:solidFill>
              <a:effectLst/>
              <a:latin typeface="+mn-lt"/>
              <a:ea typeface="+mn-ea"/>
              <a:cs typeface="+mn-cs"/>
            </a:rPr>
            <a:t>の完了。</a:t>
          </a:r>
          <a:endParaRPr lang="ja-JP" altLang="ja-JP" sz="1100">
            <a:effectLst/>
          </a:endParaRPr>
        </a:p>
        <a:p>
          <a:r>
            <a:rPr kumimoji="1" lang="ja-JP" altLang="ja-JP" sz="1000">
              <a:solidFill>
                <a:schemeClr val="dk1"/>
              </a:solidFill>
              <a:effectLst/>
              <a:latin typeface="+mn-lt"/>
              <a:ea typeface="+mn-ea"/>
              <a:cs typeface="+mn-cs"/>
            </a:rPr>
            <a:t>教育費減要因：</a:t>
          </a:r>
          <a:r>
            <a:rPr kumimoji="1" lang="ja-JP" altLang="en-US" sz="1000">
              <a:solidFill>
                <a:schemeClr val="dk1"/>
              </a:solidFill>
              <a:effectLst/>
              <a:latin typeface="+mn-lt"/>
              <a:ea typeface="+mn-ea"/>
              <a:cs typeface="+mn-cs"/>
            </a:rPr>
            <a:t>義務教育学校（</a:t>
          </a:r>
          <a:r>
            <a:rPr kumimoji="1" lang="ja-JP" altLang="ja-JP" sz="1000">
              <a:solidFill>
                <a:schemeClr val="dk1"/>
              </a:solidFill>
              <a:effectLst/>
              <a:latin typeface="+mn-lt"/>
              <a:ea typeface="+mn-ea"/>
              <a:cs typeface="+mn-cs"/>
            </a:rPr>
            <a:t>北</a:t>
          </a:r>
          <a:r>
            <a:rPr kumimoji="1" lang="ja-JP" altLang="en-US" sz="1000">
              <a:solidFill>
                <a:schemeClr val="dk1"/>
              </a:solidFill>
              <a:effectLst/>
              <a:latin typeface="+mn-lt"/>
              <a:ea typeface="+mn-ea"/>
              <a:cs typeface="+mn-cs"/>
            </a:rPr>
            <a:t>）二次造成工事</a:t>
          </a:r>
          <a:r>
            <a:rPr kumimoji="1" lang="ja-JP" altLang="ja-JP" sz="1000">
              <a:solidFill>
                <a:schemeClr val="dk1"/>
              </a:solidFill>
              <a:effectLst/>
              <a:latin typeface="+mn-lt"/>
              <a:ea typeface="+mn-ea"/>
              <a:cs typeface="+mn-cs"/>
            </a:rPr>
            <a:t>、義務教育学校（南）大規模</a:t>
          </a:r>
          <a:r>
            <a:rPr kumimoji="1" lang="ja-JP" altLang="en-US" sz="1000">
              <a:solidFill>
                <a:schemeClr val="dk1"/>
              </a:solidFill>
              <a:effectLst/>
              <a:latin typeface="+mn-lt"/>
              <a:ea typeface="+mn-ea"/>
              <a:cs typeface="+mn-cs"/>
            </a:rPr>
            <a:t>改造工事</a:t>
          </a:r>
          <a:r>
            <a:rPr kumimoji="1" lang="ja-JP" altLang="ja-JP" sz="1000">
              <a:solidFill>
                <a:schemeClr val="dk1"/>
              </a:solidFill>
              <a:effectLst/>
              <a:latin typeface="+mn-lt"/>
              <a:ea typeface="+mn-ea"/>
              <a:cs typeface="+mn-cs"/>
            </a:rPr>
            <a:t>の</a:t>
          </a:r>
          <a:r>
            <a:rPr kumimoji="1" lang="ja-JP" altLang="en-US" sz="1000">
              <a:solidFill>
                <a:schemeClr val="dk1"/>
              </a:solidFill>
              <a:effectLst/>
              <a:latin typeface="+mn-lt"/>
              <a:ea typeface="+mn-ea"/>
              <a:cs typeface="+mn-cs"/>
            </a:rPr>
            <a:t>完了</a:t>
          </a:r>
          <a:r>
            <a:rPr kumimoji="1" lang="ja-JP" altLang="ja-JP" sz="1000">
              <a:solidFill>
                <a:schemeClr val="dk1"/>
              </a:solidFill>
              <a:effectLst/>
              <a:latin typeface="+mn-lt"/>
              <a:ea typeface="+mn-ea"/>
              <a:cs typeface="+mn-cs"/>
            </a:rPr>
            <a:t>。</a:t>
          </a:r>
          <a:endParaRPr lang="ja-JP" altLang="ja-JP" sz="11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奈良県王寺町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実質収支額及び実質単年度収支については、引き続き黒字を確保している</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特別交付税の減少によ</a:t>
          </a:r>
          <a:r>
            <a:rPr kumimoji="0" lang="ja-JP" altLang="en-US" sz="1100">
              <a:solidFill>
                <a:schemeClr val="dk1"/>
              </a:solidFill>
              <a:effectLst/>
              <a:latin typeface="+mn-lt"/>
              <a:ea typeface="+mn-ea"/>
              <a:cs typeface="+mn-cs"/>
            </a:rPr>
            <a:t>り</a:t>
          </a:r>
          <a:r>
            <a:rPr kumimoji="1" lang="ja-JP" altLang="en-US" sz="1100">
              <a:solidFill>
                <a:schemeClr val="dk1"/>
              </a:solidFill>
              <a:effectLst/>
              <a:latin typeface="+mn-lt"/>
              <a:ea typeface="+mn-ea"/>
              <a:cs typeface="+mn-cs"/>
            </a:rPr>
            <a:t>標準財政規模比が減少している。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また、財政調整基金残高については、</a:t>
          </a:r>
          <a:r>
            <a:rPr kumimoji="1" lang="ja-JP" altLang="en-US" sz="1100">
              <a:solidFill>
                <a:schemeClr val="dk1"/>
              </a:solidFill>
              <a:effectLst/>
              <a:latin typeface="+mn-lt"/>
              <a:ea typeface="+mn-ea"/>
              <a:cs typeface="+mn-cs"/>
            </a:rPr>
            <a:t>ほぼ横ばいであり</a:t>
          </a:r>
          <a:r>
            <a:rPr kumimoji="1" lang="ja-JP" altLang="ja-JP" sz="1100">
              <a:solidFill>
                <a:schemeClr val="dk1"/>
              </a:solidFill>
              <a:effectLst/>
              <a:latin typeface="+mn-lt"/>
              <a:ea typeface="+mn-ea"/>
              <a:cs typeface="+mn-cs"/>
            </a:rPr>
            <a:t>、今後の資金需要を考慮しながら健全な財政運営を維持する。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奈良県王寺町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年度においては、すべての会計について黒字となっているが、普通会計からの繰出金が多額とならないよう、引き続き経常経費の削減に努める。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水道事業会計の減要因は、広域水道企業団の統合に向けて費用が嵩んだことである。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下水道事業会計の減要因は、</a:t>
          </a:r>
          <a:r>
            <a:rPr lang="ja-JP" altLang="en-US" sz="1100" b="0" i="0">
              <a:solidFill>
                <a:schemeClr val="dk1"/>
              </a:solidFill>
              <a:effectLst/>
              <a:latin typeface="+mn-lt"/>
              <a:ea typeface="+mn-ea"/>
              <a:cs typeface="+mn-cs"/>
            </a:rPr>
            <a:t>ストックマネジメント計画に基づく各種工事の実施設計業務委託費が高いことである。</a:t>
          </a:r>
          <a:endParaRPr lang="en-US" altLang="ja-JP" sz="1100" b="0" i="0">
            <a:solidFill>
              <a:schemeClr val="dk1"/>
            </a:solidFill>
            <a:effectLst/>
            <a:latin typeface="+mn-lt"/>
            <a:ea typeface="+mn-ea"/>
            <a:cs typeface="+mn-cs"/>
          </a:endParaRPr>
        </a:p>
        <a:p>
          <a:r>
            <a:rPr kumimoji="1" lang="ja-JP" altLang="en-US" sz="1100" b="0" i="0">
              <a:solidFill>
                <a:schemeClr val="dk1"/>
              </a:solidFill>
              <a:effectLst/>
              <a:latin typeface="+mn-lt"/>
              <a:ea typeface="+mn-ea"/>
              <a:cs typeface="+mn-cs"/>
            </a:rPr>
            <a:t>介護保険特別会計の減要因は、介護諸費等の保険給付費の増である。</a:t>
          </a:r>
          <a:endParaRPr kumimoji="1" lang="en-US" altLang="ja-JP" sz="1100" b="0" i="0">
            <a:solidFill>
              <a:schemeClr val="dk1"/>
            </a:solidFill>
            <a:effectLst/>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12252602</v>
      </c>
      <c r="BO4" s="449"/>
      <c r="BP4" s="449"/>
      <c r="BQ4" s="449"/>
      <c r="BR4" s="449"/>
      <c r="BS4" s="449"/>
      <c r="BT4" s="449"/>
      <c r="BU4" s="450"/>
      <c r="BV4" s="448">
        <v>12145589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4.5</v>
      </c>
      <c r="CU4" s="589"/>
      <c r="CV4" s="589"/>
      <c r="CW4" s="589"/>
      <c r="CX4" s="589"/>
      <c r="CY4" s="589"/>
      <c r="CZ4" s="589"/>
      <c r="DA4" s="590"/>
      <c r="DB4" s="588">
        <v>6.8</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11934555</v>
      </c>
      <c r="BO5" s="420"/>
      <c r="BP5" s="420"/>
      <c r="BQ5" s="420"/>
      <c r="BR5" s="420"/>
      <c r="BS5" s="420"/>
      <c r="BT5" s="420"/>
      <c r="BU5" s="421"/>
      <c r="BV5" s="419">
        <v>11711384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91.8</v>
      </c>
      <c r="CU5" s="417"/>
      <c r="CV5" s="417"/>
      <c r="CW5" s="417"/>
      <c r="CX5" s="417"/>
      <c r="CY5" s="417"/>
      <c r="CZ5" s="417"/>
      <c r="DA5" s="418"/>
      <c r="DB5" s="416">
        <v>94.5</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318047</v>
      </c>
      <c r="BO6" s="420"/>
      <c r="BP6" s="420"/>
      <c r="BQ6" s="420"/>
      <c r="BR6" s="420"/>
      <c r="BS6" s="420"/>
      <c r="BT6" s="420"/>
      <c r="BU6" s="421"/>
      <c r="BV6" s="419">
        <v>434205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92.2</v>
      </c>
      <c r="CU6" s="563"/>
      <c r="CV6" s="563"/>
      <c r="CW6" s="563"/>
      <c r="CX6" s="563"/>
      <c r="CY6" s="563"/>
      <c r="CZ6" s="563"/>
      <c r="DA6" s="564"/>
      <c r="DB6" s="562">
        <v>95.4</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36536</v>
      </c>
      <c r="BO7" s="420"/>
      <c r="BP7" s="420"/>
      <c r="BQ7" s="420"/>
      <c r="BR7" s="420"/>
      <c r="BS7" s="420"/>
      <c r="BT7" s="420"/>
      <c r="BU7" s="421"/>
      <c r="BV7" s="419">
        <v>32990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6194676</v>
      </c>
      <c r="CU7" s="420"/>
      <c r="CV7" s="420"/>
      <c r="CW7" s="420"/>
      <c r="CX7" s="420"/>
      <c r="CY7" s="420"/>
      <c r="CZ7" s="420"/>
      <c r="DA7" s="421"/>
      <c r="DB7" s="419">
        <v>5933947</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281511</v>
      </c>
      <c r="BO8" s="420"/>
      <c r="BP8" s="420"/>
      <c r="BQ8" s="420"/>
      <c r="BR8" s="420"/>
      <c r="BS8" s="420"/>
      <c r="BT8" s="420"/>
      <c r="BU8" s="421"/>
      <c r="BV8" s="419">
        <v>401215</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0.56999999999999995</v>
      </c>
      <c r="CU8" s="523"/>
      <c r="CV8" s="523"/>
      <c r="CW8" s="523"/>
      <c r="CX8" s="523"/>
      <c r="CY8" s="523"/>
      <c r="CZ8" s="523"/>
      <c r="DA8" s="524"/>
      <c r="DB8" s="522">
        <v>0.57999999999999996</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24043</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-119704</v>
      </c>
      <c r="BO9" s="420"/>
      <c r="BP9" s="420"/>
      <c r="BQ9" s="420"/>
      <c r="BR9" s="420"/>
      <c r="BS9" s="420"/>
      <c r="BT9" s="420"/>
      <c r="BU9" s="421"/>
      <c r="BV9" s="419">
        <v>-85440</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10.8</v>
      </c>
      <c r="CU9" s="417"/>
      <c r="CV9" s="417"/>
      <c r="CW9" s="417"/>
      <c r="CX9" s="417"/>
      <c r="CY9" s="417"/>
      <c r="CZ9" s="417"/>
      <c r="DA9" s="418"/>
      <c r="DB9" s="416">
        <v>12.4</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23025</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247355</v>
      </c>
      <c r="BO10" s="420"/>
      <c r="BP10" s="420"/>
      <c r="BQ10" s="420"/>
      <c r="BR10" s="420"/>
      <c r="BS10" s="420"/>
      <c r="BT10" s="420"/>
      <c r="BU10" s="421"/>
      <c r="BV10" s="419">
        <v>258351</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23694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23446</v>
      </c>
      <c r="S13" s="507"/>
      <c r="T13" s="507"/>
      <c r="U13" s="507"/>
      <c r="V13" s="508"/>
      <c r="W13" s="509" t="s">
        <v>131</v>
      </c>
      <c r="X13" s="405"/>
      <c r="Y13" s="405"/>
      <c r="Z13" s="405"/>
      <c r="AA13" s="405"/>
      <c r="AB13" s="406"/>
      <c r="AC13" s="372">
        <v>58</v>
      </c>
      <c r="AD13" s="373"/>
      <c r="AE13" s="373"/>
      <c r="AF13" s="373"/>
      <c r="AG13" s="374"/>
      <c r="AH13" s="372">
        <v>47</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127651</v>
      </c>
      <c r="BO13" s="420"/>
      <c r="BP13" s="420"/>
      <c r="BQ13" s="420"/>
      <c r="BR13" s="420"/>
      <c r="BS13" s="420"/>
      <c r="BT13" s="420"/>
      <c r="BU13" s="421"/>
      <c r="BV13" s="419">
        <v>172911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6.8</v>
      </c>
      <c r="CU13" s="417"/>
      <c r="CV13" s="417"/>
      <c r="CW13" s="417"/>
      <c r="CX13" s="417"/>
      <c r="CY13" s="417"/>
      <c r="CZ13" s="417"/>
      <c r="DA13" s="418"/>
      <c r="DB13" s="416">
        <v>6.7</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23858</v>
      </c>
      <c r="S14" s="507"/>
      <c r="T14" s="507"/>
      <c r="U14" s="507"/>
      <c r="V14" s="508"/>
      <c r="W14" s="510"/>
      <c r="X14" s="408"/>
      <c r="Y14" s="408"/>
      <c r="Z14" s="408"/>
      <c r="AA14" s="408"/>
      <c r="AB14" s="409"/>
      <c r="AC14" s="499">
        <v>0.6</v>
      </c>
      <c r="AD14" s="500"/>
      <c r="AE14" s="500"/>
      <c r="AF14" s="500"/>
      <c r="AG14" s="501"/>
      <c r="AH14" s="499">
        <v>0.5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23627</v>
      </c>
      <c r="S15" s="507"/>
      <c r="T15" s="507"/>
      <c r="U15" s="507"/>
      <c r="V15" s="508"/>
      <c r="W15" s="509" t="s">
        <v>137</v>
      </c>
      <c r="X15" s="405"/>
      <c r="Y15" s="405"/>
      <c r="Z15" s="405"/>
      <c r="AA15" s="405"/>
      <c r="AB15" s="406"/>
      <c r="AC15" s="372">
        <v>2289</v>
      </c>
      <c r="AD15" s="373"/>
      <c r="AE15" s="373"/>
      <c r="AF15" s="373"/>
      <c r="AG15" s="374"/>
      <c r="AH15" s="372">
        <v>2328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2905286</v>
      </c>
      <c r="BO15" s="449"/>
      <c r="BP15" s="449"/>
      <c r="BQ15" s="449"/>
      <c r="BR15" s="449"/>
      <c r="BS15" s="449"/>
      <c r="BT15" s="449"/>
      <c r="BU15" s="450"/>
      <c r="BV15" s="448">
        <v>2938130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21.7</v>
      </c>
      <c r="AD16" s="500"/>
      <c r="AE16" s="500"/>
      <c r="AF16" s="500"/>
      <c r="AG16" s="501"/>
      <c r="AH16" s="499">
        <v>23.1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5372245</v>
      </c>
      <c r="BO16" s="420"/>
      <c r="BP16" s="420"/>
      <c r="BQ16" s="420"/>
      <c r="BR16" s="420"/>
      <c r="BS16" s="420"/>
      <c r="BT16" s="420"/>
      <c r="BU16" s="421"/>
      <c r="BV16" s="419">
        <v>5097332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8183</v>
      </c>
      <c r="AD17" s="373"/>
      <c r="AE17" s="373"/>
      <c r="AF17" s="373"/>
      <c r="AG17" s="374"/>
      <c r="AH17" s="372">
        <v>7711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3700994</v>
      </c>
      <c r="BO17" s="420"/>
      <c r="BP17" s="420"/>
      <c r="BQ17" s="420"/>
      <c r="BR17" s="420"/>
      <c r="BS17" s="420"/>
      <c r="BT17" s="420"/>
      <c r="BU17" s="421"/>
      <c r="BV17" s="419">
        <v>3740887</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7.01</v>
      </c>
      <c r="M18" s="472"/>
      <c r="N18" s="472"/>
      <c r="O18" s="472"/>
      <c r="P18" s="472"/>
      <c r="Q18" s="472"/>
      <c r="R18" s="473"/>
      <c r="S18" s="473"/>
      <c r="T18" s="473"/>
      <c r="U18" s="473"/>
      <c r="V18" s="474"/>
      <c r="W18" s="490"/>
      <c r="X18" s="491"/>
      <c r="Y18" s="491"/>
      <c r="Z18" s="491"/>
      <c r="AA18" s="491"/>
      <c r="AB18" s="515"/>
      <c r="AC18" s="389">
        <v>77.7</v>
      </c>
      <c r="AD18" s="390"/>
      <c r="AE18" s="390"/>
      <c r="AF18" s="390"/>
      <c r="AG18" s="475"/>
      <c r="AH18" s="389">
        <v>76.5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5919107</v>
      </c>
      <c r="BO18" s="420"/>
      <c r="BP18" s="420"/>
      <c r="BQ18" s="420"/>
      <c r="BR18" s="420"/>
      <c r="BS18" s="420"/>
      <c r="BT18" s="420"/>
      <c r="BU18" s="421"/>
      <c r="BV18" s="419">
        <v>5651857</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3430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7756442</v>
      </c>
      <c r="BO19" s="420"/>
      <c r="BP19" s="420"/>
      <c r="BQ19" s="420"/>
      <c r="BR19" s="420"/>
      <c r="BS19" s="420"/>
      <c r="BT19" s="420"/>
      <c r="BU19" s="421"/>
      <c r="BV19" s="419">
        <v>7601953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10031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12018448</v>
      </c>
      <c r="BO22" s="449"/>
      <c r="BP22" s="449"/>
      <c r="BQ22" s="449"/>
      <c r="BR22" s="449"/>
      <c r="BS22" s="449"/>
      <c r="BT22" s="449"/>
      <c r="BU22" s="450"/>
      <c r="BV22" s="448">
        <v>11816253</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10677928</v>
      </c>
      <c r="BO23" s="420"/>
      <c r="BP23" s="420"/>
      <c r="BQ23" s="420"/>
      <c r="BR23" s="420"/>
      <c r="BS23" s="420"/>
      <c r="BT23" s="420"/>
      <c r="BU23" s="421"/>
      <c r="BV23" s="419">
        <v>10494301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8200</v>
      </c>
      <c r="R24" s="373"/>
      <c r="S24" s="373"/>
      <c r="T24" s="373"/>
      <c r="U24" s="373"/>
      <c r="V24" s="374"/>
      <c r="W24" s="462"/>
      <c r="X24" s="399"/>
      <c r="Y24" s="400"/>
      <c r="Z24" s="375" t="s">
        <v>162</v>
      </c>
      <c r="AA24" s="376"/>
      <c r="AB24" s="376"/>
      <c r="AC24" s="376"/>
      <c r="AD24" s="376"/>
      <c r="AE24" s="376"/>
      <c r="AF24" s="376"/>
      <c r="AG24" s="377"/>
      <c r="AH24" s="372">
        <v>148</v>
      </c>
      <c r="AI24" s="373"/>
      <c r="AJ24" s="373"/>
      <c r="AK24" s="373"/>
      <c r="AL24" s="374"/>
      <c r="AM24" s="372">
        <v>434972</v>
      </c>
      <c r="AN24" s="373"/>
      <c r="AO24" s="373"/>
      <c r="AP24" s="373"/>
      <c r="AQ24" s="373"/>
      <c r="AR24" s="374"/>
      <c r="AS24" s="372">
        <v>2939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10157027</v>
      </c>
      <c r="BO24" s="420"/>
      <c r="BP24" s="420"/>
      <c r="BQ24" s="420"/>
      <c r="BR24" s="420"/>
      <c r="BS24" s="420"/>
      <c r="BT24" s="420"/>
      <c r="BU24" s="421"/>
      <c r="BV24" s="419">
        <v>9663609</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6900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712690</v>
      </c>
      <c r="BO25" s="449"/>
      <c r="BP25" s="449"/>
      <c r="BQ25" s="449"/>
      <c r="BR25" s="449"/>
      <c r="BS25" s="449"/>
      <c r="BT25" s="449"/>
      <c r="BU25" s="450"/>
      <c r="BV25" s="448">
        <v>1075084</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6000</v>
      </c>
      <c r="R26" s="373"/>
      <c r="S26" s="373"/>
      <c r="T26" s="373"/>
      <c r="U26" s="373"/>
      <c r="V26" s="374"/>
      <c r="W26" s="462"/>
      <c r="X26" s="399"/>
      <c r="Y26" s="400"/>
      <c r="Z26" s="375" t="s">
        <v>168</v>
      </c>
      <c r="AA26" s="430"/>
      <c r="AB26" s="430"/>
      <c r="AC26" s="430"/>
      <c r="AD26" s="430"/>
      <c r="AE26" s="430"/>
      <c r="AF26" s="430"/>
      <c r="AG26" s="431"/>
      <c r="AH26" s="372">
        <v>3</v>
      </c>
      <c r="AI26" s="373"/>
      <c r="AJ26" s="373"/>
      <c r="AK26" s="373"/>
      <c r="AL26" s="374"/>
      <c r="AM26" s="372">
        <v>7155</v>
      </c>
      <c r="AN26" s="373"/>
      <c r="AO26" s="373"/>
      <c r="AP26" s="373"/>
      <c r="AQ26" s="373"/>
      <c r="AR26" s="374"/>
      <c r="AS26" s="372">
        <v>2385</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3500</v>
      </c>
      <c r="R27" s="373"/>
      <c r="S27" s="373"/>
      <c r="T27" s="373"/>
      <c r="U27" s="373"/>
      <c r="V27" s="374"/>
      <c r="W27" s="462"/>
      <c r="X27" s="399"/>
      <c r="Y27" s="400"/>
      <c r="Z27" s="375" t="s">
        <v>171</v>
      </c>
      <c r="AA27" s="376"/>
      <c r="AB27" s="376"/>
      <c r="AC27" s="376"/>
      <c r="AD27" s="376"/>
      <c r="AE27" s="376"/>
      <c r="AF27" s="376"/>
      <c r="AG27" s="377"/>
      <c r="AH27" s="372">
        <v>15</v>
      </c>
      <c r="AI27" s="373"/>
      <c r="AJ27" s="373"/>
      <c r="AK27" s="373"/>
      <c r="AL27" s="374"/>
      <c r="AM27" s="372">
        <v>41610</v>
      </c>
      <c r="AN27" s="373"/>
      <c r="AO27" s="373"/>
      <c r="AP27" s="373"/>
      <c r="AQ27" s="373"/>
      <c r="AR27" s="374"/>
      <c r="AS27" s="372">
        <v>2774</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343467</v>
      </c>
      <c r="BO27" s="454"/>
      <c r="BP27" s="454"/>
      <c r="BQ27" s="454"/>
      <c r="BR27" s="454"/>
      <c r="BS27" s="454"/>
      <c r="BT27" s="454"/>
      <c r="BU27" s="455"/>
      <c r="BV27" s="453">
        <v>341408</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3000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5941033</v>
      </c>
      <c r="BO28" s="449"/>
      <c r="BP28" s="449"/>
      <c r="BQ28" s="449"/>
      <c r="BR28" s="449"/>
      <c r="BS28" s="449"/>
      <c r="BT28" s="449"/>
      <c r="BU28" s="450"/>
      <c r="BV28" s="448">
        <v>5693678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10</v>
      </c>
      <c r="M29" s="373"/>
      <c r="N29" s="373"/>
      <c r="O29" s="373"/>
      <c r="P29" s="374"/>
      <c r="Q29" s="372">
        <v>2700</v>
      </c>
      <c r="R29" s="373"/>
      <c r="S29" s="373"/>
      <c r="T29" s="373"/>
      <c r="U29" s="373"/>
      <c r="V29" s="374"/>
      <c r="W29" s="463"/>
      <c r="X29" s="464"/>
      <c r="Y29" s="465"/>
      <c r="Z29" s="375" t="s">
        <v>177</v>
      </c>
      <c r="AA29" s="376"/>
      <c r="AB29" s="376"/>
      <c r="AC29" s="376"/>
      <c r="AD29" s="376"/>
      <c r="AE29" s="376"/>
      <c r="AF29" s="376"/>
      <c r="AG29" s="377"/>
      <c r="AH29" s="372">
        <v>163</v>
      </c>
      <c r="AI29" s="373"/>
      <c r="AJ29" s="373"/>
      <c r="AK29" s="373"/>
      <c r="AL29" s="374"/>
      <c r="AM29" s="372">
        <v>476582</v>
      </c>
      <c r="AN29" s="373"/>
      <c r="AO29" s="373"/>
      <c r="AP29" s="373"/>
      <c r="AQ29" s="373"/>
      <c r="AR29" s="374"/>
      <c r="AS29" s="372">
        <v>2924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2305160</v>
      </c>
      <c r="BO29" s="420"/>
      <c r="BP29" s="420"/>
      <c r="BQ29" s="420"/>
      <c r="BR29" s="420"/>
      <c r="BS29" s="420"/>
      <c r="BT29" s="420"/>
      <c r="BU29" s="421"/>
      <c r="BV29" s="419">
        <v>1974102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93.9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848904</v>
      </c>
      <c r="BO30" s="454"/>
      <c r="BP30" s="454"/>
      <c r="BQ30" s="454"/>
      <c r="BR30" s="454"/>
      <c r="BS30" s="454"/>
      <c r="BT30" s="454"/>
      <c r="BU30" s="455"/>
      <c r="BV30" s="453">
        <v>899416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IF('各会計、関係団体の財政状況及び健全化判断比率'!B33="","",'各会計、関係団体の財政状況及び健全化判断比率'!B33)</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老人福祉施設三室園組合</v>
      </c>
      <c r="BZ34" s="368"/>
      <c r="CA34" s="368"/>
      <c r="CB34" s="368"/>
      <c r="CC34" s="368"/>
      <c r="CD34" s="368"/>
      <c r="CE34" s="368"/>
      <c r="CF34" s="368"/>
      <c r="CG34" s="368"/>
      <c r="CH34" s="368"/>
      <c r="CI34" s="368"/>
      <c r="CJ34" s="368"/>
      <c r="CK34" s="368"/>
      <c r="CL34" s="368"/>
      <c r="CM34" s="368"/>
      <c r="CN34" s="169"/>
      <c r="CO34" s="367">
        <f>IF(CQ34="","",MAX(C34:D43,U34:V43,AM34:AN43,BE34:BF43,BW34:BX43)+1)</f>
        <v>18</v>
      </c>
      <c r="CP34" s="367"/>
      <c r="CQ34" s="368" t="str">
        <f>IF('各会計、関係団体の財政状況及び健全化判断比率'!BS7="","",'各会計、関係団体の財政状況及び健全化判断比率'!BS7)</f>
        <v>王寺都市開発株式会社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IF('各会計、関係団体の財政状況及び健全化判断比率'!B34="","",'各会計、関係団体の財政状況及び健全化判断比率'!B34)</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奈良県葛城地区清掃事務組合</v>
      </c>
      <c r="BZ35" s="368"/>
      <c r="CA35" s="368"/>
      <c r="CB35" s="368"/>
      <c r="CC35" s="368"/>
      <c r="CD35" s="368"/>
      <c r="CE35" s="368"/>
      <c r="CF35" s="368"/>
      <c r="CG35" s="368"/>
      <c r="CH35" s="368"/>
      <c r="CI35" s="368"/>
      <c r="CJ35" s="368"/>
      <c r="CK35" s="368"/>
      <c r="CL35" s="368"/>
      <c r="CM35" s="368"/>
      <c r="CN35" s="169"/>
      <c r="CO35" s="367">
        <f t="shared" ref="CO35:CO43" si="3">IF(CQ35="","",CO34+1)</f>
        <v>19</v>
      </c>
      <c r="CP35" s="367"/>
      <c r="CQ35" s="368" t="str">
        <f>IF('各会計、関係団体の財政状況及び健全化判断比率'!BS8="","",'各会計、関係団体の財政状況及び健全化判断比率'!BS8)</f>
        <v>王寺町土地開発公社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奈良県市町村総合事務組合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介護サービス事業特別会計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香芝・王寺環境施設組合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f t="shared" si="4"/>
        <v>6</v>
      </c>
      <c r="V38" s="367"/>
      <c r="W38" s="368" t="str">
        <f>IF('各会計、関係団体の財政状況及び健全化判断比率'!B32="","",'各会計、関係団体の財政状況及び健全化判断比率'!B32)</f>
        <v>王寺駅南駐車場特別会計</v>
      </c>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王寺周辺広域休日応急診療施設組合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静香苑環境施設組合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奈良県住宅新築資金等貸付金回収管理組合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奈良県後期高齢者医療広域連合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17</v>
      </c>
      <c r="BX42" s="367"/>
      <c r="BY42" s="368" t="str">
        <f>IF('各会計、関係団体の財政状況及び健全化判断比率'!B76="","",'各会計、関係団体の財政状況及び健全化判断比率'!B76)</f>
        <v>奈良県広域消防組合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0DYJyDBlu5xJxnZQAvDmOdiXd8wPtc2AzPBdQRhZR3je0tyKftAhrc4qZbPQdaKyTl0DnIIgpsP8K3SwVtJHfg==" saltValue="XgMu33gSw7wYML1mgRaTN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531</v>
      </c>
      <c r="D34" s="1151"/>
      <c r="E34" s="1152"/>
      <c r="F34" s="32">
        <v>5.89</v>
      </c>
      <c r="G34" s="33">
        <v>8.6199999999999992</v>
      </c>
      <c r="H34" s="33">
        <v>8.3800000000000008</v>
      </c>
      <c r="I34" s="33">
        <v>6.76</v>
      </c>
      <c r="J34" s="34">
        <v>4.54</v>
      </c>
      <c r="K34" s="22"/>
      <c r="L34" s="22"/>
      <c r="M34" s="22"/>
      <c r="N34" s="22"/>
      <c r="O34" s="22"/>
      <c r="P34" s="22"/>
    </row>
    <row r="35" spans="1:16" ht="39" customHeight="1" x14ac:dyDescent="0.2">
      <c r="A35" s="22"/>
      <c r="B35" s="35"/>
      <c r="C35" s="1145" t="s">
        <v>532</v>
      </c>
      <c r="D35" s="1146"/>
      <c r="E35" s="1147"/>
      <c r="F35" s="36">
        <v>21.07</v>
      </c>
      <c r="G35" s="37">
        <v>17.07</v>
      </c>
      <c r="H35" s="37">
        <v>15.31</v>
      </c>
      <c r="I35" s="37">
        <v>7.97</v>
      </c>
      <c r="J35" s="38">
        <v>4.22</v>
      </c>
      <c r="K35" s="22"/>
      <c r="L35" s="22"/>
      <c r="M35" s="22"/>
      <c r="N35" s="22"/>
      <c r="O35" s="22"/>
      <c r="P35" s="22"/>
    </row>
    <row r="36" spans="1:16" ht="39" customHeight="1" x14ac:dyDescent="0.2">
      <c r="A36" s="22"/>
      <c r="B36" s="35"/>
      <c r="C36" s="1145" t="s">
        <v>533</v>
      </c>
      <c r="D36" s="1146"/>
      <c r="E36" s="1147"/>
      <c r="F36" s="36" t="s">
        <v>488</v>
      </c>
      <c r="G36" s="37" t="s">
        <v>488</v>
      </c>
      <c r="H36" s="37" t="s">
        <v>488</v>
      </c>
      <c r="I36" s="37">
        <v>0.6</v>
      </c>
      <c r="J36" s="38">
        <v>0.25</v>
      </c>
      <c r="K36" s="22"/>
      <c r="L36" s="22"/>
      <c r="M36" s="22"/>
      <c r="N36" s="22"/>
      <c r="O36" s="22"/>
      <c r="P36" s="22"/>
    </row>
    <row r="37" spans="1:16" ht="39" customHeight="1" x14ac:dyDescent="0.2">
      <c r="A37" s="22"/>
      <c r="B37" s="35"/>
      <c r="C37" s="1145" t="s">
        <v>534</v>
      </c>
      <c r="D37" s="1146"/>
      <c r="E37" s="1147"/>
      <c r="F37" s="36">
        <v>0.71</v>
      </c>
      <c r="G37" s="37">
        <v>0.63</v>
      </c>
      <c r="H37" s="37">
        <v>1.35</v>
      </c>
      <c r="I37" s="37">
        <v>1.22</v>
      </c>
      <c r="J37" s="38">
        <v>0.16</v>
      </c>
      <c r="K37" s="22"/>
      <c r="L37" s="22"/>
      <c r="M37" s="22"/>
      <c r="N37" s="22"/>
      <c r="O37" s="22"/>
      <c r="P37" s="22"/>
    </row>
    <row r="38" spans="1:16" ht="39" customHeight="1" x14ac:dyDescent="0.2">
      <c r="A38" s="22"/>
      <c r="B38" s="35"/>
      <c r="C38" s="1145" t="s">
        <v>535</v>
      </c>
      <c r="D38" s="1146"/>
      <c r="E38" s="1147"/>
      <c r="F38" s="36">
        <v>0</v>
      </c>
      <c r="G38" s="37">
        <v>0.01</v>
      </c>
      <c r="H38" s="37">
        <v>0</v>
      </c>
      <c r="I38" s="37">
        <v>0.03</v>
      </c>
      <c r="J38" s="38">
        <v>0.16</v>
      </c>
      <c r="K38" s="22"/>
      <c r="L38" s="22"/>
      <c r="M38" s="22"/>
      <c r="N38" s="22"/>
      <c r="O38" s="22"/>
      <c r="P38" s="22"/>
    </row>
    <row r="39" spans="1:16" ht="39" customHeight="1" x14ac:dyDescent="0.2">
      <c r="A39" s="22"/>
      <c r="B39" s="35"/>
      <c r="C39" s="1145" t="s">
        <v>536</v>
      </c>
      <c r="D39" s="1146"/>
      <c r="E39" s="1147"/>
      <c r="F39" s="36">
        <v>0.02</v>
      </c>
      <c r="G39" s="37">
        <v>0.19</v>
      </c>
      <c r="H39" s="37">
        <v>0.15</v>
      </c>
      <c r="I39" s="37">
        <v>0</v>
      </c>
      <c r="J39" s="38">
        <v>0.11</v>
      </c>
      <c r="K39" s="22"/>
      <c r="L39" s="22"/>
      <c r="M39" s="22"/>
      <c r="N39" s="22"/>
      <c r="O39" s="22"/>
      <c r="P39" s="22"/>
    </row>
    <row r="40" spans="1:16" ht="39" customHeight="1" x14ac:dyDescent="0.2">
      <c r="A40" s="22"/>
      <c r="B40" s="35"/>
      <c r="C40" s="1145" t="s">
        <v>537</v>
      </c>
      <c r="D40" s="1146"/>
      <c r="E40" s="1147"/>
      <c r="F40" s="36">
        <v>0</v>
      </c>
      <c r="G40" s="37">
        <v>0</v>
      </c>
      <c r="H40" s="37">
        <v>0.01</v>
      </c>
      <c r="I40" s="37">
        <v>0.01</v>
      </c>
      <c r="J40" s="38">
        <v>0.01</v>
      </c>
      <c r="K40" s="22"/>
      <c r="L40" s="22"/>
      <c r="M40" s="22"/>
      <c r="N40" s="22"/>
      <c r="O40" s="22"/>
      <c r="P40" s="22"/>
    </row>
    <row r="41" spans="1:16" ht="39" customHeight="1" x14ac:dyDescent="0.2">
      <c r="A41" s="22"/>
      <c r="B41" s="35"/>
      <c r="C41" s="1145" t="s">
        <v>538</v>
      </c>
      <c r="D41" s="1146"/>
      <c r="E41" s="1147"/>
      <c r="F41" s="36">
        <v>0</v>
      </c>
      <c r="G41" s="37">
        <v>0</v>
      </c>
      <c r="H41" s="37">
        <v>0</v>
      </c>
      <c r="I41" s="37">
        <v>0</v>
      </c>
      <c r="J41" s="38">
        <v>0</v>
      </c>
      <c r="K41" s="22"/>
      <c r="L41" s="22"/>
      <c r="M41" s="22"/>
      <c r="N41" s="22"/>
      <c r="O41" s="22"/>
      <c r="P41" s="22"/>
    </row>
    <row r="42" spans="1:16" ht="39" customHeight="1" x14ac:dyDescent="0.2">
      <c r="A42" s="22"/>
      <c r="B42" s="39"/>
      <c r="C42" s="1145" t="s">
        <v>539</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540</v>
      </c>
      <c r="D43" s="1149"/>
      <c r="E43" s="1150"/>
      <c r="F43" s="41">
        <v>0.38</v>
      </c>
      <c r="G43" s="42">
        <v>0.55000000000000004</v>
      </c>
      <c r="H43" s="42">
        <v>0.06</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THKW0UOnIUvq/Qq7uiXeDSu6CCe/ubsMRk0Y5XGgWRQiyHFiuwG5xmd6snwxkNeSua9tlkpy+c4Bro5tZMfNXw==" saltValue="X3weC02cOu+j5Y5KcJlL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945</v>
      </c>
      <c r="L45" s="60">
        <v>950</v>
      </c>
      <c r="M45" s="60">
        <v>1128</v>
      </c>
      <c r="N45" s="60">
        <v>1134</v>
      </c>
      <c r="O45" s="61">
        <v>978</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2">
      <c r="A48" s="48"/>
      <c r="B48" s="1178"/>
      <c r="C48" s="1179"/>
      <c r="D48" s="62"/>
      <c r="E48" s="1155" t="s">
        <v>13</v>
      </c>
      <c r="F48" s="1155"/>
      <c r="G48" s="1155"/>
      <c r="H48" s="1155"/>
      <c r="I48" s="1155"/>
      <c r="J48" s="1156"/>
      <c r="K48" s="63">
        <v>296</v>
      </c>
      <c r="L48" s="64">
        <v>260</v>
      </c>
      <c r="M48" s="64">
        <v>279</v>
      </c>
      <c r="N48" s="64">
        <v>308</v>
      </c>
      <c r="O48" s="65">
        <v>300</v>
      </c>
      <c r="P48" s="48"/>
      <c r="Q48" s="48"/>
      <c r="R48" s="48"/>
      <c r="S48" s="48"/>
      <c r="T48" s="48"/>
      <c r="U48" s="48"/>
    </row>
    <row r="49" spans="1:21" ht="30.75" customHeight="1" x14ac:dyDescent="0.2">
      <c r="A49" s="48"/>
      <c r="B49" s="1178"/>
      <c r="C49" s="1179"/>
      <c r="D49" s="62"/>
      <c r="E49" s="1155" t="s">
        <v>14</v>
      </c>
      <c r="F49" s="1155"/>
      <c r="G49" s="1155"/>
      <c r="H49" s="1155"/>
      <c r="I49" s="1155"/>
      <c r="J49" s="1156"/>
      <c r="K49" s="63">
        <v>75</v>
      </c>
      <c r="L49" s="64">
        <v>53</v>
      </c>
      <c r="M49" s="64">
        <v>35</v>
      </c>
      <c r="N49" s="64">
        <v>51</v>
      </c>
      <c r="O49" s="65">
        <v>80</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488</v>
      </c>
      <c r="L50" s="64" t="s">
        <v>488</v>
      </c>
      <c r="M50" s="64" t="s">
        <v>488</v>
      </c>
      <c r="N50" s="64" t="s">
        <v>488</v>
      </c>
      <c r="O50" s="65" t="s">
        <v>488</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956</v>
      </c>
      <c r="L52" s="64">
        <v>1000</v>
      </c>
      <c r="M52" s="64">
        <v>1070</v>
      </c>
      <c r="N52" s="64">
        <v>1092</v>
      </c>
      <c r="O52" s="65">
        <v>1076</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360</v>
      </c>
      <c r="L53" s="69">
        <v>263</v>
      </c>
      <c r="M53" s="69">
        <v>372</v>
      </c>
      <c r="N53" s="69">
        <v>401</v>
      </c>
      <c r="O53" s="70">
        <v>282</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zqIfc7eiABtiTDMa/6ozwp86zZHA7uorIGn4KCIbA+zatKOjYixsEqj8QIlFYw1znNzCACwWtIQd2Yp4rd64Q==" saltValue="AbHa29qO5741lNQ0eCAUQ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96" t="s">
        <v>30</v>
      </c>
      <c r="C41" s="1197"/>
      <c r="D41" s="105"/>
      <c r="E41" s="1198" t="s">
        <v>31</v>
      </c>
      <c r="F41" s="1198"/>
      <c r="G41" s="1198"/>
      <c r="H41" s="1199"/>
      <c r="I41" s="343">
        <v>7954</v>
      </c>
      <c r="J41" s="344">
        <v>11315</v>
      </c>
      <c r="K41" s="344">
        <v>11432</v>
      </c>
      <c r="L41" s="344">
        <v>11816</v>
      </c>
      <c r="M41" s="345">
        <v>12018</v>
      </c>
    </row>
    <row r="42" spans="2:13" ht="27.75" customHeight="1" x14ac:dyDescent="0.2">
      <c r="B42" s="1186"/>
      <c r="C42" s="1187"/>
      <c r="D42" s="106"/>
      <c r="E42" s="1190" t="s">
        <v>32</v>
      </c>
      <c r="F42" s="1190"/>
      <c r="G42" s="1190"/>
      <c r="H42" s="1191"/>
      <c r="I42" s="346" t="s">
        <v>488</v>
      </c>
      <c r="J42" s="347" t="s">
        <v>488</v>
      </c>
      <c r="K42" s="347" t="s">
        <v>488</v>
      </c>
      <c r="L42" s="347" t="s">
        <v>488</v>
      </c>
      <c r="M42" s="348" t="s">
        <v>488</v>
      </c>
    </row>
    <row r="43" spans="2:13" ht="27.75" customHeight="1" x14ac:dyDescent="0.2">
      <c r="B43" s="1186"/>
      <c r="C43" s="1187"/>
      <c r="D43" s="106"/>
      <c r="E43" s="1190" t="s">
        <v>33</v>
      </c>
      <c r="F43" s="1190"/>
      <c r="G43" s="1190"/>
      <c r="H43" s="1191"/>
      <c r="I43" s="346">
        <v>3589</v>
      </c>
      <c r="J43" s="347">
        <v>3490</v>
      </c>
      <c r="K43" s="347">
        <v>3389</v>
      </c>
      <c r="L43" s="347">
        <v>3142</v>
      </c>
      <c r="M43" s="348">
        <v>3055</v>
      </c>
    </row>
    <row r="44" spans="2:13" ht="27.75" customHeight="1" x14ac:dyDescent="0.2">
      <c r="B44" s="1186"/>
      <c r="C44" s="1187"/>
      <c r="D44" s="106"/>
      <c r="E44" s="1190" t="s">
        <v>34</v>
      </c>
      <c r="F44" s="1190"/>
      <c r="G44" s="1190"/>
      <c r="H44" s="1191"/>
      <c r="I44" s="346">
        <v>471</v>
      </c>
      <c r="J44" s="347">
        <v>852</v>
      </c>
      <c r="K44" s="347">
        <v>1770</v>
      </c>
      <c r="L44" s="347">
        <v>3112</v>
      </c>
      <c r="M44" s="348">
        <v>3217</v>
      </c>
    </row>
    <row r="45" spans="2:13" ht="27.75" customHeight="1" x14ac:dyDescent="0.2">
      <c r="B45" s="1186"/>
      <c r="C45" s="1187"/>
      <c r="D45" s="106"/>
      <c r="E45" s="1190" t="s">
        <v>35</v>
      </c>
      <c r="F45" s="1190"/>
      <c r="G45" s="1190"/>
      <c r="H45" s="1191"/>
      <c r="I45" s="346">
        <v>934</v>
      </c>
      <c r="J45" s="347">
        <v>794</v>
      </c>
      <c r="K45" s="347">
        <v>539</v>
      </c>
      <c r="L45" s="347">
        <v>446</v>
      </c>
      <c r="M45" s="348">
        <v>371</v>
      </c>
    </row>
    <row r="46" spans="2:13" ht="27.75" customHeight="1" x14ac:dyDescent="0.2">
      <c r="B46" s="1186"/>
      <c r="C46" s="1187"/>
      <c r="D46" s="107"/>
      <c r="E46" s="1190" t="s">
        <v>36</v>
      </c>
      <c r="F46" s="1190"/>
      <c r="G46" s="1190"/>
      <c r="H46" s="1191"/>
      <c r="I46" s="346">
        <v>563</v>
      </c>
      <c r="J46" s="347">
        <v>694</v>
      </c>
      <c r="K46" s="347">
        <v>689</v>
      </c>
      <c r="L46" s="347">
        <v>689</v>
      </c>
      <c r="M46" s="348">
        <v>687</v>
      </c>
    </row>
    <row r="47" spans="2:13" ht="27.75" customHeight="1" x14ac:dyDescent="0.2">
      <c r="B47" s="1186"/>
      <c r="C47" s="1187"/>
      <c r="D47" s="108"/>
      <c r="E47" s="1200" t="s">
        <v>37</v>
      </c>
      <c r="F47" s="1201"/>
      <c r="G47" s="1201"/>
      <c r="H47" s="1202"/>
      <c r="I47" s="346" t="s">
        <v>488</v>
      </c>
      <c r="J47" s="347" t="s">
        <v>488</v>
      </c>
      <c r="K47" s="347" t="s">
        <v>488</v>
      </c>
      <c r="L47" s="347" t="s">
        <v>488</v>
      </c>
      <c r="M47" s="348" t="s">
        <v>488</v>
      </c>
    </row>
    <row r="48" spans="2:13" ht="27.75" customHeight="1" x14ac:dyDescent="0.2">
      <c r="B48" s="1186"/>
      <c r="C48" s="1187"/>
      <c r="D48" s="106"/>
      <c r="E48" s="1190" t="s">
        <v>38</v>
      </c>
      <c r="F48" s="1190"/>
      <c r="G48" s="1190"/>
      <c r="H48" s="1191"/>
      <c r="I48" s="346" t="s">
        <v>488</v>
      </c>
      <c r="J48" s="347" t="s">
        <v>488</v>
      </c>
      <c r="K48" s="347" t="s">
        <v>488</v>
      </c>
      <c r="L48" s="347" t="s">
        <v>488</v>
      </c>
      <c r="M48" s="348" t="s">
        <v>488</v>
      </c>
    </row>
    <row r="49" spans="2:13" ht="27.75" customHeight="1" x14ac:dyDescent="0.2">
      <c r="B49" s="1188"/>
      <c r="C49" s="1189"/>
      <c r="D49" s="106"/>
      <c r="E49" s="1190" t="s">
        <v>39</v>
      </c>
      <c r="F49" s="1190"/>
      <c r="G49" s="1190"/>
      <c r="H49" s="1191"/>
      <c r="I49" s="346" t="s">
        <v>488</v>
      </c>
      <c r="J49" s="347" t="s">
        <v>488</v>
      </c>
      <c r="K49" s="347" t="s">
        <v>488</v>
      </c>
      <c r="L49" s="347" t="s">
        <v>488</v>
      </c>
      <c r="M49" s="348" t="s">
        <v>488</v>
      </c>
    </row>
    <row r="50" spans="2:13" ht="27.75" customHeight="1" x14ac:dyDescent="0.2">
      <c r="B50" s="1184" t="s">
        <v>40</v>
      </c>
      <c r="C50" s="1185"/>
      <c r="D50" s="109"/>
      <c r="E50" s="1190" t="s">
        <v>41</v>
      </c>
      <c r="F50" s="1190"/>
      <c r="G50" s="1190"/>
      <c r="H50" s="1191"/>
      <c r="I50" s="346">
        <v>7615</v>
      </c>
      <c r="J50" s="347">
        <v>7749</v>
      </c>
      <c r="K50" s="347">
        <v>8184</v>
      </c>
      <c r="L50" s="347">
        <v>8757</v>
      </c>
      <c r="M50" s="348">
        <v>9295</v>
      </c>
    </row>
    <row r="51" spans="2:13" ht="27.75" customHeight="1" x14ac:dyDescent="0.2">
      <c r="B51" s="1186"/>
      <c r="C51" s="1187"/>
      <c r="D51" s="106"/>
      <c r="E51" s="1190" t="s">
        <v>42</v>
      </c>
      <c r="F51" s="1190"/>
      <c r="G51" s="1190"/>
      <c r="H51" s="1191"/>
      <c r="I51" s="346">
        <v>2323</v>
      </c>
      <c r="J51" s="347">
        <v>2277</v>
      </c>
      <c r="K51" s="347">
        <v>2101</v>
      </c>
      <c r="L51" s="347">
        <v>2047</v>
      </c>
      <c r="M51" s="348">
        <v>1833</v>
      </c>
    </row>
    <row r="52" spans="2:13" ht="27.75" customHeight="1" x14ac:dyDescent="0.2">
      <c r="B52" s="1188"/>
      <c r="C52" s="1189"/>
      <c r="D52" s="106"/>
      <c r="E52" s="1190" t="s">
        <v>43</v>
      </c>
      <c r="F52" s="1190"/>
      <c r="G52" s="1190"/>
      <c r="H52" s="1191"/>
      <c r="I52" s="346">
        <v>11196</v>
      </c>
      <c r="J52" s="347">
        <v>12175</v>
      </c>
      <c r="K52" s="347">
        <v>12518</v>
      </c>
      <c r="L52" s="347">
        <v>13154</v>
      </c>
      <c r="M52" s="348">
        <v>13288</v>
      </c>
    </row>
    <row r="53" spans="2:13" ht="27.75" customHeight="1" thickBot="1" x14ac:dyDescent="0.25">
      <c r="B53" s="1192" t="s">
        <v>19</v>
      </c>
      <c r="C53" s="1193"/>
      <c r="D53" s="110"/>
      <c r="E53" s="1194" t="s">
        <v>44</v>
      </c>
      <c r="F53" s="1194"/>
      <c r="G53" s="1194"/>
      <c r="H53" s="1195"/>
      <c r="I53" s="349">
        <v>-7624</v>
      </c>
      <c r="J53" s="350">
        <v>-5057</v>
      </c>
      <c r="K53" s="350">
        <v>-4983</v>
      </c>
      <c r="L53" s="350">
        <v>-4754</v>
      </c>
      <c r="M53" s="351">
        <v>-5067</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mCdkhIjPCijKoW/chNVq0lDR5K+WHkm7TGHoqK+Uv5qAHP9wlab9xmpzm2FkoQbtSDja7cr5cIv1d+BscaT++Q==" saltValue="NbZbcy/DYYAG1+HdpGChv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1" t="s">
        <v>46</v>
      </c>
      <c r="D55" s="1211"/>
      <c r="E55" s="1212"/>
      <c r="F55" s="352">
        <v>5435</v>
      </c>
      <c r="G55" s="352">
        <v>5694</v>
      </c>
      <c r="H55" s="353">
        <v>5941</v>
      </c>
    </row>
    <row r="56" spans="2:8" ht="52.5" customHeight="1" x14ac:dyDescent="0.2">
      <c r="B56" s="122"/>
      <c r="C56" s="1213" t="s">
        <v>47</v>
      </c>
      <c r="D56" s="1213"/>
      <c r="E56" s="1214"/>
      <c r="F56" s="354">
        <v>1619</v>
      </c>
      <c r="G56" s="354">
        <v>1974</v>
      </c>
      <c r="H56" s="355">
        <v>2305</v>
      </c>
    </row>
    <row r="57" spans="2:8" ht="53.25" customHeight="1" x14ac:dyDescent="0.2">
      <c r="B57" s="122"/>
      <c r="C57" s="1215" t="s">
        <v>48</v>
      </c>
      <c r="D57" s="1215"/>
      <c r="E57" s="1216"/>
      <c r="F57" s="356">
        <v>974</v>
      </c>
      <c r="G57" s="356">
        <v>899</v>
      </c>
      <c r="H57" s="357">
        <v>849</v>
      </c>
    </row>
    <row r="58" spans="2:8" ht="45.75" customHeight="1" x14ac:dyDescent="0.2">
      <c r="B58" s="123"/>
      <c r="C58" s="1203" t="s">
        <v>558</v>
      </c>
      <c r="D58" s="1204"/>
      <c r="E58" s="1205"/>
      <c r="F58" s="358">
        <v>427</v>
      </c>
      <c r="G58" s="358">
        <v>334</v>
      </c>
      <c r="H58" s="359">
        <v>277</v>
      </c>
    </row>
    <row r="59" spans="2:8" ht="45.75" customHeight="1" x14ac:dyDescent="0.2">
      <c r="B59" s="123"/>
      <c r="C59" s="1203" t="s">
        <v>559</v>
      </c>
      <c r="D59" s="1204"/>
      <c r="E59" s="1205"/>
      <c r="F59" s="358">
        <v>276</v>
      </c>
      <c r="G59" s="358">
        <v>276</v>
      </c>
      <c r="H59" s="359">
        <v>276</v>
      </c>
    </row>
    <row r="60" spans="2:8" ht="45.75" customHeight="1" x14ac:dyDescent="0.2">
      <c r="B60" s="123"/>
      <c r="C60" s="1203" t="s">
        <v>560</v>
      </c>
      <c r="D60" s="1204"/>
      <c r="E60" s="1205"/>
      <c r="F60" s="358">
        <v>0</v>
      </c>
      <c r="G60" s="358">
        <v>105</v>
      </c>
      <c r="H60" s="359">
        <v>135</v>
      </c>
    </row>
    <row r="61" spans="2:8" ht="45.75" customHeight="1" x14ac:dyDescent="0.2">
      <c r="B61" s="123"/>
      <c r="C61" s="1203" t="s">
        <v>561</v>
      </c>
      <c r="D61" s="1204"/>
      <c r="E61" s="1205"/>
      <c r="F61" s="358">
        <v>105</v>
      </c>
      <c r="G61" s="358">
        <v>89</v>
      </c>
      <c r="H61" s="359">
        <v>69</v>
      </c>
    </row>
    <row r="62" spans="2:8" ht="45.75" customHeight="1" thickBot="1" x14ac:dyDescent="0.25">
      <c r="B62" s="124"/>
      <c r="C62" s="1206" t="s">
        <v>562</v>
      </c>
      <c r="D62" s="1207"/>
      <c r="E62" s="1208"/>
      <c r="F62" s="360">
        <v>58</v>
      </c>
      <c r="G62" s="360">
        <v>58</v>
      </c>
      <c r="H62" s="361">
        <v>58</v>
      </c>
    </row>
    <row r="63" spans="2:8" ht="52.5" customHeight="1" thickBot="1" x14ac:dyDescent="0.25">
      <c r="B63" s="125"/>
      <c r="C63" s="1209" t="s">
        <v>49</v>
      </c>
      <c r="D63" s="1209"/>
      <c r="E63" s="1210"/>
      <c r="F63" s="362">
        <v>8028</v>
      </c>
      <c r="G63" s="362">
        <v>8567</v>
      </c>
      <c r="H63" s="363">
        <v>9095</v>
      </c>
    </row>
    <row r="64" spans="2:8" ht="13.2" x14ac:dyDescent="0.2"/>
  </sheetData>
  <sheetProtection algorithmName="SHA-512" hashValue="c6S1HgOLGL/ze/sufeJ1v70fUIF8SoUs15vpT4WMjZrwUVB+SXo48KbrbCyUEDQDBtLrRVduKWBTXFYdmB0q8A==" saltValue="5Qw6K0rBntz4lpxh/v0H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88541</v>
      </c>
      <c r="E3" s="144"/>
      <c r="F3" s="145">
        <v>52068</v>
      </c>
      <c r="G3" s="146"/>
      <c r="H3" s="147"/>
    </row>
    <row r="4" spans="1:8" x14ac:dyDescent="0.2">
      <c r="A4" s="148"/>
      <c r="B4" s="149"/>
      <c r="C4" s="150"/>
      <c r="D4" s="151">
        <v>26631</v>
      </c>
      <c r="E4" s="152"/>
      <c r="F4" s="153">
        <v>26936</v>
      </c>
      <c r="G4" s="154"/>
      <c r="H4" s="155"/>
    </row>
    <row r="5" spans="1:8" x14ac:dyDescent="0.2">
      <c r="A5" s="136" t="s">
        <v>520</v>
      </c>
      <c r="B5" s="141"/>
      <c r="C5" s="142"/>
      <c r="D5" s="143">
        <v>291972</v>
      </c>
      <c r="E5" s="144"/>
      <c r="F5" s="145">
        <v>47161</v>
      </c>
      <c r="G5" s="146"/>
      <c r="H5" s="147"/>
    </row>
    <row r="6" spans="1:8" x14ac:dyDescent="0.2">
      <c r="A6" s="148"/>
      <c r="B6" s="149"/>
      <c r="C6" s="150"/>
      <c r="D6" s="151">
        <v>47503</v>
      </c>
      <c r="E6" s="152"/>
      <c r="F6" s="153">
        <v>24595</v>
      </c>
      <c r="G6" s="154"/>
      <c r="H6" s="155"/>
    </row>
    <row r="7" spans="1:8" x14ac:dyDescent="0.2">
      <c r="A7" s="136" t="s">
        <v>521</v>
      </c>
      <c r="B7" s="141"/>
      <c r="C7" s="142"/>
      <c r="D7" s="143">
        <v>85305</v>
      </c>
      <c r="E7" s="144"/>
      <c r="F7" s="145">
        <v>43423</v>
      </c>
      <c r="G7" s="146"/>
      <c r="H7" s="147"/>
    </row>
    <row r="8" spans="1:8" x14ac:dyDescent="0.2">
      <c r="A8" s="148"/>
      <c r="B8" s="149"/>
      <c r="C8" s="150"/>
      <c r="D8" s="151">
        <v>26686</v>
      </c>
      <c r="E8" s="152"/>
      <c r="F8" s="153">
        <v>22207</v>
      </c>
      <c r="G8" s="154"/>
      <c r="H8" s="155"/>
    </row>
    <row r="9" spans="1:8" x14ac:dyDescent="0.2">
      <c r="A9" s="136" t="s">
        <v>522</v>
      </c>
      <c r="B9" s="141"/>
      <c r="C9" s="142"/>
      <c r="D9" s="143">
        <v>85671</v>
      </c>
      <c r="E9" s="144"/>
      <c r="F9" s="145">
        <v>45265</v>
      </c>
      <c r="G9" s="146"/>
      <c r="H9" s="147"/>
    </row>
    <row r="10" spans="1:8" x14ac:dyDescent="0.2">
      <c r="A10" s="148"/>
      <c r="B10" s="149"/>
      <c r="C10" s="150"/>
      <c r="D10" s="151">
        <v>57735</v>
      </c>
      <c r="E10" s="152"/>
      <c r="F10" s="153">
        <v>22600</v>
      </c>
      <c r="G10" s="154"/>
      <c r="H10" s="155"/>
    </row>
    <row r="11" spans="1:8" x14ac:dyDescent="0.2">
      <c r="A11" s="136" t="s">
        <v>523</v>
      </c>
      <c r="B11" s="141"/>
      <c r="C11" s="142"/>
      <c r="D11" s="143">
        <v>79969</v>
      </c>
      <c r="E11" s="144"/>
      <c r="F11" s="145">
        <v>54621</v>
      </c>
      <c r="G11" s="146"/>
      <c r="H11" s="147"/>
    </row>
    <row r="12" spans="1:8" x14ac:dyDescent="0.2">
      <c r="A12" s="148"/>
      <c r="B12" s="149"/>
      <c r="C12" s="156"/>
      <c r="D12" s="151">
        <v>43485</v>
      </c>
      <c r="E12" s="152"/>
      <c r="F12" s="153">
        <v>30892</v>
      </c>
      <c r="G12" s="154"/>
      <c r="H12" s="155"/>
    </row>
    <row r="13" spans="1:8" x14ac:dyDescent="0.2">
      <c r="A13" s="136"/>
      <c r="B13" s="141"/>
      <c r="C13" s="157"/>
      <c r="D13" s="158">
        <v>126292</v>
      </c>
      <c r="E13" s="159"/>
      <c r="F13" s="160">
        <v>48508</v>
      </c>
      <c r="G13" s="161"/>
      <c r="H13" s="147"/>
    </row>
    <row r="14" spans="1:8" x14ac:dyDescent="0.2">
      <c r="A14" s="148"/>
      <c r="B14" s="149"/>
      <c r="C14" s="150"/>
      <c r="D14" s="151">
        <v>40408</v>
      </c>
      <c r="E14" s="152"/>
      <c r="F14" s="153">
        <v>25446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5.9</v>
      </c>
      <c r="C19" s="162">
        <f>ROUND(VALUE(SUBSTITUTE(実質収支比率等に係る経年分析!G$48,"▲","-")),2)</f>
        <v>8.6199999999999992</v>
      </c>
      <c r="D19" s="162">
        <f>ROUND(VALUE(SUBSTITUTE(実質収支比率等に係る経年分析!H$48,"▲","-")),2)</f>
        <v>8.3800000000000008</v>
      </c>
      <c r="E19" s="162">
        <f>ROUND(VALUE(SUBSTITUTE(実質収支比率等に係る経年分析!I$48,"▲","-")),2)</f>
        <v>6.76</v>
      </c>
      <c r="F19" s="162">
        <f>ROUND(VALUE(SUBSTITUTE(実質収支比率等に係る経年分析!J$48,"▲","-")),2)</f>
        <v>4.54</v>
      </c>
    </row>
    <row r="20" spans="1:11" x14ac:dyDescent="0.2">
      <c r="A20" s="162" t="s">
        <v>53</v>
      </c>
      <c r="B20" s="162">
        <f>ROUND(VALUE(SUBSTITUTE(実質収支比率等に係る経年分析!F$47,"▲","-")),2)</f>
        <v>82.24</v>
      </c>
      <c r="C20" s="162">
        <f>ROUND(VALUE(SUBSTITUTE(実質収支比率等に係る経年分析!G$47,"▲","-")),2)</f>
        <v>85.38</v>
      </c>
      <c r="D20" s="162">
        <f>ROUND(VALUE(SUBSTITUTE(実質収支比率等に係る経年分析!H$47,"▲","-")),2)</f>
        <v>93.63</v>
      </c>
      <c r="E20" s="162">
        <f>ROUND(VALUE(SUBSTITUTE(実質収支比率等に係る経年分析!I$47,"▲","-")),2)</f>
        <v>95.95</v>
      </c>
      <c r="F20" s="162">
        <f>ROUND(VALUE(SUBSTITUTE(実質収支比率等に係る経年分析!J$47,"▲","-")),2)</f>
        <v>95.91</v>
      </c>
    </row>
    <row r="21" spans="1:11" x14ac:dyDescent="0.2">
      <c r="A21" s="162" t="s">
        <v>54</v>
      </c>
      <c r="B21" s="162">
        <f>IF(ISNUMBER(VALUE(SUBSTITUTE(実質収支比率等に係る経年分析!F$49,"▲","-"))),ROUND(VALUE(SUBSTITUTE(実質収支比率等に係る経年分析!F$49,"▲","-")),2),NA())</f>
        <v>7.64</v>
      </c>
      <c r="C21" s="162">
        <f>IF(ISNUMBER(VALUE(SUBSTITUTE(実質収支比率等に係る経年分析!G$49,"▲","-"))),ROUND(VALUE(SUBSTITUTE(実質収支比率等に係る経年分析!G$49,"▲","-")),2),NA())</f>
        <v>12.9</v>
      </c>
      <c r="D21" s="162">
        <f>IF(ISNUMBER(VALUE(SUBSTITUTE(実質収支比率等に係る経年分析!H$49,"▲","-"))),ROUND(VALUE(SUBSTITUTE(実質収支比率等に係る経年分析!H$49,"▲","-")),2),NA())</f>
        <v>6.07</v>
      </c>
      <c r="E21" s="162">
        <f>IF(ISNUMBER(VALUE(SUBSTITUTE(実質収支比率等に係る経年分析!I$49,"▲","-"))),ROUND(VALUE(SUBSTITUTE(実質収支比率等に係る経年分析!I$49,"▲","-")),2),NA())</f>
        <v>2.91</v>
      </c>
      <c r="F21" s="162">
        <f>IF(ISNUMBER(VALUE(SUBSTITUTE(実質収支比率等に係る経年分析!J$49,"▲","-"))),ROUND(VALUE(SUBSTITUTE(実質収支比率等に係る経年分析!J$49,"▲","-")),2),NA())</f>
        <v>2.06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0.38</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0.55000000000000004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0.06</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王寺駅南駐車場特別会計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介護サービス事業特別会計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2">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0.11</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0.16</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1.35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0.16</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0.25</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21.07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17.07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15.31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7.97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4.22</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5.89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8.6199999999999992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8.3800000000000008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6.76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4.54</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956</v>
      </c>
      <c r="E42" s="164"/>
      <c r="F42" s="164"/>
      <c r="G42" s="164">
        <f>'実質公債費比率（分子）の構造'!L$52</f>
        <v>1000</v>
      </c>
      <c r="H42" s="164"/>
      <c r="I42" s="164"/>
      <c r="J42" s="164">
        <f>'実質公債費比率（分子）の構造'!M$52</f>
        <v>1070</v>
      </c>
      <c r="K42" s="164"/>
      <c r="L42" s="164"/>
      <c r="M42" s="164">
        <f>'実質公債費比率（分子）の構造'!N$52</f>
        <v>1092</v>
      </c>
      <c r="N42" s="164"/>
      <c r="O42" s="164"/>
      <c r="P42" s="164">
        <f>'実質公債費比率（分子）の構造'!O$52</f>
        <v>1076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75</v>
      </c>
      <c r="C45" s="164"/>
      <c r="D45" s="164"/>
      <c r="E45" s="164">
        <f>'実質公債費比率（分子）の構造'!L$49</f>
        <v>53</v>
      </c>
      <c r="F45" s="164"/>
      <c r="G45" s="164"/>
      <c r="H45" s="164">
        <f>'実質公債費比率（分子）の構造'!M$49</f>
        <v>35</v>
      </c>
      <c r="I45" s="164"/>
      <c r="J45" s="164"/>
      <c r="K45" s="164">
        <f>'実質公債費比率（分子）の構造'!N$49</f>
        <v>51</v>
      </c>
      <c r="L45" s="164"/>
      <c r="M45" s="164"/>
      <c r="N45" s="164">
        <f>'実質公債費比率（分子）の構造'!O$49</f>
        <v>80</v>
      </c>
      <c r="O45" s="164"/>
      <c r="P45" s="164"/>
    </row>
    <row r="46" spans="1:16" x14ac:dyDescent="0.2">
      <c r="A46" s="164" t="s">
        <v>64</v>
      </c>
      <c r="B46" s="164">
        <f>'実質公債費比率（分子）の構造'!K$48</f>
        <v>296</v>
      </c>
      <c r="C46" s="164"/>
      <c r="D46" s="164"/>
      <c r="E46" s="164">
        <f>'実質公債費比率（分子）の構造'!L$48</f>
        <v>260</v>
      </c>
      <c r="F46" s="164"/>
      <c r="G46" s="164"/>
      <c r="H46" s="164">
        <f>'実質公債費比率（分子）の構造'!M$48</f>
        <v>279</v>
      </c>
      <c r="I46" s="164"/>
      <c r="J46" s="164"/>
      <c r="K46" s="164">
        <f>'実質公債費比率（分子）の構造'!N$48</f>
        <v>308</v>
      </c>
      <c r="L46" s="164"/>
      <c r="M46" s="164"/>
      <c r="N46" s="164">
        <f>'実質公債費比率（分子）の構造'!O$48</f>
        <v>300</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945</v>
      </c>
      <c r="C49" s="164"/>
      <c r="D49" s="164"/>
      <c r="E49" s="164">
        <f>'実質公債費比率（分子）の構造'!L$45</f>
        <v>950</v>
      </c>
      <c r="F49" s="164"/>
      <c r="G49" s="164"/>
      <c r="H49" s="164">
        <f>'実質公債費比率（分子）の構造'!M$45</f>
        <v>1128</v>
      </c>
      <c r="I49" s="164"/>
      <c r="J49" s="164"/>
      <c r="K49" s="164">
        <f>'実質公債費比率（分子）の構造'!N$45</f>
        <v>1134</v>
      </c>
      <c r="L49" s="164"/>
      <c r="M49" s="164"/>
      <c r="N49" s="164">
        <f>'実質公債費比率（分子）の構造'!O$45</f>
        <v>978</v>
      </c>
      <c r="O49" s="164"/>
      <c r="P49" s="164"/>
    </row>
    <row r="50" spans="1:16" x14ac:dyDescent="0.2">
      <c r="A50" s="164" t="s">
        <v>67</v>
      </c>
      <c r="B50" s="164" t="e">
        <f>NA()</f>
        <v>#N/A</v>
      </c>
      <c r="C50" s="164">
        <f>IF(ISNUMBER('実質公債費比率（分子）の構造'!K$53),'実質公債費比率（分子）の構造'!K$53,NA())</f>
        <v>360</v>
      </c>
      <c r="D50" s="164" t="e">
        <f>NA()</f>
        <v>#N/A</v>
      </c>
      <c r="E50" s="164" t="e">
        <f>NA()</f>
        <v>#N/A</v>
      </c>
      <c r="F50" s="164">
        <f>IF(ISNUMBER('実質公債費比率（分子）の構造'!L$53),'実質公債費比率（分子）の構造'!L$53,NA())</f>
        <v>263</v>
      </c>
      <c r="G50" s="164" t="e">
        <f>NA()</f>
        <v>#N/A</v>
      </c>
      <c r="H50" s="164" t="e">
        <f>NA()</f>
        <v>#N/A</v>
      </c>
      <c r="I50" s="164">
        <f>IF(ISNUMBER('実質公債費比率（分子）の構造'!M$53),'実質公債費比率（分子）の構造'!M$53,NA())</f>
        <v>372</v>
      </c>
      <c r="J50" s="164" t="e">
        <f>NA()</f>
        <v>#N/A</v>
      </c>
      <c r="K50" s="164" t="e">
        <f>NA()</f>
        <v>#N/A</v>
      </c>
      <c r="L50" s="164">
        <f>IF(ISNUMBER('実質公債費比率（分子）の構造'!N$53),'実質公債費比率（分子）の構造'!N$53,NA())</f>
        <v>401</v>
      </c>
      <c r="M50" s="164" t="e">
        <f>NA()</f>
        <v>#N/A</v>
      </c>
      <c r="N50" s="164" t="e">
        <f>NA()</f>
        <v>#N/A</v>
      </c>
      <c r="O50" s="164">
        <f>IF(ISNUMBER('実質公債費比率（分子）の構造'!O$53),'実質公債費比率（分子）の構造'!O$53,NA())</f>
        <v>282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11196</v>
      </c>
      <c r="E56" s="163"/>
      <c r="F56" s="163"/>
      <c r="G56" s="163">
        <f>'将来負担比率（分子）の構造'!J$52</f>
        <v>12175</v>
      </c>
      <c r="H56" s="163"/>
      <c r="I56" s="163"/>
      <c r="J56" s="163">
        <f>'将来負担比率（分子）の構造'!K$52</f>
        <v>12518</v>
      </c>
      <c r="K56" s="163"/>
      <c r="L56" s="163"/>
      <c r="M56" s="163">
        <f>'将来負担比率（分子）の構造'!L$52</f>
        <v>13154</v>
      </c>
      <c r="N56" s="163"/>
      <c r="O56" s="163"/>
      <c r="P56" s="163">
        <f>'将来負担比率（分子）の構造'!M$52</f>
        <v>13288</v>
      </c>
    </row>
    <row r="57" spans="1:16" x14ac:dyDescent="0.2">
      <c r="A57" s="163" t="s">
        <v>42</v>
      </c>
      <c r="B57" s="163"/>
      <c r="C57" s="163"/>
      <c r="D57" s="163">
        <f>'将来負担比率（分子）の構造'!I$51</f>
        <v>2323</v>
      </c>
      <c r="E57" s="163"/>
      <c r="F57" s="163"/>
      <c r="G57" s="163">
        <f>'将来負担比率（分子）の構造'!J$51</f>
        <v>2277</v>
      </c>
      <c r="H57" s="163"/>
      <c r="I57" s="163"/>
      <c r="J57" s="163">
        <f>'将来負担比率（分子）の構造'!K$51</f>
        <v>2101</v>
      </c>
      <c r="K57" s="163"/>
      <c r="L57" s="163"/>
      <c r="M57" s="163">
        <f>'将来負担比率（分子）の構造'!L$51</f>
        <v>2047</v>
      </c>
      <c r="N57" s="163"/>
      <c r="O57" s="163"/>
      <c r="P57" s="163">
        <f>'将来負担比率（分子）の構造'!M$51</f>
        <v>1833</v>
      </c>
    </row>
    <row r="58" spans="1:16" x14ac:dyDescent="0.2">
      <c r="A58" s="163" t="s">
        <v>41</v>
      </c>
      <c r="B58" s="163"/>
      <c r="C58" s="163"/>
      <c r="D58" s="163">
        <f>'将来負担比率（分子）の構造'!I$50</f>
        <v>7615</v>
      </c>
      <c r="E58" s="163"/>
      <c r="F58" s="163"/>
      <c r="G58" s="163">
        <f>'将来負担比率（分子）の構造'!J$50</f>
        <v>7749</v>
      </c>
      <c r="H58" s="163"/>
      <c r="I58" s="163"/>
      <c r="J58" s="163">
        <f>'将来負担比率（分子）の構造'!K$50</f>
        <v>8184</v>
      </c>
      <c r="K58" s="163"/>
      <c r="L58" s="163"/>
      <c r="M58" s="163">
        <f>'将来負担比率（分子）の構造'!L$50</f>
        <v>8757</v>
      </c>
      <c r="N58" s="163"/>
      <c r="O58" s="163"/>
      <c r="P58" s="163">
        <f>'将来負担比率（分子）の構造'!M$50</f>
        <v>9295</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563</v>
      </c>
      <c r="C61" s="163"/>
      <c r="D61" s="163"/>
      <c r="E61" s="163">
        <f>'将来負担比率（分子）の構造'!J$46</f>
        <v>694</v>
      </c>
      <c r="F61" s="163"/>
      <c r="G61" s="163"/>
      <c r="H61" s="163">
        <f>'将来負担比率（分子）の構造'!K$46</f>
        <v>689</v>
      </c>
      <c r="I61" s="163"/>
      <c r="J61" s="163"/>
      <c r="K61" s="163">
        <f>'将来負担比率（分子）の構造'!L$46</f>
        <v>689</v>
      </c>
      <c r="L61" s="163"/>
      <c r="M61" s="163"/>
      <c r="N61" s="163">
        <f>'将来負担比率（分子）の構造'!M$46</f>
        <v>687</v>
      </c>
      <c r="O61" s="163"/>
      <c r="P61" s="163"/>
    </row>
    <row r="62" spans="1:16" x14ac:dyDescent="0.2">
      <c r="A62" s="163" t="s">
        <v>35</v>
      </c>
      <c r="B62" s="163">
        <f>'将来負担比率（分子）の構造'!I$45</f>
        <v>934</v>
      </c>
      <c r="C62" s="163"/>
      <c r="D62" s="163"/>
      <c r="E62" s="163">
        <f>'将来負担比率（分子）の構造'!J$45</f>
        <v>794</v>
      </c>
      <c r="F62" s="163"/>
      <c r="G62" s="163"/>
      <c r="H62" s="163">
        <f>'将来負担比率（分子）の構造'!K$45</f>
        <v>539</v>
      </c>
      <c r="I62" s="163"/>
      <c r="J62" s="163"/>
      <c r="K62" s="163">
        <f>'将来負担比率（分子）の構造'!L$45</f>
        <v>446</v>
      </c>
      <c r="L62" s="163"/>
      <c r="M62" s="163"/>
      <c r="N62" s="163">
        <f>'将来負担比率（分子）の構造'!M$45</f>
        <v>371</v>
      </c>
      <c r="O62" s="163"/>
      <c r="P62" s="163"/>
    </row>
    <row r="63" spans="1:16" x14ac:dyDescent="0.2">
      <c r="A63" s="163" t="s">
        <v>34</v>
      </c>
      <c r="B63" s="163">
        <f>'将来負担比率（分子）の構造'!I$44</f>
        <v>471</v>
      </c>
      <c r="C63" s="163"/>
      <c r="D63" s="163"/>
      <c r="E63" s="163">
        <f>'将来負担比率（分子）の構造'!J$44</f>
        <v>852</v>
      </c>
      <c r="F63" s="163"/>
      <c r="G63" s="163"/>
      <c r="H63" s="163">
        <f>'将来負担比率（分子）の構造'!K$44</f>
        <v>1770</v>
      </c>
      <c r="I63" s="163"/>
      <c r="J63" s="163"/>
      <c r="K63" s="163">
        <f>'将来負担比率（分子）の構造'!L$44</f>
        <v>3112</v>
      </c>
      <c r="L63" s="163"/>
      <c r="M63" s="163"/>
      <c r="N63" s="163">
        <f>'将来負担比率（分子）の構造'!M$44</f>
        <v>3217</v>
      </c>
      <c r="O63" s="163"/>
      <c r="P63" s="163"/>
    </row>
    <row r="64" spans="1:16" x14ac:dyDescent="0.2">
      <c r="A64" s="163" t="s">
        <v>33</v>
      </c>
      <c r="B64" s="163">
        <f>'将来負担比率（分子）の構造'!I$43</f>
        <v>3589</v>
      </c>
      <c r="C64" s="163"/>
      <c r="D64" s="163"/>
      <c r="E64" s="163">
        <f>'将来負担比率（分子）の構造'!J$43</f>
        <v>3490</v>
      </c>
      <c r="F64" s="163"/>
      <c r="G64" s="163"/>
      <c r="H64" s="163">
        <f>'将来負担比率（分子）の構造'!K$43</f>
        <v>3389</v>
      </c>
      <c r="I64" s="163"/>
      <c r="J64" s="163"/>
      <c r="K64" s="163">
        <f>'将来負担比率（分子）の構造'!L$43</f>
        <v>3142</v>
      </c>
      <c r="L64" s="163"/>
      <c r="M64" s="163"/>
      <c r="N64" s="163">
        <f>'将来負担比率（分子）の構造'!M$43</f>
        <v>3055</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7954</v>
      </c>
      <c r="C66" s="163"/>
      <c r="D66" s="163"/>
      <c r="E66" s="163">
        <f>'将来負担比率（分子）の構造'!J$41</f>
        <v>11315</v>
      </c>
      <c r="F66" s="163"/>
      <c r="G66" s="163"/>
      <c r="H66" s="163">
        <f>'将来負担比率（分子）の構造'!K$41</f>
        <v>11432</v>
      </c>
      <c r="I66" s="163"/>
      <c r="J66" s="163"/>
      <c r="K66" s="163">
        <f>'将来負担比率（分子）の構造'!L$41</f>
        <v>11816</v>
      </c>
      <c r="L66" s="163"/>
      <c r="M66" s="163"/>
      <c r="N66" s="163">
        <f>'将来負担比率（分子）の構造'!M$41</f>
        <v>12018</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5435</v>
      </c>
      <c r="C72" s="167">
        <f>基金残高に係る経年分析!G55</f>
        <v>5694</v>
      </c>
      <c r="D72" s="167">
        <f>基金残高に係る経年分析!H55</f>
        <v>5941</v>
      </c>
    </row>
    <row r="73" spans="1:16" x14ac:dyDescent="0.2">
      <c r="A73" s="166" t="s">
        <v>74</v>
      </c>
      <c r="B73" s="167">
        <f>基金残高に係る経年分析!F56</f>
        <v>1619</v>
      </c>
      <c r="C73" s="167">
        <f>基金残高に係る経年分析!G56</f>
        <v>1974</v>
      </c>
      <c r="D73" s="167">
        <f>基金残高に係る経年分析!H56</f>
        <v>2305</v>
      </c>
    </row>
    <row r="74" spans="1:16" x14ac:dyDescent="0.2">
      <c r="A74" s="166" t="s">
        <v>75</v>
      </c>
      <c r="B74" s="167">
        <f>基金残高に係る経年分析!F57</f>
        <v>974</v>
      </c>
      <c r="C74" s="167">
        <f>基金残高に係る経年分析!G57</f>
        <v>899</v>
      </c>
      <c r="D74" s="167">
        <f>基金残高に係る経年分析!H57</f>
        <v>849</v>
      </c>
    </row>
  </sheetData>
  <sheetProtection algorithmName="SHA-512" hashValue="BVQ79qHHW4wn79g+HHvTQummpxsQtwtt9aZ6wqzZGSaP0YRIj3QXjj/+TeBtnN6ijS54/pIsQXIdFE3sETmpCg==" saltValue="zQ4FZJY5f9djlfMhE56S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3131439</v>
      </c>
      <c r="S5" s="677"/>
      <c r="T5" s="677"/>
      <c r="U5" s="677"/>
      <c r="V5" s="677"/>
      <c r="W5" s="677"/>
      <c r="X5" s="677"/>
      <c r="Y5" s="702"/>
      <c r="Z5" s="715">
        <v>25.6</v>
      </c>
      <c r="AA5" s="715"/>
      <c r="AB5" s="715"/>
      <c r="AC5" s="715"/>
      <c r="AD5" s="716">
        <v>2963928</v>
      </c>
      <c r="AE5" s="716"/>
      <c r="AF5" s="716"/>
      <c r="AG5" s="716"/>
      <c r="AH5" s="716"/>
      <c r="AI5" s="716"/>
      <c r="AJ5" s="716"/>
      <c r="AK5" s="716"/>
      <c r="AL5" s="703">
        <v>46.1</v>
      </c>
      <c r="AM5" s="685"/>
      <c r="AN5" s="685"/>
      <c r="AO5" s="704"/>
      <c r="AP5" s="679" t="s">
        <v>216</v>
      </c>
      <c r="AQ5" s="680"/>
      <c r="AR5" s="680"/>
      <c r="AS5" s="680"/>
      <c r="AT5" s="680"/>
      <c r="AU5" s="680"/>
      <c r="AV5" s="680"/>
      <c r="AW5" s="680"/>
      <c r="AX5" s="680"/>
      <c r="AY5" s="680"/>
      <c r="AZ5" s="680"/>
      <c r="BA5" s="680"/>
      <c r="BB5" s="680"/>
      <c r="BC5" s="680"/>
      <c r="BD5" s="680"/>
      <c r="BE5" s="680"/>
      <c r="BF5" s="681"/>
      <c r="BG5" s="621">
        <v>2963928</v>
      </c>
      <c r="BH5" s="622"/>
      <c r="BI5" s="622"/>
      <c r="BJ5" s="622"/>
      <c r="BK5" s="622"/>
      <c r="BL5" s="622"/>
      <c r="BM5" s="622"/>
      <c r="BN5" s="623"/>
      <c r="BO5" s="659">
        <v>94.7</v>
      </c>
      <c r="BP5" s="659"/>
      <c r="BQ5" s="659"/>
      <c r="BR5" s="659"/>
      <c r="BS5" s="660">
        <v>31075</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53954</v>
      </c>
      <c r="S6" s="622"/>
      <c r="T6" s="622"/>
      <c r="U6" s="622"/>
      <c r="V6" s="622"/>
      <c r="W6" s="622"/>
      <c r="X6" s="622"/>
      <c r="Y6" s="623"/>
      <c r="Z6" s="659">
        <v>0.4</v>
      </c>
      <c r="AA6" s="659"/>
      <c r="AB6" s="659"/>
      <c r="AC6" s="659"/>
      <c r="AD6" s="660">
        <v>53954</v>
      </c>
      <c r="AE6" s="660"/>
      <c r="AF6" s="660"/>
      <c r="AG6" s="660"/>
      <c r="AH6" s="660"/>
      <c r="AI6" s="660"/>
      <c r="AJ6" s="660"/>
      <c r="AK6" s="660"/>
      <c r="AL6" s="624">
        <v>0.8</v>
      </c>
      <c r="AM6" s="625"/>
      <c r="AN6" s="625"/>
      <c r="AO6" s="661"/>
      <c r="AP6" s="618" t="s">
        <v>221</v>
      </c>
      <c r="AQ6" s="619"/>
      <c r="AR6" s="619"/>
      <c r="AS6" s="619"/>
      <c r="AT6" s="619"/>
      <c r="AU6" s="619"/>
      <c r="AV6" s="619"/>
      <c r="AW6" s="619"/>
      <c r="AX6" s="619"/>
      <c r="AY6" s="619"/>
      <c r="AZ6" s="619"/>
      <c r="BA6" s="619"/>
      <c r="BB6" s="619"/>
      <c r="BC6" s="619"/>
      <c r="BD6" s="619"/>
      <c r="BE6" s="619"/>
      <c r="BF6" s="620"/>
      <c r="BG6" s="621">
        <v>2963928</v>
      </c>
      <c r="BH6" s="622"/>
      <c r="BI6" s="622"/>
      <c r="BJ6" s="622"/>
      <c r="BK6" s="622"/>
      <c r="BL6" s="622"/>
      <c r="BM6" s="622"/>
      <c r="BN6" s="623"/>
      <c r="BO6" s="659">
        <v>94.7</v>
      </c>
      <c r="BP6" s="659"/>
      <c r="BQ6" s="659"/>
      <c r="BR6" s="659"/>
      <c r="BS6" s="660">
        <v>31075</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98733</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98723</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2200</v>
      </c>
      <c r="S7" s="622"/>
      <c r="T7" s="622"/>
      <c r="U7" s="622"/>
      <c r="V7" s="622"/>
      <c r="W7" s="622"/>
      <c r="X7" s="622"/>
      <c r="Y7" s="623"/>
      <c r="Z7" s="659">
        <v>0</v>
      </c>
      <c r="AA7" s="659"/>
      <c r="AB7" s="659"/>
      <c r="AC7" s="659"/>
      <c r="AD7" s="660">
        <v>2200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1585885</v>
      </c>
      <c r="BH7" s="622"/>
      <c r="BI7" s="622"/>
      <c r="BJ7" s="622"/>
      <c r="BK7" s="622"/>
      <c r="BL7" s="622"/>
      <c r="BM7" s="622"/>
      <c r="BN7" s="623"/>
      <c r="BO7" s="659">
        <v>50.6</v>
      </c>
      <c r="BP7" s="659"/>
      <c r="BQ7" s="659"/>
      <c r="BR7" s="659"/>
      <c r="BS7" s="660">
        <v>31075</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1905824</v>
      </c>
      <c r="CS7" s="622"/>
      <c r="CT7" s="622"/>
      <c r="CU7" s="622"/>
      <c r="CV7" s="622"/>
      <c r="CW7" s="622"/>
      <c r="CX7" s="622"/>
      <c r="CY7" s="623"/>
      <c r="CZ7" s="659">
        <v>16</v>
      </c>
      <c r="DA7" s="659"/>
      <c r="DB7" s="659"/>
      <c r="DC7" s="659"/>
      <c r="DD7" s="627">
        <v>25797</v>
      </c>
      <c r="DE7" s="622"/>
      <c r="DF7" s="622"/>
      <c r="DG7" s="622"/>
      <c r="DH7" s="622"/>
      <c r="DI7" s="622"/>
      <c r="DJ7" s="622"/>
      <c r="DK7" s="622"/>
      <c r="DL7" s="622"/>
      <c r="DM7" s="622"/>
      <c r="DN7" s="622"/>
      <c r="DO7" s="622"/>
      <c r="DP7" s="623"/>
      <c r="DQ7" s="627">
        <v>1435699</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64572</v>
      </c>
      <c r="S8" s="622"/>
      <c r="T8" s="622"/>
      <c r="U8" s="622"/>
      <c r="V8" s="622"/>
      <c r="W8" s="622"/>
      <c r="X8" s="622"/>
      <c r="Y8" s="623"/>
      <c r="Z8" s="659">
        <v>0.5</v>
      </c>
      <c r="AA8" s="659"/>
      <c r="AB8" s="659"/>
      <c r="AC8" s="659"/>
      <c r="AD8" s="660">
        <v>64572</v>
      </c>
      <c r="AE8" s="660"/>
      <c r="AF8" s="660"/>
      <c r="AG8" s="660"/>
      <c r="AH8" s="660"/>
      <c r="AI8" s="660"/>
      <c r="AJ8" s="660"/>
      <c r="AK8" s="660"/>
      <c r="AL8" s="624">
        <v>1</v>
      </c>
      <c r="AM8" s="625"/>
      <c r="AN8" s="625"/>
      <c r="AO8" s="661"/>
      <c r="AP8" s="618" t="s">
        <v>227</v>
      </c>
      <c r="AQ8" s="619"/>
      <c r="AR8" s="619"/>
      <c r="AS8" s="619"/>
      <c r="AT8" s="619"/>
      <c r="AU8" s="619"/>
      <c r="AV8" s="619"/>
      <c r="AW8" s="619"/>
      <c r="AX8" s="619"/>
      <c r="AY8" s="619"/>
      <c r="AZ8" s="619"/>
      <c r="BA8" s="619"/>
      <c r="BB8" s="619"/>
      <c r="BC8" s="619"/>
      <c r="BD8" s="619"/>
      <c r="BE8" s="619"/>
      <c r="BF8" s="620"/>
      <c r="BG8" s="621">
        <v>37233</v>
      </c>
      <c r="BH8" s="622"/>
      <c r="BI8" s="622"/>
      <c r="BJ8" s="622"/>
      <c r="BK8" s="622"/>
      <c r="BL8" s="622"/>
      <c r="BM8" s="622"/>
      <c r="BN8" s="623"/>
      <c r="BO8" s="659">
        <v>1.2</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4022147</v>
      </c>
      <c r="CS8" s="622"/>
      <c r="CT8" s="622"/>
      <c r="CU8" s="622"/>
      <c r="CV8" s="622"/>
      <c r="CW8" s="622"/>
      <c r="CX8" s="622"/>
      <c r="CY8" s="623"/>
      <c r="CZ8" s="659">
        <v>33.700000000000003</v>
      </c>
      <c r="DA8" s="659"/>
      <c r="DB8" s="659"/>
      <c r="DC8" s="659"/>
      <c r="DD8" s="627">
        <v>240699</v>
      </c>
      <c r="DE8" s="622"/>
      <c r="DF8" s="622"/>
      <c r="DG8" s="622"/>
      <c r="DH8" s="622"/>
      <c r="DI8" s="622"/>
      <c r="DJ8" s="622"/>
      <c r="DK8" s="622"/>
      <c r="DL8" s="622"/>
      <c r="DM8" s="622"/>
      <c r="DN8" s="622"/>
      <c r="DO8" s="622"/>
      <c r="DP8" s="623"/>
      <c r="DQ8" s="627">
        <v>2032105</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84731</v>
      </c>
      <c r="S9" s="622"/>
      <c r="T9" s="622"/>
      <c r="U9" s="622"/>
      <c r="V9" s="622"/>
      <c r="W9" s="622"/>
      <c r="X9" s="622"/>
      <c r="Y9" s="623"/>
      <c r="Z9" s="659">
        <v>0.7</v>
      </c>
      <c r="AA9" s="659"/>
      <c r="AB9" s="659"/>
      <c r="AC9" s="659"/>
      <c r="AD9" s="660">
        <v>84731</v>
      </c>
      <c r="AE9" s="660"/>
      <c r="AF9" s="660"/>
      <c r="AG9" s="660"/>
      <c r="AH9" s="660"/>
      <c r="AI9" s="660"/>
      <c r="AJ9" s="660"/>
      <c r="AK9" s="660"/>
      <c r="AL9" s="624">
        <v>1.3</v>
      </c>
      <c r="AM9" s="625"/>
      <c r="AN9" s="625"/>
      <c r="AO9" s="661"/>
      <c r="AP9" s="618" t="s">
        <v>230</v>
      </c>
      <c r="AQ9" s="619"/>
      <c r="AR9" s="619"/>
      <c r="AS9" s="619"/>
      <c r="AT9" s="619"/>
      <c r="AU9" s="619"/>
      <c r="AV9" s="619"/>
      <c r="AW9" s="619"/>
      <c r="AX9" s="619"/>
      <c r="AY9" s="619"/>
      <c r="AZ9" s="619"/>
      <c r="BA9" s="619"/>
      <c r="BB9" s="619"/>
      <c r="BC9" s="619"/>
      <c r="BD9" s="619"/>
      <c r="BE9" s="619"/>
      <c r="BF9" s="620"/>
      <c r="BG9" s="621">
        <v>1342127</v>
      </c>
      <c r="BH9" s="622"/>
      <c r="BI9" s="622"/>
      <c r="BJ9" s="622"/>
      <c r="BK9" s="622"/>
      <c r="BL9" s="622"/>
      <c r="BM9" s="622"/>
      <c r="BN9" s="623"/>
      <c r="BO9" s="659">
        <v>42.9</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692321</v>
      </c>
      <c r="CS9" s="622"/>
      <c r="CT9" s="622"/>
      <c r="CU9" s="622"/>
      <c r="CV9" s="622"/>
      <c r="CW9" s="622"/>
      <c r="CX9" s="622"/>
      <c r="CY9" s="623"/>
      <c r="CZ9" s="659">
        <v>5.8</v>
      </c>
      <c r="DA9" s="659"/>
      <c r="DB9" s="659"/>
      <c r="DC9" s="659"/>
      <c r="DD9" s="627">
        <v>20792</v>
      </c>
      <c r="DE9" s="622"/>
      <c r="DF9" s="622"/>
      <c r="DG9" s="622"/>
      <c r="DH9" s="622"/>
      <c r="DI9" s="622"/>
      <c r="DJ9" s="622"/>
      <c r="DK9" s="622"/>
      <c r="DL9" s="622"/>
      <c r="DM9" s="622"/>
      <c r="DN9" s="622"/>
      <c r="DO9" s="622"/>
      <c r="DP9" s="623"/>
      <c r="DQ9" s="627">
        <v>647206</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66414</v>
      </c>
      <c r="BH10" s="622"/>
      <c r="BI10" s="622"/>
      <c r="BJ10" s="622"/>
      <c r="BK10" s="622"/>
      <c r="BL10" s="622"/>
      <c r="BM10" s="622"/>
      <c r="BN10" s="623"/>
      <c r="BO10" s="659">
        <v>2.1</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8113</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93</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541082</v>
      </c>
      <c r="S11" s="622"/>
      <c r="T11" s="622"/>
      <c r="U11" s="622"/>
      <c r="V11" s="622"/>
      <c r="W11" s="622"/>
      <c r="X11" s="622"/>
      <c r="Y11" s="623"/>
      <c r="Z11" s="624">
        <v>4.4000000000000004</v>
      </c>
      <c r="AA11" s="625"/>
      <c r="AB11" s="625"/>
      <c r="AC11" s="626"/>
      <c r="AD11" s="627">
        <v>541082</v>
      </c>
      <c r="AE11" s="622"/>
      <c r="AF11" s="622"/>
      <c r="AG11" s="622"/>
      <c r="AH11" s="622"/>
      <c r="AI11" s="622"/>
      <c r="AJ11" s="622"/>
      <c r="AK11" s="623"/>
      <c r="AL11" s="624">
        <v>8.4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140111</v>
      </c>
      <c r="BH11" s="622"/>
      <c r="BI11" s="622"/>
      <c r="BJ11" s="622"/>
      <c r="BK11" s="622"/>
      <c r="BL11" s="622"/>
      <c r="BM11" s="622"/>
      <c r="BN11" s="623"/>
      <c r="BO11" s="659">
        <v>4.5</v>
      </c>
      <c r="BP11" s="659"/>
      <c r="BQ11" s="659"/>
      <c r="BR11" s="659"/>
      <c r="BS11" s="660">
        <v>31075</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24222</v>
      </c>
      <c r="CS11" s="622"/>
      <c r="CT11" s="622"/>
      <c r="CU11" s="622"/>
      <c r="CV11" s="622"/>
      <c r="CW11" s="622"/>
      <c r="CX11" s="622"/>
      <c r="CY11" s="623"/>
      <c r="CZ11" s="659">
        <v>0.2</v>
      </c>
      <c r="DA11" s="659"/>
      <c r="DB11" s="659"/>
      <c r="DC11" s="659"/>
      <c r="DD11" s="627" t="s">
        <v>122</v>
      </c>
      <c r="DE11" s="622"/>
      <c r="DF11" s="622"/>
      <c r="DG11" s="622"/>
      <c r="DH11" s="622"/>
      <c r="DI11" s="622"/>
      <c r="DJ11" s="622"/>
      <c r="DK11" s="622"/>
      <c r="DL11" s="622"/>
      <c r="DM11" s="622"/>
      <c r="DN11" s="622"/>
      <c r="DO11" s="622"/>
      <c r="DP11" s="623"/>
      <c r="DQ11" s="627">
        <v>22048</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1175265</v>
      </c>
      <c r="BH12" s="622"/>
      <c r="BI12" s="622"/>
      <c r="BJ12" s="622"/>
      <c r="BK12" s="622"/>
      <c r="BL12" s="622"/>
      <c r="BM12" s="622"/>
      <c r="BN12" s="623"/>
      <c r="BO12" s="659">
        <v>37.5</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196573</v>
      </c>
      <c r="CS12" s="622"/>
      <c r="CT12" s="622"/>
      <c r="CU12" s="622"/>
      <c r="CV12" s="622"/>
      <c r="CW12" s="622"/>
      <c r="CX12" s="622"/>
      <c r="CY12" s="623"/>
      <c r="CZ12" s="659">
        <v>1.6</v>
      </c>
      <c r="DA12" s="659"/>
      <c r="DB12" s="659"/>
      <c r="DC12" s="659"/>
      <c r="DD12" s="627">
        <v>806</v>
      </c>
      <c r="DE12" s="622"/>
      <c r="DF12" s="622"/>
      <c r="DG12" s="622"/>
      <c r="DH12" s="622"/>
      <c r="DI12" s="622"/>
      <c r="DJ12" s="622"/>
      <c r="DK12" s="622"/>
      <c r="DL12" s="622"/>
      <c r="DM12" s="622"/>
      <c r="DN12" s="622"/>
      <c r="DO12" s="622"/>
      <c r="DP12" s="623"/>
      <c r="DQ12" s="627">
        <v>172754</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1175265</v>
      </c>
      <c r="BH13" s="622"/>
      <c r="BI13" s="622"/>
      <c r="BJ13" s="622"/>
      <c r="BK13" s="622"/>
      <c r="BL13" s="622"/>
      <c r="BM13" s="622"/>
      <c r="BN13" s="623"/>
      <c r="BO13" s="659">
        <v>37.5</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1381895</v>
      </c>
      <c r="CS13" s="622"/>
      <c r="CT13" s="622"/>
      <c r="CU13" s="622"/>
      <c r="CV13" s="622"/>
      <c r="CW13" s="622"/>
      <c r="CX13" s="622"/>
      <c r="CY13" s="623"/>
      <c r="CZ13" s="659">
        <v>11.6</v>
      </c>
      <c r="DA13" s="659"/>
      <c r="DB13" s="659"/>
      <c r="DC13" s="659"/>
      <c r="DD13" s="627">
        <v>683356</v>
      </c>
      <c r="DE13" s="622"/>
      <c r="DF13" s="622"/>
      <c r="DG13" s="622"/>
      <c r="DH13" s="622"/>
      <c r="DI13" s="622"/>
      <c r="DJ13" s="622"/>
      <c r="DK13" s="622"/>
      <c r="DL13" s="622"/>
      <c r="DM13" s="622"/>
      <c r="DN13" s="622"/>
      <c r="DO13" s="622"/>
      <c r="DP13" s="623"/>
      <c r="DQ13" s="627">
        <v>739586</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50551</v>
      </c>
      <c r="BH14" s="622"/>
      <c r="BI14" s="622"/>
      <c r="BJ14" s="622"/>
      <c r="BK14" s="622"/>
      <c r="BL14" s="622"/>
      <c r="BM14" s="622"/>
      <c r="BN14" s="623"/>
      <c r="BO14" s="659">
        <v>1.6</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558218</v>
      </c>
      <c r="CS14" s="622"/>
      <c r="CT14" s="622"/>
      <c r="CU14" s="622"/>
      <c r="CV14" s="622"/>
      <c r="CW14" s="622"/>
      <c r="CX14" s="622"/>
      <c r="CY14" s="623"/>
      <c r="CZ14" s="659">
        <v>4.7</v>
      </c>
      <c r="DA14" s="659"/>
      <c r="DB14" s="659"/>
      <c r="DC14" s="659"/>
      <c r="DD14" s="627">
        <v>184625</v>
      </c>
      <c r="DE14" s="622"/>
      <c r="DF14" s="622"/>
      <c r="DG14" s="622"/>
      <c r="DH14" s="622"/>
      <c r="DI14" s="622"/>
      <c r="DJ14" s="622"/>
      <c r="DK14" s="622"/>
      <c r="DL14" s="622"/>
      <c r="DM14" s="622"/>
      <c r="DN14" s="622"/>
      <c r="DO14" s="622"/>
      <c r="DP14" s="623"/>
      <c r="DQ14" s="627">
        <v>367776</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9099</v>
      </c>
      <c r="S15" s="622"/>
      <c r="T15" s="622"/>
      <c r="U15" s="622"/>
      <c r="V15" s="622"/>
      <c r="W15" s="622"/>
      <c r="X15" s="622"/>
      <c r="Y15" s="623"/>
      <c r="Z15" s="659">
        <v>0.1</v>
      </c>
      <c r="AA15" s="659"/>
      <c r="AB15" s="659"/>
      <c r="AC15" s="659"/>
      <c r="AD15" s="660">
        <v>9099</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152227</v>
      </c>
      <c r="BH15" s="622"/>
      <c r="BI15" s="622"/>
      <c r="BJ15" s="622"/>
      <c r="BK15" s="622"/>
      <c r="BL15" s="622"/>
      <c r="BM15" s="622"/>
      <c r="BN15" s="623"/>
      <c r="BO15" s="659">
        <v>4.9000000000000004</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2068126</v>
      </c>
      <c r="CS15" s="622"/>
      <c r="CT15" s="622"/>
      <c r="CU15" s="622"/>
      <c r="CV15" s="622"/>
      <c r="CW15" s="622"/>
      <c r="CX15" s="622"/>
      <c r="CY15" s="623"/>
      <c r="CZ15" s="659">
        <v>17.3</v>
      </c>
      <c r="DA15" s="659"/>
      <c r="DB15" s="659"/>
      <c r="DC15" s="659"/>
      <c r="DD15" s="627">
        <v>738708</v>
      </c>
      <c r="DE15" s="622"/>
      <c r="DF15" s="622"/>
      <c r="DG15" s="622"/>
      <c r="DH15" s="622"/>
      <c r="DI15" s="622"/>
      <c r="DJ15" s="622"/>
      <c r="DK15" s="622"/>
      <c r="DL15" s="622"/>
      <c r="DM15" s="622"/>
      <c r="DN15" s="622"/>
      <c r="DO15" s="622"/>
      <c r="DP15" s="623"/>
      <c r="DQ15" s="627">
        <v>1084663</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32444</v>
      </c>
      <c r="S16" s="622"/>
      <c r="T16" s="622"/>
      <c r="U16" s="622"/>
      <c r="V16" s="622"/>
      <c r="W16" s="622"/>
      <c r="X16" s="622"/>
      <c r="Y16" s="623"/>
      <c r="Z16" s="659">
        <v>0.3</v>
      </c>
      <c r="AA16" s="659"/>
      <c r="AB16" s="659"/>
      <c r="AC16" s="659"/>
      <c r="AD16" s="660">
        <v>32444</v>
      </c>
      <c r="AE16" s="660"/>
      <c r="AF16" s="660"/>
      <c r="AG16" s="660"/>
      <c r="AH16" s="660"/>
      <c r="AI16" s="660"/>
      <c r="AJ16" s="660"/>
      <c r="AK16" s="660"/>
      <c r="AL16" s="624">
        <v>0.5</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136544</v>
      </c>
      <c r="S17" s="622"/>
      <c r="T17" s="622"/>
      <c r="U17" s="622"/>
      <c r="V17" s="622"/>
      <c r="W17" s="622"/>
      <c r="X17" s="622"/>
      <c r="Y17" s="623"/>
      <c r="Z17" s="659">
        <v>1.1000000000000001</v>
      </c>
      <c r="AA17" s="659"/>
      <c r="AB17" s="659"/>
      <c r="AC17" s="659"/>
      <c r="AD17" s="660">
        <v>136544</v>
      </c>
      <c r="AE17" s="660"/>
      <c r="AF17" s="660"/>
      <c r="AG17" s="660"/>
      <c r="AH17" s="660"/>
      <c r="AI17" s="660"/>
      <c r="AJ17" s="660"/>
      <c r="AK17" s="660"/>
      <c r="AL17" s="624">
        <v>2.1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978383</v>
      </c>
      <c r="CS17" s="622"/>
      <c r="CT17" s="622"/>
      <c r="CU17" s="622"/>
      <c r="CV17" s="622"/>
      <c r="CW17" s="622"/>
      <c r="CX17" s="622"/>
      <c r="CY17" s="623"/>
      <c r="CZ17" s="659">
        <v>8.1999999999999993</v>
      </c>
      <c r="DA17" s="659"/>
      <c r="DB17" s="659"/>
      <c r="DC17" s="659"/>
      <c r="DD17" s="627" t="s">
        <v>122</v>
      </c>
      <c r="DE17" s="622"/>
      <c r="DF17" s="622"/>
      <c r="DG17" s="622"/>
      <c r="DH17" s="622"/>
      <c r="DI17" s="622"/>
      <c r="DJ17" s="622"/>
      <c r="DK17" s="622"/>
      <c r="DL17" s="622"/>
      <c r="DM17" s="622"/>
      <c r="DN17" s="622"/>
      <c r="DO17" s="622"/>
      <c r="DP17" s="623"/>
      <c r="DQ17" s="627">
        <v>837742</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25302</v>
      </c>
      <c r="S18" s="622"/>
      <c r="T18" s="622"/>
      <c r="U18" s="622"/>
      <c r="V18" s="622"/>
      <c r="W18" s="622"/>
      <c r="X18" s="622"/>
      <c r="Y18" s="623"/>
      <c r="Z18" s="659">
        <v>0.2</v>
      </c>
      <c r="AA18" s="659"/>
      <c r="AB18" s="659"/>
      <c r="AC18" s="659"/>
      <c r="AD18" s="660">
        <v>25302</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111242</v>
      </c>
      <c r="S19" s="622"/>
      <c r="T19" s="622"/>
      <c r="U19" s="622"/>
      <c r="V19" s="622"/>
      <c r="W19" s="622"/>
      <c r="X19" s="622"/>
      <c r="Y19" s="623"/>
      <c r="Z19" s="659">
        <v>0.9</v>
      </c>
      <c r="AA19" s="659"/>
      <c r="AB19" s="659"/>
      <c r="AC19" s="659"/>
      <c r="AD19" s="660">
        <v>111242</v>
      </c>
      <c r="AE19" s="660"/>
      <c r="AF19" s="660"/>
      <c r="AG19" s="660"/>
      <c r="AH19" s="660"/>
      <c r="AI19" s="660"/>
      <c r="AJ19" s="660"/>
      <c r="AK19" s="660"/>
      <c r="AL19" s="624">
        <v>1.7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167511</v>
      </c>
      <c r="BH19" s="622"/>
      <c r="BI19" s="622"/>
      <c r="BJ19" s="622"/>
      <c r="BK19" s="622"/>
      <c r="BL19" s="622"/>
      <c r="BM19" s="622"/>
      <c r="BN19" s="623"/>
      <c r="BO19" s="659">
        <v>5.3</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167511</v>
      </c>
      <c r="BH20" s="622"/>
      <c r="BI20" s="622"/>
      <c r="BJ20" s="622"/>
      <c r="BK20" s="622"/>
      <c r="BL20" s="622"/>
      <c r="BM20" s="622"/>
      <c r="BN20" s="623"/>
      <c r="BO20" s="659">
        <v>5.3</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11934555</v>
      </c>
      <c r="CS20" s="622"/>
      <c r="CT20" s="622"/>
      <c r="CU20" s="622"/>
      <c r="CV20" s="622"/>
      <c r="CW20" s="622"/>
      <c r="CX20" s="622"/>
      <c r="CY20" s="623"/>
      <c r="CZ20" s="659">
        <v>100</v>
      </c>
      <c r="DA20" s="659"/>
      <c r="DB20" s="659"/>
      <c r="DC20" s="659"/>
      <c r="DD20" s="627">
        <v>1894783</v>
      </c>
      <c r="DE20" s="622"/>
      <c r="DF20" s="622"/>
      <c r="DG20" s="622"/>
      <c r="DH20" s="622"/>
      <c r="DI20" s="622"/>
      <c r="DJ20" s="622"/>
      <c r="DK20" s="622"/>
      <c r="DL20" s="622"/>
      <c r="DM20" s="622"/>
      <c r="DN20" s="622"/>
      <c r="DO20" s="622"/>
      <c r="DP20" s="623"/>
      <c r="DQ20" s="627">
        <v>7438395</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2771256</v>
      </c>
      <c r="S21" s="622"/>
      <c r="T21" s="622"/>
      <c r="U21" s="622"/>
      <c r="V21" s="622"/>
      <c r="W21" s="622"/>
      <c r="X21" s="622"/>
      <c r="Y21" s="623"/>
      <c r="Z21" s="659">
        <v>22.6</v>
      </c>
      <c r="AA21" s="659"/>
      <c r="AB21" s="659"/>
      <c r="AC21" s="659"/>
      <c r="AD21" s="660">
        <v>2466959</v>
      </c>
      <c r="AE21" s="660"/>
      <c r="AF21" s="660"/>
      <c r="AG21" s="660"/>
      <c r="AH21" s="660"/>
      <c r="AI21" s="660"/>
      <c r="AJ21" s="660"/>
      <c r="AK21" s="660"/>
      <c r="AL21" s="624">
        <v>38.4</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2466959</v>
      </c>
      <c r="S22" s="622"/>
      <c r="T22" s="622"/>
      <c r="U22" s="622"/>
      <c r="V22" s="622"/>
      <c r="W22" s="622"/>
      <c r="X22" s="622"/>
      <c r="Y22" s="623"/>
      <c r="Z22" s="659">
        <v>20.100000000000001</v>
      </c>
      <c r="AA22" s="659"/>
      <c r="AB22" s="659"/>
      <c r="AC22" s="659"/>
      <c r="AD22" s="660">
        <v>2466959</v>
      </c>
      <c r="AE22" s="660"/>
      <c r="AF22" s="660"/>
      <c r="AG22" s="660"/>
      <c r="AH22" s="660"/>
      <c r="AI22" s="660"/>
      <c r="AJ22" s="660"/>
      <c r="AK22" s="660"/>
      <c r="AL22" s="624">
        <v>38.4</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304297</v>
      </c>
      <c r="S23" s="622"/>
      <c r="T23" s="622"/>
      <c r="U23" s="622"/>
      <c r="V23" s="622"/>
      <c r="W23" s="622"/>
      <c r="X23" s="622"/>
      <c r="Y23" s="623"/>
      <c r="Z23" s="659">
        <v>2.5</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167511</v>
      </c>
      <c r="BH23" s="622"/>
      <c r="BI23" s="622"/>
      <c r="BJ23" s="622"/>
      <c r="BK23" s="622"/>
      <c r="BL23" s="622"/>
      <c r="BM23" s="622"/>
      <c r="BN23" s="623"/>
      <c r="BO23" s="659">
        <v>5.3</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5268280</v>
      </c>
      <c r="CS24" s="677"/>
      <c r="CT24" s="677"/>
      <c r="CU24" s="677"/>
      <c r="CV24" s="677"/>
      <c r="CW24" s="677"/>
      <c r="CX24" s="677"/>
      <c r="CY24" s="702"/>
      <c r="CZ24" s="703">
        <v>44.1</v>
      </c>
      <c r="DA24" s="685"/>
      <c r="DB24" s="685"/>
      <c r="DC24" s="705"/>
      <c r="DD24" s="701">
        <v>3438911</v>
      </c>
      <c r="DE24" s="677"/>
      <c r="DF24" s="677"/>
      <c r="DG24" s="677"/>
      <c r="DH24" s="677"/>
      <c r="DI24" s="677"/>
      <c r="DJ24" s="677"/>
      <c r="DK24" s="702"/>
      <c r="DL24" s="701">
        <v>3139499</v>
      </c>
      <c r="DM24" s="677"/>
      <c r="DN24" s="677"/>
      <c r="DO24" s="677"/>
      <c r="DP24" s="677"/>
      <c r="DQ24" s="677"/>
      <c r="DR24" s="677"/>
      <c r="DS24" s="677"/>
      <c r="DT24" s="677"/>
      <c r="DU24" s="677"/>
      <c r="DV24" s="702"/>
      <c r="DW24" s="703">
        <v>48.7</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6827321</v>
      </c>
      <c r="S25" s="622"/>
      <c r="T25" s="622"/>
      <c r="U25" s="622"/>
      <c r="V25" s="622"/>
      <c r="W25" s="622"/>
      <c r="X25" s="622"/>
      <c r="Y25" s="623"/>
      <c r="Z25" s="659">
        <v>55.7</v>
      </c>
      <c r="AA25" s="659"/>
      <c r="AB25" s="659"/>
      <c r="AC25" s="659"/>
      <c r="AD25" s="660">
        <v>6355513</v>
      </c>
      <c r="AE25" s="660"/>
      <c r="AF25" s="660"/>
      <c r="AG25" s="660"/>
      <c r="AH25" s="660"/>
      <c r="AI25" s="660"/>
      <c r="AJ25" s="660"/>
      <c r="AK25" s="660"/>
      <c r="AL25" s="624">
        <v>98.9</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1880729</v>
      </c>
      <c r="CS25" s="634"/>
      <c r="CT25" s="634"/>
      <c r="CU25" s="634"/>
      <c r="CV25" s="634"/>
      <c r="CW25" s="634"/>
      <c r="CX25" s="634"/>
      <c r="CY25" s="635"/>
      <c r="CZ25" s="624">
        <v>15.8</v>
      </c>
      <c r="DA25" s="636"/>
      <c r="DB25" s="636"/>
      <c r="DC25" s="637"/>
      <c r="DD25" s="627">
        <v>1706384</v>
      </c>
      <c r="DE25" s="634"/>
      <c r="DF25" s="634"/>
      <c r="DG25" s="634"/>
      <c r="DH25" s="634"/>
      <c r="DI25" s="634"/>
      <c r="DJ25" s="634"/>
      <c r="DK25" s="635"/>
      <c r="DL25" s="627">
        <v>1688262</v>
      </c>
      <c r="DM25" s="634"/>
      <c r="DN25" s="634"/>
      <c r="DO25" s="634"/>
      <c r="DP25" s="634"/>
      <c r="DQ25" s="634"/>
      <c r="DR25" s="634"/>
      <c r="DS25" s="634"/>
      <c r="DT25" s="634"/>
      <c r="DU25" s="634"/>
      <c r="DV25" s="635"/>
      <c r="DW25" s="624">
        <v>26.2</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2078</v>
      </c>
      <c r="S26" s="622"/>
      <c r="T26" s="622"/>
      <c r="U26" s="622"/>
      <c r="V26" s="622"/>
      <c r="W26" s="622"/>
      <c r="X26" s="622"/>
      <c r="Y26" s="623"/>
      <c r="Z26" s="659">
        <v>0</v>
      </c>
      <c r="AA26" s="659"/>
      <c r="AB26" s="659"/>
      <c r="AC26" s="659"/>
      <c r="AD26" s="660">
        <v>2078</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1182202</v>
      </c>
      <c r="CS26" s="622"/>
      <c r="CT26" s="622"/>
      <c r="CU26" s="622"/>
      <c r="CV26" s="622"/>
      <c r="CW26" s="622"/>
      <c r="CX26" s="622"/>
      <c r="CY26" s="623"/>
      <c r="CZ26" s="624">
        <v>9.9</v>
      </c>
      <c r="DA26" s="636"/>
      <c r="DB26" s="636"/>
      <c r="DC26" s="637"/>
      <c r="DD26" s="627">
        <v>1065916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45982</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3131439</v>
      </c>
      <c r="BH27" s="622"/>
      <c r="BI27" s="622"/>
      <c r="BJ27" s="622"/>
      <c r="BK27" s="622"/>
      <c r="BL27" s="622"/>
      <c r="BM27" s="622"/>
      <c r="BN27" s="623"/>
      <c r="BO27" s="659">
        <v>100</v>
      </c>
      <c r="BP27" s="659"/>
      <c r="BQ27" s="659"/>
      <c r="BR27" s="659"/>
      <c r="BS27" s="660">
        <v>31075</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2409168</v>
      </c>
      <c r="CS27" s="634"/>
      <c r="CT27" s="634"/>
      <c r="CU27" s="634"/>
      <c r="CV27" s="634"/>
      <c r="CW27" s="634"/>
      <c r="CX27" s="634"/>
      <c r="CY27" s="635"/>
      <c r="CZ27" s="624">
        <v>20.2</v>
      </c>
      <c r="DA27" s="636"/>
      <c r="DB27" s="636"/>
      <c r="DC27" s="637"/>
      <c r="DD27" s="627">
        <v>894785</v>
      </c>
      <c r="DE27" s="634"/>
      <c r="DF27" s="634"/>
      <c r="DG27" s="634"/>
      <c r="DH27" s="634"/>
      <c r="DI27" s="634"/>
      <c r="DJ27" s="634"/>
      <c r="DK27" s="635"/>
      <c r="DL27" s="627">
        <v>613495</v>
      </c>
      <c r="DM27" s="634"/>
      <c r="DN27" s="634"/>
      <c r="DO27" s="634"/>
      <c r="DP27" s="634"/>
      <c r="DQ27" s="634"/>
      <c r="DR27" s="634"/>
      <c r="DS27" s="634"/>
      <c r="DT27" s="634"/>
      <c r="DU27" s="634"/>
      <c r="DV27" s="635"/>
      <c r="DW27" s="624">
        <v>9.5</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210678</v>
      </c>
      <c r="S28" s="622"/>
      <c r="T28" s="622"/>
      <c r="U28" s="622"/>
      <c r="V28" s="622"/>
      <c r="W28" s="622"/>
      <c r="X28" s="622"/>
      <c r="Y28" s="623"/>
      <c r="Z28" s="659">
        <v>1.7</v>
      </c>
      <c r="AA28" s="659"/>
      <c r="AB28" s="659"/>
      <c r="AC28" s="659"/>
      <c r="AD28" s="660">
        <v>34635</v>
      </c>
      <c r="AE28" s="660"/>
      <c r="AF28" s="660"/>
      <c r="AG28" s="660"/>
      <c r="AH28" s="660"/>
      <c r="AI28" s="660"/>
      <c r="AJ28" s="660"/>
      <c r="AK28" s="660"/>
      <c r="AL28" s="624">
        <v>0.5</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978383</v>
      </c>
      <c r="CS28" s="622"/>
      <c r="CT28" s="622"/>
      <c r="CU28" s="622"/>
      <c r="CV28" s="622"/>
      <c r="CW28" s="622"/>
      <c r="CX28" s="622"/>
      <c r="CY28" s="623"/>
      <c r="CZ28" s="624">
        <v>8.1999999999999993</v>
      </c>
      <c r="DA28" s="636"/>
      <c r="DB28" s="636"/>
      <c r="DC28" s="637"/>
      <c r="DD28" s="627">
        <v>837742</v>
      </c>
      <c r="DE28" s="622"/>
      <c r="DF28" s="622"/>
      <c r="DG28" s="622"/>
      <c r="DH28" s="622"/>
      <c r="DI28" s="622"/>
      <c r="DJ28" s="622"/>
      <c r="DK28" s="623"/>
      <c r="DL28" s="627">
        <v>837742</v>
      </c>
      <c r="DM28" s="622"/>
      <c r="DN28" s="622"/>
      <c r="DO28" s="622"/>
      <c r="DP28" s="622"/>
      <c r="DQ28" s="622"/>
      <c r="DR28" s="622"/>
      <c r="DS28" s="622"/>
      <c r="DT28" s="622"/>
      <c r="DU28" s="622"/>
      <c r="DV28" s="623"/>
      <c r="DW28" s="624">
        <v>13</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9932</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978375</v>
      </c>
      <c r="CS29" s="634"/>
      <c r="CT29" s="634"/>
      <c r="CU29" s="634"/>
      <c r="CV29" s="634"/>
      <c r="CW29" s="634"/>
      <c r="CX29" s="634"/>
      <c r="CY29" s="635"/>
      <c r="CZ29" s="624">
        <v>8.1999999999999993</v>
      </c>
      <c r="DA29" s="636"/>
      <c r="DB29" s="636"/>
      <c r="DC29" s="637"/>
      <c r="DD29" s="627">
        <v>837734</v>
      </c>
      <c r="DE29" s="634"/>
      <c r="DF29" s="634"/>
      <c r="DG29" s="634"/>
      <c r="DH29" s="634"/>
      <c r="DI29" s="634"/>
      <c r="DJ29" s="634"/>
      <c r="DK29" s="635"/>
      <c r="DL29" s="627">
        <v>837734</v>
      </c>
      <c r="DM29" s="634"/>
      <c r="DN29" s="634"/>
      <c r="DO29" s="634"/>
      <c r="DP29" s="634"/>
      <c r="DQ29" s="634"/>
      <c r="DR29" s="634"/>
      <c r="DS29" s="634"/>
      <c r="DT29" s="634"/>
      <c r="DU29" s="634"/>
      <c r="DV29" s="635"/>
      <c r="DW29" s="624">
        <v>13</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2131069</v>
      </c>
      <c r="S30" s="622"/>
      <c r="T30" s="622"/>
      <c r="U30" s="622"/>
      <c r="V30" s="622"/>
      <c r="W30" s="622"/>
      <c r="X30" s="622"/>
      <c r="Y30" s="623"/>
      <c r="Z30" s="659">
        <v>17.399999999999999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935228</v>
      </c>
      <c r="CS30" s="622"/>
      <c r="CT30" s="622"/>
      <c r="CU30" s="622"/>
      <c r="CV30" s="622"/>
      <c r="CW30" s="622"/>
      <c r="CX30" s="622"/>
      <c r="CY30" s="623"/>
      <c r="CZ30" s="624">
        <v>7.8</v>
      </c>
      <c r="DA30" s="636"/>
      <c r="DB30" s="636"/>
      <c r="DC30" s="637"/>
      <c r="DD30" s="627">
        <v>794631</v>
      </c>
      <c r="DE30" s="622"/>
      <c r="DF30" s="622"/>
      <c r="DG30" s="622"/>
      <c r="DH30" s="622"/>
      <c r="DI30" s="622"/>
      <c r="DJ30" s="622"/>
      <c r="DK30" s="623"/>
      <c r="DL30" s="627">
        <v>794631</v>
      </c>
      <c r="DM30" s="622"/>
      <c r="DN30" s="622"/>
      <c r="DO30" s="622"/>
      <c r="DP30" s="622"/>
      <c r="DQ30" s="622"/>
      <c r="DR30" s="622"/>
      <c r="DS30" s="622"/>
      <c r="DT30" s="622"/>
      <c r="DU30" s="622"/>
      <c r="DV30" s="623"/>
      <c r="DW30" s="624">
        <v>12.3</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100</v>
      </c>
      <c r="BH31" s="684"/>
      <c r="BI31" s="684"/>
      <c r="BJ31" s="684"/>
      <c r="BK31" s="684"/>
      <c r="BL31" s="684"/>
      <c r="BM31" s="685">
        <v>99.9</v>
      </c>
      <c r="BN31" s="684"/>
      <c r="BO31" s="684"/>
      <c r="BP31" s="684"/>
      <c r="BQ31" s="686"/>
      <c r="BR31" s="683">
        <v>100</v>
      </c>
      <c r="BS31" s="684"/>
      <c r="BT31" s="684"/>
      <c r="BU31" s="684"/>
      <c r="BV31" s="684"/>
      <c r="BW31" s="684"/>
      <c r="BX31" s="685">
        <v>99.9</v>
      </c>
      <c r="BY31" s="684"/>
      <c r="BZ31" s="684"/>
      <c r="CA31" s="684"/>
      <c r="CB31" s="686"/>
      <c r="CD31" s="642"/>
      <c r="CE31" s="643"/>
      <c r="CF31" s="618" t="s">
        <v>300</v>
      </c>
      <c r="CG31" s="619"/>
      <c r="CH31" s="619"/>
      <c r="CI31" s="619"/>
      <c r="CJ31" s="619"/>
      <c r="CK31" s="619"/>
      <c r="CL31" s="619"/>
      <c r="CM31" s="619"/>
      <c r="CN31" s="619"/>
      <c r="CO31" s="619"/>
      <c r="CP31" s="619"/>
      <c r="CQ31" s="620"/>
      <c r="CR31" s="621">
        <v>43147</v>
      </c>
      <c r="CS31" s="634"/>
      <c r="CT31" s="634"/>
      <c r="CU31" s="634"/>
      <c r="CV31" s="634"/>
      <c r="CW31" s="634"/>
      <c r="CX31" s="634"/>
      <c r="CY31" s="635"/>
      <c r="CZ31" s="624">
        <v>0.4</v>
      </c>
      <c r="DA31" s="636"/>
      <c r="DB31" s="636"/>
      <c r="DC31" s="637"/>
      <c r="DD31" s="627">
        <v>43103</v>
      </c>
      <c r="DE31" s="634"/>
      <c r="DF31" s="634"/>
      <c r="DG31" s="634"/>
      <c r="DH31" s="634"/>
      <c r="DI31" s="634"/>
      <c r="DJ31" s="634"/>
      <c r="DK31" s="635"/>
      <c r="DL31" s="627">
        <v>43103</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811507</v>
      </c>
      <c r="S32" s="622"/>
      <c r="T32" s="622"/>
      <c r="U32" s="622"/>
      <c r="V32" s="622"/>
      <c r="W32" s="622"/>
      <c r="X32" s="622"/>
      <c r="Y32" s="623"/>
      <c r="Z32" s="659">
        <v>6.6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100</v>
      </c>
      <c r="BH32" s="634"/>
      <c r="BI32" s="634"/>
      <c r="BJ32" s="634"/>
      <c r="BK32" s="634"/>
      <c r="BL32" s="634"/>
      <c r="BM32" s="625">
        <v>100</v>
      </c>
      <c r="BN32" s="634"/>
      <c r="BO32" s="634"/>
      <c r="BP32" s="634"/>
      <c r="BQ32" s="657"/>
      <c r="BR32" s="687">
        <v>100</v>
      </c>
      <c r="BS32" s="634"/>
      <c r="BT32" s="634"/>
      <c r="BU32" s="634"/>
      <c r="BV32" s="634"/>
      <c r="BW32" s="634"/>
      <c r="BX32" s="625">
        <v>99.9</v>
      </c>
      <c r="BY32" s="634"/>
      <c r="BZ32" s="634"/>
      <c r="CA32" s="634"/>
      <c r="CB32" s="657"/>
      <c r="CD32" s="644"/>
      <c r="CE32" s="645"/>
      <c r="CF32" s="618" t="s">
        <v>304</v>
      </c>
      <c r="CG32" s="619"/>
      <c r="CH32" s="619"/>
      <c r="CI32" s="619"/>
      <c r="CJ32" s="619"/>
      <c r="CK32" s="619"/>
      <c r="CL32" s="619"/>
      <c r="CM32" s="619"/>
      <c r="CN32" s="619"/>
      <c r="CO32" s="619"/>
      <c r="CP32" s="619"/>
      <c r="CQ32" s="620"/>
      <c r="CR32" s="621">
        <v>8</v>
      </c>
      <c r="CS32" s="622"/>
      <c r="CT32" s="622"/>
      <c r="CU32" s="622"/>
      <c r="CV32" s="622"/>
      <c r="CW32" s="622"/>
      <c r="CX32" s="622"/>
      <c r="CY32" s="623"/>
      <c r="CZ32" s="624">
        <v>0</v>
      </c>
      <c r="DA32" s="636"/>
      <c r="DB32" s="636"/>
      <c r="DC32" s="637"/>
      <c r="DD32" s="627">
        <v>8</v>
      </c>
      <c r="DE32" s="622"/>
      <c r="DF32" s="622"/>
      <c r="DG32" s="622"/>
      <c r="DH32" s="622"/>
      <c r="DI32" s="622"/>
      <c r="DJ32" s="622"/>
      <c r="DK32" s="623"/>
      <c r="DL32" s="627">
        <v>8</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84478</v>
      </c>
      <c r="S33" s="622"/>
      <c r="T33" s="622"/>
      <c r="U33" s="622"/>
      <c r="V33" s="622"/>
      <c r="W33" s="622"/>
      <c r="X33" s="622"/>
      <c r="Y33" s="623"/>
      <c r="Z33" s="659">
        <v>0.7</v>
      </c>
      <c r="AA33" s="659"/>
      <c r="AB33" s="659"/>
      <c r="AC33" s="659"/>
      <c r="AD33" s="660">
        <v>12617</v>
      </c>
      <c r="AE33" s="660"/>
      <c r="AF33" s="660"/>
      <c r="AG33" s="660"/>
      <c r="AH33" s="660"/>
      <c r="AI33" s="660"/>
      <c r="AJ33" s="660"/>
      <c r="AK33" s="660"/>
      <c r="AL33" s="624">
        <v>0.2</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100</v>
      </c>
      <c r="BH33" s="606"/>
      <c r="BI33" s="606"/>
      <c r="BJ33" s="606"/>
      <c r="BK33" s="606"/>
      <c r="BL33" s="606"/>
      <c r="BM33" s="652">
        <v>99.9</v>
      </c>
      <c r="BN33" s="606"/>
      <c r="BO33" s="606"/>
      <c r="BP33" s="606"/>
      <c r="BQ33" s="669"/>
      <c r="BR33" s="682">
        <v>100</v>
      </c>
      <c r="BS33" s="606"/>
      <c r="BT33" s="606"/>
      <c r="BU33" s="606"/>
      <c r="BV33" s="606"/>
      <c r="BW33" s="606"/>
      <c r="BX33" s="652">
        <v>99.9</v>
      </c>
      <c r="BY33" s="606"/>
      <c r="BZ33" s="606"/>
      <c r="CA33" s="606"/>
      <c r="CB33" s="669"/>
      <c r="CD33" s="618" t="s">
        <v>307</v>
      </c>
      <c r="CE33" s="619"/>
      <c r="CF33" s="619"/>
      <c r="CG33" s="619"/>
      <c r="CH33" s="619"/>
      <c r="CI33" s="619"/>
      <c r="CJ33" s="619"/>
      <c r="CK33" s="619"/>
      <c r="CL33" s="619"/>
      <c r="CM33" s="619"/>
      <c r="CN33" s="619"/>
      <c r="CO33" s="619"/>
      <c r="CP33" s="619"/>
      <c r="CQ33" s="620"/>
      <c r="CR33" s="621">
        <v>4771492</v>
      </c>
      <c r="CS33" s="634"/>
      <c r="CT33" s="634"/>
      <c r="CU33" s="634"/>
      <c r="CV33" s="634"/>
      <c r="CW33" s="634"/>
      <c r="CX33" s="634"/>
      <c r="CY33" s="635"/>
      <c r="CZ33" s="624">
        <v>40</v>
      </c>
      <c r="DA33" s="636"/>
      <c r="DB33" s="636"/>
      <c r="DC33" s="637"/>
      <c r="DD33" s="627">
        <v>3838643</v>
      </c>
      <c r="DE33" s="634"/>
      <c r="DF33" s="634"/>
      <c r="DG33" s="634"/>
      <c r="DH33" s="634"/>
      <c r="DI33" s="634"/>
      <c r="DJ33" s="634"/>
      <c r="DK33" s="635"/>
      <c r="DL33" s="627">
        <v>2779608</v>
      </c>
      <c r="DM33" s="634"/>
      <c r="DN33" s="634"/>
      <c r="DO33" s="634"/>
      <c r="DP33" s="634"/>
      <c r="DQ33" s="634"/>
      <c r="DR33" s="634"/>
      <c r="DS33" s="634"/>
      <c r="DT33" s="634"/>
      <c r="DU33" s="634"/>
      <c r="DV33" s="635"/>
      <c r="DW33" s="624">
        <v>43.1</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73939</v>
      </c>
      <c r="S34" s="622"/>
      <c r="T34" s="622"/>
      <c r="U34" s="622"/>
      <c r="V34" s="622"/>
      <c r="W34" s="622"/>
      <c r="X34" s="622"/>
      <c r="Y34" s="623"/>
      <c r="Z34" s="659">
        <v>0.6</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1743128</v>
      </c>
      <c r="CS34" s="622"/>
      <c r="CT34" s="622"/>
      <c r="CU34" s="622"/>
      <c r="CV34" s="622"/>
      <c r="CW34" s="622"/>
      <c r="CX34" s="622"/>
      <c r="CY34" s="623"/>
      <c r="CZ34" s="624">
        <v>14.6</v>
      </c>
      <c r="DA34" s="636"/>
      <c r="DB34" s="636"/>
      <c r="DC34" s="637"/>
      <c r="DD34" s="627">
        <v>1165578</v>
      </c>
      <c r="DE34" s="622"/>
      <c r="DF34" s="622"/>
      <c r="DG34" s="622"/>
      <c r="DH34" s="622"/>
      <c r="DI34" s="622"/>
      <c r="DJ34" s="622"/>
      <c r="DK34" s="623"/>
      <c r="DL34" s="627">
        <v>966206</v>
      </c>
      <c r="DM34" s="622"/>
      <c r="DN34" s="622"/>
      <c r="DO34" s="622"/>
      <c r="DP34" s="622"/>
      <c r="DQ34" s="622"/>
      <c r="DR34" s="622"/>
      <c r="DS34" s="622"/>
      <c r="DT34" s="622"/>
      <c r="DU34" s="622"/>
      <c r="DV34" s="623"/>
      <c r="DW34" s="624">
        <v>15</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141956</v>
      </c>
      <c r="S35" s="622"/>
      <c r="T35" s="622"/>
      <c r="U35" s="622"/>
      <c r="V35" s="622"/>
      <c r="W35" s="622"/>
      <c r="X35" s="622"/>
      <c r="Y35" s="623"/>
      <c r="Z35" s="659">
        <v>1.2</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18461</v>
      </c>
      <c r="CS35" s="634"/>
      <c r="CT35" s="634"/>
      <c r="CU35" s="634"/>
      <c r="CV35" s="634"/>
      <c r="CW35" s="634"/>
      <c r="CX35" s="634"/>
      <c r="CY35" s="635"/>
      <c r="CZ35" s="624">
        <v>0.2</v>
      </c>
      <c r="DA35" s="636"/>
      <c r="DB35" s="636"/>
      <c r="DC35" s="637"/>
      <c r="DD35" s="627">
        <v>14042</v>
      </c>
      <c r="DE35" s="634"/>
      <c r="DF35" s="634"/>
      <c r="DG35" s="634"/>
      <c r="DH35" s="634"/>
      <c r="DI35" s="634"/>
      <c r="DJ35" s="634"/>
      <c r="DK35" s="635"/>
      <c r="DL35" s="627">
        <v>14042</v>
      </c>
      <c r="DM35" s="634"/>
      <c r="DN35" s="634"/>
      <c r="DO35" s="634"/>
      <c r="DP35" s="634"/>
      <c r="DQ35" s="634"/>
      <c r="DR35" s="634"/>
      <c r="DS35" s="634"/>
      <c r="DT35" s="634"/>
      <c r="DU35" s="634"/>
      <c r="DV35" s="635"/>
      <c r="DW35" s="624">
        <v>0.2</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434205</v>
      </c>
      <c r="S36" s="622"/>
      <c r="T36" s="622"/>
      <c r="U36" s="622"/>
      <c r="V36" s="622"/>
      <c r="W36" s="622"/>
      <c r="X36" s="622"/>
      <c r="Y36" s="623"/>
      <c r="Z36" s="659">
        <v>3.5</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1299364</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6867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1414795</v>
      </c>
      <c r="CS36" s="622"/>
      <c r="CT36" s="622"/>
      <c r="CU36" s="622"/>
      <c r="CV36" s="622"/>
      <c r="CW36" s="622"/>
      <c r="CX36" s="622"/>
      <c r="CY36" s="623"/>
      <c r="CZ36" s="624">
        <v>11.9</v>
      </c>
      <c r="DA36" s="636"/>
      <c r="DB36" s="636"/>
      <c r="DC36" s="637"/>
      <c r="DD36" s="627">
        <v>1312697</v>
      </c>
      <c r="DE36" s="622"/>
      <c r="DF36" s="622"/>
      <c r="DG36" s="622"/>
      <c r="DH36" s="622"/>
      <c r="DI36" s="622"/>
      <c r="DJ36" s="622"/>
      <c r="DK36" s="623"/>
      <c r="DL36" s="627">
        <v>1090031</v>
      </c>
      <c r="DM36" s="622"/>
      <c r="DN36" s="622"/>
      <c r="DO36" s="622"/>
      <c r="DP36" s="622"/>
      <c r="DQ36" s="622"/>
      <c r="DR36" s="622"/>
      <c r="DS36" s="622"/>
      <c r="DT36" s="622"/>
      <c r="DU36" s="622"/>
      <c r="DV36" s="623"/>
      <c r="DW36" s="624">
        <v>16.899999999999999</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342034</v>
      </c>
      <c r="S37" s="622"/>
      <c r="T37" s="622"/>
      <c r="U37" s="622"/>
      <c r="V37" s="622"/>
      <c r="W37" s="622"/>
      <c r="X37" s="622"/>
      <c r="Y37" s="623"/>
      <c r="Z37" s="659">
        <v>2.8</v>
      </c>
      <c r="AA37" s="659"/>
      <c r="AB37" s="659"/>
      <c r="AC37" s="659"/>
      <c r="AD37" s="660">
        <v>18394</v>
      </c>
      <c r="AE37" s="660"/>
      <c r="AF37" s="660"/>
      <c r="AG37" s="660"/>
      <c r="AH37" s="660"/>
      <c r="AI37" s="660"/>
      <c r="AJ37" s="660"/>
      <c r="AK37" s="660"/>
      <c r="AL37" s="624">
        <v>0.3</v>
      </c>
      <c r="AM37" s="625"/>
      <c r="AN37" s="625"/>
      <c r="AO37" s="661"/>
      <c r="AQ37" s="654" t="s">
        <v>319</v>
      </c>
      <c r="AR37" s="655"/>
      <c r="AS37" s="655"/>
      <c r="AT37" s="655"/>
      <c r="AU37" s="655"/>
      <c r="AV37" s="655"/>
      <c r="AW37" s="655"/>
      <c r="AX37" s="655"/>
      <c r="AY37" s="656"/>
      <c r="AZ37" s="621">
        <v>413686</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778</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566116</v>
      </c>
      <c r="CS37" s="634"/>
      <c r="CT37" s="634"/>
      <c r="CU37" s="634"/>
      <c r="CV37" s="634"/>
      <c r="CW37" s="634"/>
      <c r="CX37" s="634"/>
      <c r="CY37" s="635"/>
      <c r="CZ37" s="624">
        <v>4.7</v>
      </c>
      <c r="DA37" s="636"/>
      <c r="DB37" s="636"/>
      <c r="DC37" s="637"/>
      <c r="DD37" s="627">
        <v>566099</v>
      </c>
      <c r="DE37" s="634"/>
      <c r="DF37" s="634"/>
      <c r="DG37" s="634"/>
      <c r="DH37" s="634"/>
      <c r="DI37" s="634"/>
      <c r="DJ37" s="634"/>
      <c r="DK37" s="635"/>
      <c r="DL37" s="627">
        <v>525629</v>
      </c>
      <c r="DM37" s="634"/>
      <c r="DN37" s="634"/>
      <c r="DO37" s="634"/>
      <c r="DP37" s="634"/>
      <c r="DQ37" s="634"/>
      <c r="DR37" s="634"/>
      <c r="DS37" s="634"/>
      <c r="DT37" s="634"/>
      <c r="DU37" s="634"/>
      <c r="DV37" s="635"/>
      <c r="DW37" s="624">
        <v>8.1</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1137423</v>
      </c>
      <c r="S38" s="622"/>
      <c r="T38" s="622"/>
      <c r="U38" s="622"/>
      <c r="V38" s="622"/>
      <c r="W38" s="622"/>
      <c r="X38" s="622"/>
      <c r="Y38" s="623"/>
      <c r="Z38" s="659">
        <v>9.3000000000000007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388</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2610</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885290</v>
      </c>
      <c r="CS38" s="622"/>
      <c r="CT38" s="622"/>
      <c r="CU38" s="622"/>
      <c r="CV38" s="622"/>
      <c r="CW38" s="622"/>
      <c r="CX38" s="622"/>
      <c r="CY38" s="623"/>
      <c r="CZ38" s="624">
        <v>7.4</v>
      </c>
      <c r="DA38" s="636"/>
      <c r="DB38" s="636"/>
      <c r="DC38" s="637"/>
      <c r="DD38" s="627">
        <v>718413</v>
      </c>
      <c r="DE38" s="622"/>
      <c r="DF38" s="622"/>
      <c r="DG38" s="622"/>
      <c r="DH38" s="622"/>
      <c r="DI38" s="622"/>
      <c r="DJ38" s="622"/>
      <c r="DK38" s="623"/>
      <c r="DL38" s="627">
        <v>709329</v>
      </c>
      <c r="DM38" s="622"/>
      <c r="DN38" s="622"/>
      <c r="DO38" s="622"/>
      <c r="DP38" s="622"/>
      <c r="DQ38" s="622"/>
      <c r="DR38" s="622"/>
      <c r="DS38" s="622"/>
      <c r="DT38" s="622"/>
      <c r="DU38" s="622"/>
      <c r="DV38" s="623"/>
      <c r="DW38" s="624">
        <v>11</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3857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627834</v>
      </c>
      <c r="CS39" s="634"/>
      <c r="CT39" s="634"/>
      <c r="CU39" s="634"/>
      <c r="CV39" s="634"/>
      <c r="CW39" s="634"/>
      <c r="CX39" s="634"/>
      <c r="CY39" s="635"/>
      <c r="CZ39" s="624">
        <v>5.3</v>
      </c>
      <c r="DA39" s="636"/>
      <c r="DB39" s="636"/>
      <c r="DC39" s="637"/>
      <c r="DD39" s="627">
        <v>545929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26723</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81984</v>
      </c>
      <c r="CS40" s="622"/>
      <c r="CT40" s="622"/>
      <c r="CU40" s="622"/>
      <c r="CV40" s="622"/>
      <c r="CW40" s="622"/>
      <c r="CX40" s="622"/>
      <c r="CY40" s="623"/>
      <c r="CZ40" s="624">
        <v>0.7</v>
      </c>
      <c r="DA40" s="636"/>
      <c r="DB40" s="636"/>
      <c r="DC40" s="637"/>
      <c r="DD40" s="627">
        <v>81984</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12252602</v>
      </c>
      <c r="S41" s="646"/>
      <c r="T41" s="646"/>
      <c r="U41" s="646"/>
      <c r="V41" s="646"/>
      <c r="W41" s="646"/>
      <c r="X41" s="646"/>
      <c r="Y41" s="649"/>
      <c r="Z41" s="650">
        <v>100</v>
      </c>
      <c r="AA41" s="650"/>
      <c r="AB41" s="650"/>
      <c r="AC41" s="650"/>
      <c r="AD41" s="651">
        <v>6423237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170855</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714435</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384</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1894783</v>
      </c>
      <c r="CS42" s="634"/>
      <c r="CT42" s="634"/>
      <c r="CU42" s="634"/>
      <c r="CV42" s="634"/>
      <c r="CW42" s="634"/>
      <c r="CX42" s="634"/>
      <c r="CY42" s="635"/>
      <c r="CZ42" s="624">
        <v>15.9</v>
      </c>
      <c r="DA42" s="636"/>
      <c r="DB42" s="636"/>
      <c r="DC42" s="637"/>
      <c r="DD42" s="627">
        <v>160841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15113</v>
      </c>
      <c r="CS43" s="634"/>
      <c r="CT43" s="634"/>
      <c r="CU43" s="634"/>
      <c r="CV43" s="634"/>
      <c r="CW43" s="634"/>
      <c r="CX43" s="634"/>
      <c r="CY43" s="635"/>
      <c r="CZ43" s="624">
        <v>0.1</v>
      </c>
      <c r="DA43" s="636"/>
      <c r="DB43" s="636"/>
      <c r="DC43" s="637"/>
      <c r="DD43" s="627">
        <v>1513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1894783</v>
      </c>
      <c r="CS44" s="622"/>
      <c r="CT44" s="622"/>
      <c r="CU44" s="622"/>
      <c r="CV44" s="622"/>
      <c r="CW44" s="622"/>
      <c r="CX44" s="622"/>
      <c r="CY44" s="623"/>
      <c r="CZ44" s="624">
        <v>15.9</v>
      </c>
      <c r="DA44" s="625"/>
      <c r="DB44" s="625"/>
      <c r="DC44" s="626"/>
      <c r="DD44" s="627">
        <v>160841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864442</v>
      </c>
      <c r="CS45" s="634"/>
      <c r="CT45" s="634"/>
      <c r="CU45" s="634"/>
      <c r="CV45" s="634"/>
      <c r="CW45" s="634"/>
      <c r="CX45" s="634"/>
      <c r="CY45" s="635"/>
      <c r="CZ45" s="624">
        <v>7.2</v>
      </c>
      <c r="DA45" s="636"/>
      <c r="DB45" s="636"/>
      <c r="DC45" s="637"/>
      <c r="DD45" s="627">
        <v>63294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1030341</v>
      </c>
      <c r="CS46" s="622"/>
      <c r="CT46" s="622"/>
      <c r="CU46" s="622"/>
      <c r="CV46" s="622"/>
      <c r="CW46" s="622"/>
      <c r="CX46" s="622"/>
      <c r="CY46" s="623"/>
      <c r="CZ46" s="624">
        <v>8.6</v>
      </c>
      <c r="DA46" s="625"/>
      <c r="DB46" s="625"/>
      <c r="DC46" s="626"/>
      <c r="DD46" s="627">
        <v>97547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11934555</v>
      </c>
      <c r="CS49" s="606"/>
      <c r="CT49" s="606"/>
      <c r="CU49" s="606"/>
      <c r="CV49" s="606"/>
      <c r="CW49" s="606"/>
      <c r="CX49" s="606"/>
      <c r="CY49" s="607"/>
      <c r="CZ49" s="608">
        <v>100</v>
      </c>
      <c r="DA49" s="609"/>
      <c r="DB49" s="609"/>
      <c r="DC49" s="610"/>
      <c r="DD49" s="611">
        <v>7438395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K1cPOwAYwJK5uWCXlMwiL829jcK24+5+HZ37a8klQm7XzNJQeFk7Oj2d5UpT2F8S5soaYcPChIQS4O057Iw7+w==" saltValue="DTA43wOSpDDeRaw4hb8MB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12253</v>
      </c>
      <c r="R7" s="1103"/>
      <c r="S7" s="1103"/>
      <c r="T7" s="1103"/>
      <c r="U7" s="1103"/>
      <c r="V7" s="1103">
        <v>11935</v>
      </c>
      <c r="W7" s="1103"/>
      <c r="X7" s="1103"/>
      <c r="Y7" s="1103"/>
      <c r="Z7" s="1103"/>
      <c r="AA7" s="1103">
        <v>318</v>
      </c>
      <c r="AB7" s="1103"/>
      <c r="AC7" s="1103"/>
      <c r="AD7" s="1103"/>
      <c r="AE7" s="1104"/>
      <c r="AF7" s="1105">
        <v>282</v>
      </c>
      <c r="AG7" s="1106"/>
      <c r="AH7" s="1106"/>
      <c r="AI7" s="1106"/>
      <c r="AJ7" s="1107"/>
      <c r="AK7" s="1108">
        <v>100</v>
      </c>
      <c r="AL7" s="1109"/>
      <c r="AM7" s="1109"/>
      <c r="AN7" s="1109"/>
      <c r="AO7" s="1109"/>
      <c r="AP7" s="1109">
        <v>12018</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556</v>
      </c>
      <c r="BT7" s="1100"/>
      <c r="BU7" s="1100"/>
      <c r="BV7" s="1100"/>
      <c r="BW7" s="1100"/>
      <c r="BX7" s="1100"/>
      <c r="BY7" s="1100"/>
      <c r="BZ7" s="1100"/>
      <c r="CA7" s="1100"/>
      <c r="CB7" s="1100"/>
      <c r="CC7" s="1100"/>
      <c r="CD7" s="1100"/>
      <c r="CE7" s="1100"/>
      <c r="CF7" s="1100"/>
      <c r="CG7" s="1112"/>
      <c r="CH7" s="1096"/>
      <c r="CI7" s="1097"/>
      <c r="CJ7" s="1097"/>
      <c r="CK7" s="1097"/>
      <c r="CL7" s="1098"/>
      <c r="CM7" s="1096">
        <v>907</v>
      </c>
      <c r="CN7" s="1097"/>
      <c r="CO7" s="1097"/>
      <c r="CP7" s="1097"/>
      <c r="CQ7" s="1098"/>
      <c r="CR7" s="1096">
        <v>10</v>
      </c>
      <c r="CS7" s="1097"/>
      <c r="CT7" s="1097"/>
      <c r="CU7" s="1097"/>
      <c r="CV7" s="1098"/>
      <c r="CW7" s="1096"/>
      <c r="CX7" s="1097"/>
      <c r="CY7" s="1097"/>
      <c r="CZ7" s="1097"/>
      <c r="DA7" s="1098"/>
      <c r="DB7" s="1096">
        <v>1220</v>
      </c>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557</v>
      </c>
      <c r="BT8" s="993"/>
      <c r="BU8" s="993"/>
      <c r="BV8" s="993"/>
      <c r="BW8" s="993"/>
      <c r="BX8" s="993"/>
      <c r="BY8" s="993"/>
      <c r="BZ8" s="993"/>
      <c r="CA8" s="993"/>
      <c r="CB8" s="993"/>
      <c r="CC8" s="993"/>
      <c r="CD8" s="993"/>
      <c r="CE8" s="993"/>
      <c r="CF8" s="993"/>
      <c r="CG8" s="1014"/>
      <c r="CH8" s="989"/>
      <c r="CI8" s="990"/>
      <c r="CJ8" s="990"/>
      <c r="CK8" s="990"/>
      <c r="CL8" s="991"/>
      <c r="CM8" s="989">
        <v>55</v>
      </c>
      <c r="CN8" s="990"/>
      <c r="CO8" s="990"/>
      <c r="CP8" s="990"/>
      <c r="CQ8" s="991"/>
      <c r="CR8" s="989">
        <v>5</v>
      </c>
      <c r="CS8" s="990"/>
      <c r="CT8" s="990"/>
      <c r="CU8" s="990"/>
      <c r="CV8" s="991"/>
      <c r="CW8" s="989"/>
      <c r="CX8" s="990"/>
      <c r="CY8" s="990"/>
      <c r="CZ8" s="990"/>
      <c r="DA8" s="991"/>
      <c r="DB8" s="989">
        <v>741</v>
      </c>
      <c r="DC8" s="990"/>
      <c r="DD8" s="990"/>
      <c r="DE8" s="990"/>
      <c r="DF8" s="991"/>
      <c r="DG8" s="989"/>
      <c r="DH8" s="990"/>
      <c r="DI8" s="990"/>
      <c r="DJ8" s="990"/>
      <c r="DK8" s="991"/>
      <c r="DL8" s="989"/>
      <c r="DM8" s="990"/>
      <c r="DN8" s="990"/>
      <c r="DO8" s="990"/>
      <c r="DP8" s="991"/>
      <c r="DQ8" s="989">
        <v>687</v>
      </c>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282</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2119</v>
      </c>
      <c r="R28" s="1051"/>
      <c r="S28" s="1051"/>
      <c r="T28" s="1051"/>
      <c r="U28" s="1051"/>
      <c r="V28" s="1051">
        <v>2112</v>
      </c>
      <c r="W28" s="1051"/>
      <c r="X28" s="1051"/>
      <c r="Y28" s="1051"/>
      <c r="Z28" s="1051"/>
      <c r="AA28" s="1051">
        <v>7</v>
      </c>
      <c r="AB28" s="1051"/>
      <c r="AC28" s="1051"/>
      <c r="AD28" s="1051"/>
      <c r="AE28" s="1052"/>
      <c r="AF28" s="1053">
        <v>7</v>
      </c>
      <c r="AG28" s="1051"/>
      <c r="AH28" s="1051"/>
      <c r="AI28" s="1051"/>
      <c r="AJ28" s="1054"/>
      <c r="AK28" s="1042">
        <v>132</v>
      </c>
      <c r="AL28" s="1043"/>
      <c r="AM28" s="1043"/>
      <c r="AN28" s="1043"/>
      <c r="AO28" s="1043"/>
      <c r="AP28" s="1043" t="s">
        <v>546</v>
      </c>
      <c r="AQ28" s="1043"/>
      <c r="AR28" s="1043"/>
      <c r="AS28" s="1043"/>
      <c r="AT28" s="1043"/>
      <c r="AU28" s="1043" t="s">
        <v>546</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2137</v>
      </c>
      <c r="R29" s="1039"/>
      <c r="S29" s="1039"/>
      <c r="T29" s="1039"/>
      <c r="U29" s="1039"/>
      <c r="V29" s="1039">
        <v>2126</v>
      </c>
      <c r="W29" s="1039"/>
      <c r="X29" s="1039"/>
      <c r="Y29" s="1039"/>
      <c r="Z29" s="1039"/>
      <c r="AA29" s="1039">
        <v>11</v>
      </c>
      <c r="AB29" s="1039"/>
      <c r="AC29" s="1039"/>
      <c r="AD29" s="1039"/>
      <c r="AE29" s="1040"/>
      <c r="AF29" s="1035">
        <v>11</v>
      </c>
      <c r="AG29" s="1036"/>
      <c r="AH29" s="1036"/>
      <c r="AI29" s="1036"/>
      <c r="AJ29" s="1037"/>
      <c r="AK29" s="980">
        <v>251</v>
      </c>
      <c r="AL29" s="971"/>
      <c r="AM29" s="971"/>
      <c r="AN29" s="971"/>
      <c r="AO29" s="971"/>
      <c r="AP29" s="971" t="s">
        <v>546</v>
      </c>
      <c r="AQ29" s="971"/>
      <c r="AR29" s="971"/>
      <c r="AS29" s="971"/>
      <c r="AT29" s="971"/>
      <c r="AU29" s="971" t="s">
        <v>546</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815</v>
      </c>
      <c r="R30" s="1039"/>
      <c r="S30" s="1039"/>
      <c r="T30" s="1039"/>
      <c r="U30" s="1039"/>
      <c r="V30" s="1039">
        <v>805</v>
      </c>
      <c r="W30" s="1039"/>
      <c r="X30" s="1039"/>
      <c r="Y30" s="1039"/>
      <c r="Z30" s="1039"/>
      <c r="AA30" s="1039">
        <v>10</v>
      </c>
      <c r="AB30" s="1039"/>
      <c r="AC30" s="1039"/>
      <c r="AD30" s="1039"/>
      <c r="AE30" s="1040"/>
      <c r="AF30" s="1035">
        <v>10</v>
      </c>
      <c r="AG30" s="1036"/>
      <c r="AH30" s="1036"/>
      <c r="AI30" s="1036"/>
      <c r="AJ30" s="1037"/>
      <c r="AK30" s="980">
        <v>68</v>
      </c>
      <c r="AL30" s="971"/>
      <c r="AM30" s="971"/>
      <c r="AN30" s="971"/>
      <c r="AO30" s="971"/>
      <c r="AP30" s="971" t="s">
        <v>546</v>
      </c>
      <c r="AQ30" s="971"/>
      <c r="AR30" s="971"/>
      <c r="AS30" s="971"/>
      <c r="AT30" s="971"/>
      <c r="AU30" s="971" t="s">
        <v>546</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10</v>
      </c>
      <c r="R31" s="1039"/>
      <c r="S31" s="1039"/>
      <c r="T31" s="1039"/>
      <c r="U31" s="1039"/>
      <c r="V31" s="1039">
        <v>9</v>
      </c>
      <c r="W31" s="1039"/>
      <c r="X31" s="1039"/>
      <c r="Y31" s="1039"/>
      <c r="Z31" s="1039"/>
      <c r="AA31" s="1039">
        <v>1</v>
      </c>
      <c r="AB31" s="1039"/>
      <c r="AC31" s="1039"/>
      <c r="AD31" s="1039"/>
      <c r="AE31" s="1040"/>
      <c r="AF31" s="1035">
        <v>1</v>
      </c>
      <c r="AG31" s="1036"/>
      <c r="AH31" s="1036"/>
      <c r="AI31" s="1036"/>
      <c r="AJ31" s="1037"/>
      <c r="AK31" s="980" t="s">
        <v>546</v>
      </c>
      <c r="AL31" s="971"/>
      <c r="AM31" s="971"/>
      <c r="AN31" s="971"/>
      <c r="AO31" s="971"/>
      <c r="AP31" s="971" t="s">
        <v>546</v>
      </c>
      <c r="AQ31" s="971"/>
      <c r="AR31" s="971"/>
      <c r="AS31" s="971"/>
      <c r="AT31" s="971"/>
      <c r="AU31" s="971" t="s">
        <v>546</v>
      </c>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392</v>
      </c>
      <c r="C32" s="1031"/>
      <c r="D32" s="1031"/>
      <c r="E32" s="1031"/>
      <c r="F32" s="1031"/>
      <c r="G32" s="1031"/>
      <c r="H32" s="1031"/>
      <c r="I32" s="1031"/>
      <c r="J32" s="1031"/>
      <c r="K32" s="1031"/>
      <c r="L32" s="1031"/>
      <c r="M32" s="1031"/>
      <c r="N32" s="1031"/>
      <c r="O32" s="1031"/>
      <c r="P32" s="1032"/>
      <c r="Q32" s="1038">
        <v>60</v>
      </c>
      <c r="R32" s="1039"/>
      <c r="S32" s="1039"/>
      <c r="T32" s="1039"/>
      <c r="U32" s="1039"/>
      <c r="V32" s="1039">
        <v>60</v>
      </c>
      <c r="W32" s="1039"/>
      <c r="X32" s="1039"/>
      <c r="Y32" s="1039"/>
      <c r="Z32" s="1039"/>
      <c r="AA32" s="1039" t="s">
        <v>546</v>
      </c>
      <c r="AB32" s="1039"/>
      <c r="AC32" s="1039"/>
      <c r="AD32" s="1039"/>
      <c r="AE32" s="1040"/>
      <c r="AF32" s="1035" t="s">
        <v>122</v>
      </c>
      <c r="AG32" s="1036"/>
      <c r="AH32" s="1036"/>
      <c r="AI32" s="1036"/>
      <c r="AJ32" s="1037"/>
      <c r="AK32" s="980" t="s">
        <v>546</v>
      </c>
      <c r="AL32" s="971"/>
      <c r="AM32" s="971"/>
      <c r="AN32" s="971"/>
      <c r="AO32" s="971"/>
      <c r="AP32" s="971" t="s">
        <v>546</v>
      </c>
      <c r="AQ32" s="971"/>
      <c r="AR32" s="971"/>
      <c r="AS32" s="971"/>
      <c r="AT32" s="971"/>
      <c r="AU32" s="971" t="s">
        <v>546</v>
      </c>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393</v>
      </c>
      <c r="C33" s="1031"/>
      <c r="D33" s="1031"/>
      <c r="E33" s="1031"/>
      <c r="F33" s="1031"/>
      <c r="G33" s="1031"/>
      <c r="H33" s="1031"/>
      <c r="I33" s="1031"/>
      <c r="J33" s="1031"/>
      <c r="K33" s="1031"/>
      <c r="L33" s="1031"/>
      <c r="M33" s="1031"/>
      <c r="N33" s="1031"/>
      <c r="O33" s="1031"/>
      <c r="P33" s="1032"/>
      <c r="Q33" s="1038">
        <v>517</v>
      </c>
      <c r="R33" s="1039"/>
      <c r="S33" s="1039"/>
      <c r="T33" s="1039"/>
      <c r="U33" s="1039"/>
      <c r="V33" s="1039">
        <v>255</v>
      </c>
      <c r="W33" s="1039"/>
      <c r="X33" s="1039"/>
      <c r="Y33" s="1039"/>
      <c r="Z33" s="1039"/>
      <c r="AA33" s="1039">
        <v>261</v>
      </c>
      <c r="AB33" s="1039"/>
      <c r="AC33" s="1039"/>
      <c r="AD33" s="1039"/>
      <c r="AE33" s="1040"/>
      <c r="AF33" s="1035">
        <v>261</v>
      </c>
      <c r="AG33" s="1036"/>
      <c r="AH33" s="1036"/>
      <c r="AI33" s="1036"/>
      <c r="AJ33" s="1037"/>
      <c r="AK33" s="980" t="s">
        <v>546</v>
      </c>
      <c r="AL33" s="971"/>
      <c r="AM33" s="971"/>
      <c r="AN33" s="971"/>
      <c r="AO33" s="971"/>
      <c r="AP33" s="971">
        <v>26</v>
      </c>
      <c r="AQ33" s="971"/>
      <c r="AR33" s="971"/>
      <c r="AS33" s="971"/>
      <c r="AT33" s="971"/>
      <c r="AU33" s="971" t="s">
        <v>546</v>
      </c>
      <c r="AV33" s="971"/>
      <c r="AW33" s="971"/>
      <c r="AX33" s="971"/>
      <c r="AY33" s="971"/>
      <c r="AZ33" s="1041"/>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395</v>
      </c>
      <c r="C34" s="1031"/>
      <c r="D34" s="1031"/>
      <c r="E34" s="1031"/>
      <c r="F34" s="1031"/>
      <c r="G34" s="1031"/>
      <c r="H34" s="1031"/>
      <c r="I34" s="1031"/>
      <c r="J34" s="1031"/>
      <c r="K34" s="1031"/>
      <c r="L34" s="1031"/>
      <c r="M34" s="1031"/>
      <c r="N34" s="1031"/>
      <c r="O34" s="1031"/>
      <c r="P34" s="1032"/>
      <c r="Q34" s="1038">
        <v>178</v>
      </c>
      <c r="R34" s="1039"/>
      <c r="S34" s="1039"/>
      <c r="T34" s="1039"/>
      <c r="U34" s="1039"/>
      <c r="V34" s="1039">
        <v>128</v>
      </c>
      <c r="W34" s="1039"/>
      <c r="X34" s="1039"/>
      <c r="Y34" s="1039"/>
      <c r="Z34" s="1039"/>
      <c r="AA34" s="1039">
        <v>16</v>
      </c>
      <c r="AB34" s="1039"/>
      <c r="AC34" s="1039"/>
      <c r="AD34" s="1039"/>
      <c r="AE34" s="1040"/>
      <c r="AF34" s="1035">
        <v>16</v>
      </c>
      <c r="AG34" s="1036"/>
      <c r="AH34" s="1036"/>
      <c r="AI34" s="1036"/>
      <c r="AJ34" s="1037"/>
      <c r="AK34" s="980" t="s">
        <v>546</v>
      </c>
      <c r="AL34" s="971"/>
      <c r="AM34" s="971"/>
      <c r="AN34" s="971"/>
      <c r="AO34" s="971"/>
      <c r="AP34" s="971">
        <v>4402</v>
      </c>
      <c r="AQ34" s="971"/>
      <c r="AR34" s="971"/>
      <c r="AS34" s="971"/>
      <c r="AT34" s="971"/>
      <c r="AU34" s="971">
        <v>3055</v>
      </c>
      <c r="AV34" s="971"/>
      <c r="AW34" s="971"/>
      <c r="AX34" s="971"/>
      <c r="AY34" s="971"/>
      <c r="AZ34" s="1041"/>
      <c r="BA34" s="1041"/>
      <c r="BB34" s="1041"/>
      <c r="BC34" s="1041"/>
      <c r="BD34" s="1041"/>
      <c r="BE34" s="972" t="s">
        <v>394</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306</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399</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400</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547</v>
      </c>
      <c r="C68" s="986"/>
      <c r="D68" s="986"/>
      <c r="E68" s="986"/>
      <c r="F68" s="986"/>
      <c r="G68" s="986"/>
      <c r="H68" s="986"/>
      <c r="I68" s="986"/>
      <c r="J68" s="986"/>
      <c r="K68" s="986"/>
      <c r="L68" s="986"/>
      <c r="M68" s="986"/>
      <c r="N68" s="986"/>
      <c r="O68" s="986"/>
      <c r="P68" s="987"/>
      <c r="Q68" s="988">
        <v>331</v>
      </c>
      <c r="R68" s="982"/>
      <c r="S68" s="982"/>
      <c r="T68" s="982"/>
      <c r="U68" s="982"/>
      <c r="V68" s="982">
        <v>305</v>
      </c>
      <c r="W68" s="982"/>
      <c r="X68" s="982"/>
      <c r="Y68" s="982"/>
      <c r="Z68" s="982"/>
      <c r="AA68" s="982">
        <v>26</v>
      </c>
      <c r="AB68" s="982"/>
      <c r="AC68" s="982"/>
      <c r="AD68" s="982"/>
      <c r="AE68" s="982"/>
      <c r="AF68" s="982">
        <v>26</v>
      </c>
      <c r="AG68" s="982"/>
      <c r="AH68" s="982"/>
      <c r="AI68" s="982"/>
      <c r="AJ68" s="982"/>
      <c r="AK68" s="982">
        <v>21</v>
      </c>
      <c r="AL68" s="982"/>
      <c r="AM68" s="982"/>
      <c r="AN68" s="982"/>
      <c r="AO68" s="982"/>
      <c r="AP68" s="982">
        <v>258</v>
      </c>
      <c r="AQ68" s="982"/>
      <c r="AR68" s="982"/>
      <c r="AS68" s="982"/>
      <c r="AT68" s="982"/>
      <c r="AU68" s="982">
        <v>43</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548</v>
      </c>
      <c r="C69" s="975"/>
      <c r="D69" s="975"/>
      <c r="E69" s="975"/>
      <c r="F69" s="975"/>
      <c r="G69" s="975"/>
      <c r="H69" s="975"/>
      <c r="I69" s="975"/>
      <c r="J69" s="975"/>
      <c r="K69" s="975"/>
      <c r="L69" s="975"/>
      <c r="M69" s="975"/>
      <c r="N69" s="975"/>
      <c r="O69" s="975"/>
      <c r="P69" s="976"/>
      <c r="Q69" s="977">
        <v>1336</v>
      </c>
      <c r="R69" s="971"/>
      <c r="S69" s="971"/>
      <c r="T69" s="971"/>
      <c r="U69" s="971"/>
      <c r="V69" s="971">
        <v>1336</v>
      </c>
      <c r="W69" s="971"/>
      <c r="X69" s="971"/>
      <c r="Y69" s="971"/>
      <c r="Z69" s="971"/>
      <c r="AA69" s="971" t="s">
        <v>546</v>
      </c>
      <c r="AB69" s="971"/>
      <c r="AC69" s="971"/>
      <c r="AD69" s="971"/>
      <c r="AE69" s="971"/>
      <c r="AF69" s="971" t="s">
        <v>546</v>
      </c>
      <c r="AG69" s="971"/>
      <c r="AH69" s="971"/>
      <c r="AI69" s="971"/>
      <c r="AJ69" s="971"/>
      <c r="AK69" s="971">
        <v>119</v>
      </c>
      <c r="AL69" s="971"/>
      <c r="AM69" s="971"/>
      <c r="AN69" s="971"/>
      <c r="AO69" s="971"/>
      <c r="AP69" s="971" t="s">
        <v>546</v>
      </c>
      <c r="AQ69" s="971"/>
      <c r="AR69" s="971"/>
      <c r="AS69" s="971"/>
      <c r="AT69" s="971"/>
      <c r="AU69" s="971" t="s">
        <v>546</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549</v>
      </c>
      <c r="C70" s="975"/>
      <c r="D70" s="975"/>
      <c r="E70" s="975"/>
      <c r="F70" s="975"/>
      <c r="G70" s="975"/>
      <c r="H70" s="975"/>
      <c r="I70" s="975"/>
      <c r="J70" s="975"/>
      <c r="K70" s="975"/>
      <c r="L70" s="975"/>
      <c r="M70" s="975"/>
      <c r="N70" s="975"/>
      <c r="O70" s="975"/>
      <c r="P70" s="976"/>
      <c r="Q70" s="977">
        <v>4475</v>
      </c>
      <c r="R70" s="971"/>
      <c r="S70" s="971"/>
      <c r="T70" s="971"/>
      <c r="U70" s="971"/>
      <c r="V70" s="971">
        <v>4456</v>
      </c>
      <c r="W70" s="971"/>
      <c r="X70" s="971"/>
      <c r="Y70" s="971"/>
      <c r="Z70" s="971"/>
      <c r="AA70" s="971">
        <v>19</v>
      </c>
      <c r="AB70" s="971"/>
      <c r="AC70" s="971"/>
      <c r="AD70" s="971"/>
      <c r="AE70" s="971"/>
      <c r="AF70" s="971">
        <v>19</v>
      </c>
      <c r="AG70" s="971"/>
      <c r="AH70" s="971"/>
      <c r="AI70" s="971"/>
      <c r="AJ70" s="971"/>
      <c r="AK70" s="971">
        <v>50</v>
      </c>
      <c r="AL70" s="971"/>
      <c r="AM70" s="971"/>
      <c r="AN70" s="971"/>
      <c r="AO70" s="971"/>
      <c r="AP70" s="971" t="s">
        <v>546</v>
      </c>
      <c r="AQ70" s="971"/>
      <c r="AR70" s="971"/>
      <c r="AS70" s="971"/>
      <c r="AT70" s="971"/>
      <c r="AU70" s="971" t="s">
        <v>546</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550</v>
      </c>
      <c r="C71" s="975"/>
      <c r="D71" s="975"/>
      <c r="E71" s="975"/>
      <c r="F71" s="975"/>
      <c r="G71" s="975"/>
      <c r="H71" s="975"/>
      <c r="I71" s="975"/>
      <c r="J71" s="975"/>
      <c r="K71" s="975"/>
      <c r="L71" s="975"/>
      <c r="M71" s="975"/>
      <c r="N71" s="975"/>
      <c r="O71" s="975"/>
      <c r="P71" s="976"/>
      <c r="Q71" s="977">
        <v>1467</v>
      </c>
      <c r="R71" s="971"/>
      <c r="S71" s="971"/>
      <c r="T71" s="971"/>
      <c r="U71" s="971"/>
      <c r="V71" s="971">
        <v>1424</v>
      </c>
      <c r="W71" s="971"/>
      <c r="X71" s="971"/>
      <c r="Y71" s="971"/>
      <c r="Z71" s="971"/>
      <c r="AA71" s="971">
        <v>44</v>
      </c>
      <c r="AB71" s="971"/>
      <c r="AC71" s="971"/>
      <c r="AD71" s="971"/>
      <c r="AE71" s="971"/>
      <c r="AF71" s="971">
        <v>44</v>
      </c>
      <c r="AG71" s="971"/>
      <c r="AH71" s="971"/>
      <c r="AI71" s="971"/>
      <c r="AJ71" s="971"/>
      <c r="AK71" s="971" t="s">
        <v>546</v>
      </c>
      <c r="AL71" s="971"/>
      <c r="AM71" s="971"/>
      <c r="AN71" s="971"/>
      <c r="AO71" s="971"/>
      <c r="AP71" s="971">
        <v>9673</v>
      </c>
      <c r="AQ71" s="971"/>
      <c r="AR71" s="971"/>
      <c r="AS71" s="971"/>
      <c r="AT71" s="971"/>
      <c r="AU71" s="971">
        <v>3037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551</v>
      </c>
      <c r="C72" s="975"/>
      <c r="D72" s="975"/>
      <c r="E72" s="975"/>
      <c r="F72" s="975"/>
      <c r="G72" s="975"/>
      <c r="H72" s="975"/>
      <c r="I72" s="975"/>
      <c r="J72" s="975"/>
      <c r="K72" s="975"/>
      <c r="L72" s="975"/>
      <c r="M72" s="975"/>
      <c r="N72" s="975"/>
      <c r="O72" s="975"/>
      <c r="P72" s="976"/>
      <c r="Q72" s="977">
        <v>236</v>
      </c>
      <c r="R72" s="971"/>
      <c r="S72" s="971"/>
      <c r="T72" s="971"/>
      <c r="U72" s="971"/>
      <c r="V72" s="971">
        <v>222</v>
      </c>
      <c r="W72" s="971"/>
      <c r="X72" s="971"/>
      <c r="Y72" s="971"/>
      <c r="Z72" s="971"/>
      <c r="AA72" s="971">
        <v>14</v>
      </c>
      <c r="AB72" s="971"/>
      <c r="AC72" s="971"/>
      <c r="AD72" s="971"/>
      <c r="AE72" s="971"/>
      <c r="AF72" s="971">
        <v>14</v>
      </c>
      <c r="AG72" s="971"/>
      <c r="AH72" s="971"/>
      <c r="AI72" s="971"/>
      <c r="AJ72" s="971"/>
      <c r="AK72" s="971">
        <v>10</v>
      </c>
      <c r="AL72" s="971"/>
      <c r="AM72" s="971"/>
      <c r="AN72" s="971"/>
      <c r="AO72" s="971"/>
      <c r="AP72" s="971">
        <v>107</v>
      </c>
      <c r="AQ72" s="971"/>
      <c r="AR72" s="971"/>
      <c r="AS72" s="971"/>
      <c r="AT72" s="971"/>
      <c r="AU72" s="971">
        <v>16</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552</v>
      </c>
      <c r="C73" s="975"/>
      <c r="D73" s="975"/>
      <c r="E73" s="975"/>
      <c r="F73" s="975"/>
      <c r="G73" s="975"/>
      <c r="H73" s="975"/>
      <c r="I73" s="975"/>
      <c r="J73" s="975"/>
      <c r="K73" s="975"/>
      <c r="L73" s="975"/>
      <c r="M73" s="975"/>
      <c r="N73" s="975"/>
      <c r="O73" s="975"/>
      <c r="P73" s="976"/>
      <c r="Q73" s="977">
        <v>201</v>
      </c>
      <c r="R73" s="971"/>
      <c r="S73" s="971"/>
      <c r="T73" s="971"/>
      <c r="U73" s="971"/>
      <c r="V73" s="971">
        <v>190</v>
      </c>
      <c r="W73" s="971"/>
      <c r="X73" s="971"/>
      <c r="Y73" s="971"/>
      <c r="Z73" s="971"/>
      <c r="AA73" s="971">
        <v>12</v>
      </c>
      <c r="AB73" s="971"/>
      <c r="AC73" s="971"/>
      <c r="AD73" s="971"/>
      <c r="AE73" s="971"/>
      <c r="AF73" s="971">
        <v>12</v>
      </c>
      <c r="AG73" s="971"/>
      <c r="AH73" s="971"/>
      <c r="AI73" s="971"/>
      <c r="AJ73" s="971"/>
      <c r="AK73" s="971">
        <v>4</v>
      </c>
      <c r="AL73" s="971"/>
      <c r="AM73" s="971"/>
      <c r="AN73" s="971"/>
      <c r="AO73" s="971"/>
      <c r="AP73" s="971">
        <v>99</v>
      </c>
      <c r="AQ73" s="971"/>
      <c r="AR73" s="971"/>
      <c r="AS73" s="971"/>
      <c r="AT73" s="971"/>
      <c r="AU73" s="971">
        <v>38</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553</v>
      </c>
      <c r="C74" s="975"/>
      <c r="D74" s="975"/>
      <c r="E74" s="975"/>
      <c r="F74" s="975"/>
      <c r="G74" s="975"/>
      <c r="H74" s="975"/>
      <c r="I74" s="975"/>
      <c r="J74" s="975"/>
      <c r="K74" s="975"/>
      <c r="L74" s="975"/>
      <c r="M74" s="975"/>
      <c r="N74" s="975"/>
      <c r="O74" s="975"/>
      <c r="P74" s="976"/>
      <c r="Q74" s="977">
        <v>134</v>
      </c>
      <c r="R74" s="971"/>
      <c r="S74" s="971"/>
      <c r="T74" s="971"/>
      <c r="U74" s="971"/>
      <c r="V74" s="971">
        <v>133</v>
      </c>
      <c r="W74" s="971"/>
      <c r="X74" s="971"/>
      <c r="Y74" s="971"/>
      <c r="Z74" s="971"/>
      <c r="AA74" s="971">
        <v>1</v>
      </c>
      <c r="AB74" s="971"/>
      <c r="AC74" s="971"/>
      <c r="AD74" s="971"/>
      <c r="AE74" s="971"/>
      <c r="AF74" s="971">
        <v>1</v>
      </c>
      <c r="AG74" s="971"/>
      <c r="AH74" s="971"/>
      <c r="AI74" s="971"/>
      <c r="AJ74" s="971"/>
      <c r="AK74" s="971">
        <v>28</v>
      </c>
      <c r="AL74" s="971"/>
      <c r="AM74" s="971"/>
      <c r="AN74" s="971"/>
      <c r="AO74" s="971"/>
      <c r="AP74" s="971" t="s">
        <v>546</v>
      </c>
      <c r="AQ74" s="971"/>
      <c r="AR74" s="971"/>
      <c r="AS74" s="971"/>
      <c r="AT74" s="971"/>
      <c r="AU74" s="971" t="s">
        <v>546</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554</v>
      </c>
      <c r="C75" s="975"/>
      <c r="D75" s="975"/>
      <c r="E75" s="975"/>
      <c r="F75" s="975"/>
      <c r="G75" s="975"/>
      <c r="H75" s="975"/>
      <c r="I75" s="975"/>
      <c r="J75" s="975"/>
      <c r="K75" s="975"/>
      <c r="L75" s="975"/>
      <c r="M75" s="975"/>
      <c r="N75" s="975"/>
      <c r="O75" s="975"/>
      <c r="P75" s="976"/>
      <c r="Q75" s="978">
        <v>187</v>
      </c>
      <c r="R75" s="979"/>
      <c r="S75" s="979"/>
      <c r="T75" s="979"/>
      <c r="U75" s="980"/>
      <c r="V75" s="981">
        <v>176</v>
      </c>
      <c r="W75" s="979"/>
      <c r="X75" s="979"/>
      <c r="Y75" s="979"/>
      <c r="Z75" s="980"/>
      <c r="AA75" s="981">
        <v>11</v>
      </c>
      <c r="AB75" s="979"/>
      <c r="AC75" s="979"/>
      <c r="AD75" s="979"/>
      <c r="AE75" s="980"/>
      <c r="AF75" s="981">
        <v>11</v>
      </c>
      <c r="AG75" s="979"/>
      <c r="AH75" s="979"/>
      <c r="AI75" s="979"/>
      <c r="AJ75" s="980"/>
      <c r="AK75" s="981">
        <v>87</v>
      </c>
      <c r="AL75" s="979"/>
      <c r="AM75" s="979"/>
      <c r="AN75" s="979"/>
      <c r="AO75" s="980"/>
      <c r="AP75" s="981" t="s">
        <v>546</v>
      </c>
      <c r="AQ75" s="979"/>
      <c r="AR75" s="979"/>
      <c r="AS75" s="979"/>
      <c r="AT75" s="980"/>
      <c r="AU75" s="981" t="s">
        <v>546</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555</v>
      </c>
      <c r="C76" s="975"/>
      <c r="D76" s="975"/>
      <c r="E76" s="975"/>
      <c r="F76" s="975"/>
      <c r="G76" s="975"/>
      <c r="H76" s="975"/>
      <c r="I76" s="975"/>
      <c r="J76" s="975"/>
      <c r="K76" s="975"/>
      <c r="L76" s="975"/>
      <c r="M76" s="975"/>
      <c r="N76" s="975"/>
      <c r="O76" s="975"/>
      <c r="P76" s="976"/>
      <c r="Q76" s="978">
        <v>15213</v>
      </c>
      <c r="R76" s="979"/>
      <c r="S76" s="979"/>
      <c r="T76" s="979"/>
      <c r="U76" s="980"/>
      <c r="V76" s="981">
        <v>15014</v>
      </c>
      <c r="W76" s="979"/>
      <c r="X76" s="979"/>
      <c r="Y76" s="979"/>
      <c r="Z76" s="980"/>
      <c r="AA76" s="981">
        <v>198</v>
      </c>
      <c r="AB76" s="979"/>
      <c r="AC76" s="979"/>
      <c r="AD76" s="979"/>
      <c r="AE76" s="980"/>
      <c r="AF76" s="981">
        <v>198</v>
      </c>
      <c r="AG76" s="979"/>
      <c r="AH76" s="979"/>
      <c r="AI76" s="979"/>
      <c r="AJ76" s="980"/>
      <c r="AK76" s="981">
        <v>470</v>
      </c>
      <c r="AL76" s="979"/>
      <c r="AM76" s="979"/>
      <c r="AN76" s="979"/>
      <c r="AO76" s="980"/>
      <c r="AP76" s="981">
        <v>4568</v>
      </c>
      <c r="AQ76" s="979"/>
      <c r="AR76" s="979"/>
      <c r="AS76" s="979"/>
      <c r="AT76" s="980"/>
      <c r="AU76" s="981">
        <v>83</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x14ac:dyDescent="0.2">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1127783</v>
      </c>
      <c r="AB110" s="889"/>
      <c r="AC110" s="889"/>
      <c r="AD110" s="889"/>
      <c r="AE110" s="890"/>
      <c r="AF110" s="891">
        <v>1134429</v>
      </c>
      <c r="AG110" s="889"/>
      <c r="AH110" s="889"/>
      <c r="AI110" s="889"/>
      <c r="AJ110" s="890"/>
      <c r="AK110" s="891">
        <v>978375</v>
      </c>
      <c r="AL110" s="889"/>
      <c r="AM110" s="889"/>
      <c r="AN110" s="889"/>
      <c r="AO110" s="890"/>
      <c r="AP110" s="892">
        <v>18.3</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11431667</v>
      </c>
      <c r="BR110" s="842"/>
      <c r="BS110" s="842"/>
      <c r="BT110" s="842"/>
      <c r="BU110" s="842"/>
      <c r="BV110" s="842">
        <v>11816253</v>
      </c>
      <c r="BW110" s="842"/>
      <c r="BX110" s="842"/>
      <c r="BY110" s="842"/>
      <c r="BZ110" s="842"/>
      <c r="CA110" s="842">
        <v>12018448</v>
      </c>
      <c r="CB110" s="842"/>
      <c r="CC110" s="842"/>
      <c r="CD110" s="842"/>
      <c r="CE110" s="842"/>
      <c r="CF110" s="866">
        <v>225</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3389451</v>
      </c>
      <c r="BR112" s="817"/>
      <c r="BS112" s="817"/>
      <c r="BT112" s="817"/>
      <c r="BU112" s="817"/>
      <c r="BV112" s="817">
        <v>3141857</v>
      </c>
      <c r="BW112" s="817"/>
      <c r="BX112" s="817"/>
      <c r="BY112" s="817"/>
      <c r="BZ112" s="817"/>
      <c r="CA112" s="817">
        <v>3054960</v>
      </c>
      <c r="CB112" s="817"/>
      <c r="CC112" s="817"/>
      <c r="CD112" s="817"/>
      <c r="CE112" s="817"/>
      <c r="CF112" s="875">
        <v>57.2</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279468</v>
      </c>
      <c r="AB113" s="919"/>
      <c r="AC113" s="919"/>
      <c r="AD113" s="919"/>
      <c r="AE113" s="920"/>
      <c r="AF113" s="921">
        <v>307810</v>
      </c>
      <c r="AG113" s="919"/>
      <c r="AH113" s="919"/>
      <c r="AI113" s="919"/>
      <c r="AJ113" s="920"/>
      <c r="AK113" s="921">
        <v>299860</v>
      </c>
      <c r="AL113" s="919"/>
      <c r="AM113" s="919"/>
      <c r="AN113" s="919"/>
      <c r="AO113" s="920"/>
      <c r="AP113" s="922">
        <v>5.6</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1769991</v>
      </c>
      <c r="BR113" s="817"/>
      <c r="BS113" s="817"/>
      <c r="BT113" s="817"/>
      <c r="BU113" s="817"/>
      <c r="BV113" s="817">
        <v>3111987</v>
      </c>
      <c r="BW113" s="817"/>
      <c r="BX113" s="817"/>
      <c r="BY113" s="817"/>
      <c r="BZ113" s="817"/>
      <c r="CA113" s="817">
        <v>3216830</v>
      </c>
      <c r="CB113" s="817"/>
      <c r="CC113" s="817"/>
      <c r="CD113" s="817"/>
      <c r="CE113" s="817"/>
      <c r="CF113" s="875">
        <v>60.2</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35062</v>
      </c>
      <c r="AB114" s="780"/>
      <c r="AC114" s="780"/>
      <c r="AD114" s="780"/>
      <c r="AE114" s="781"/>
      <c r="AF114" s="782">
        <v>51117</v>
      </c>
      <c r="AG114" s="780"/>
      <c r="AH114" s="780"/>
      <c r="AI114" s="780"/>
      <c r="AJ114" s="781"/>
      <c r="AK114" s="782">
        <v>79552</v>
      </c>
      <c r="AL114" s="780"/>
      <c r="AM114" s="780"/>
      <c r="AN114" s="780"/>
      <c r="AO114" s="781"/>
      <c r="AP114" s="824">
        <v>1.5</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538989</v>
      </c>
      <c r="BR114" s="817"/>
      <c r="BS114" s="817"/>
      <c r="BT114" s="817"/>
      <c r="BU114" s="817"/>
      <c r="BV114" s="817">
        <v>445873</v>
      </c>
      <c r="BW114" s="817"/>
      <c r="BX114" s="817"/>
      <c r="BY114" s="817"/>
      <c r="BZ114" s="817"/>
      <c r="CA114" s="817">
        <v>370588</v>
      </c>
      <c r="CB114" s="817"/>
      <c r="CC114" s="817"/>
      <c r="CD114" s="817"/>
      <c r="CE114" s="817"/>
      <c r="CF114" s="875">
        <v>6.9</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v>689424</v>
      </c>
      <c r="BR115" s="817"/>
      <c r="BS115" s="817"/>
      <c r="BT115" s="817"/>
      <c r="BU115" s="817"/>
      <c r="BV115" s="817">
        <v>689424</v>
      </c>
      <c r="BW115" s="817"/>
      <c r="BX115" s="817"/>
      <c r="BY115" s="817"/>
      <c r="BZ115" s="817"/>
      <c r="CA115" s="817">
        <v>686916</v>
      </c>
      <c r="CB115" s="817"/>
      <c r="CC115" s="817"/>
      <c r="CD115" s="817"/>
      <c r="CE115" s="817"/>
      <c r="CF115" s="875">
        <v>12.9</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1442313</v>
      </c>
      <c r="AB117" s="903"/>
      <c r="AC117" s="903"/>
      <c r="AD117" s="903"/>
      <c r="AE117" s="904"/>
      <c r="AF117" s="905">
        <v>1493356</v>
      </c>
      <c r="AG117" s="903"/>
      <c r="AH117" s="903"/>
      <c r="AI117" s="903"/>
      <c r="AJ117" s="904"/>
      <c r="AK117" s="905">
        <v>1357787</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17819522</v>
      </c>
      <c r="BR119" s="845"/>
      <c r="BS119" s="845"/>
      <c r="BT119" s="845"/>
      <c r="BU119" s="845"/>
      <c r="BV119" s="845">
        <v>19205394</v>
      </c>
      <c r="BW119" s="845"/>
      <c r="BX119" s="845"/>
      <c r="BY119" s="845"/>
      <c r="BZ119" s="845"/>
      <c r="CA119" s="845">
        <v>19347742</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8183575</v>
      </c>
      <c r="BR120" s="842"/>
      <c r="BS120" s="842"/>
      <c r="BT120" s="842"/>
      <c r="BU120" s="842"/>
      <c r="BV120" s="842">
        <v>8757435</v>
      </c>
      <c r="BW120" s="842"/>
      <c r="BX120" s="842"/>
      <c r="BY120" s="842"/>
      <c r="BZ120" s="842"/>
      <c r="CA120" s="842">
        <v>9294827</v>
      </c>
      <c r="CB120" s="842"/>
      <c r="CC120" s="842"/>
      <c r="CD120" s="842"/>
      <c r="CE120" s="842"/>
      <c r="CF120" s="866">
        <v>174</v>
      </c>
      <c r="CG120" s="867"/>
      <c r="CH120" s="867"/>
      <c r="CI120" s="867"/>
      <c r="CJ120" s="867"/>
      <c r="CK120" s="868" t="s">
        <v>446</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v>3141857</v>
      </c>
      <c r="DM120" s="842"/>
      <c r="DN120" s="842"/>
      <c r="DO120" s="842"/>
      <c r="DP120" s="842"/>
      <c r="DQ120" s="842">
        <v>3054960</v>
      </c>
      <c r="DR120" s="842"/>
      <c r="DS120" s="842"/>
      <c r="DT120" s="842"/>
      <c r="DU120" s="842"/>
      <c r="DV120" s="843">
        <v>57.2</v>
      </c>
      <c r="DW120" s="843"/>
      <c r="DX120" s="843"/>
      <c r="DY120" s="843"/>
      <c r="DZ120" s="844"/>
    </row>
    <row r="121" spans="1:130" s="218" customFormat="1" ht="26.25" customHeight="1" x14ac:dyDescent="0.2">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2101008</v>
      </c>
      <c r="BR121" s="817"/>
      <c r="BS121" s="817"/>
      <c r="BT121" s="817"/>
      <c r="BU121" s="817"/>
      <c r="BV121" s="817">
        <v>2047340</v>
      </c>
      <c r="BW121" s="817"/>
      <c r="BX121" s="817"/>
      <c r="BY121" s="817"/>
      <c r="BZ121" s="817"/>
      <c r="CA121" s="817">
        <v>1832741</v>
      </c>
      <c r="CB121" s="817"/>
      <c r="CC121" s="817"/>
      <c r="CD121" s="817"/>
      <c r="CE121" s="817"/>
      <c r="CF121" s="875">
        <v>34.299999999999997</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2">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12518367</v>
      </c>
      <c r="BR122" s="845"/>
      <c r="BS122" s="845"/>
      <c r="BT122" s="845"/>
      <c r="BU122" s="845"/>
      <c r="BV122" s="845">
        <v>13154364</v>
      </c>
      <c r="BW122" s="845"/>
      <c r="BX122" s="845"/>
      <c r="BY122" s="845"/>
      <c r="BZ122" s="845"/>
      <c r="CA122" s="845">
        <v>13287573</v>
      </c>
      <c r="CB122" s="845"/>
      <c r="CC122" s="845"/>
      <c r="CD122" s="845"/>
      <c r="CE122" s="845"/>
      <c r="CF122" s="846">
        <v>248.7</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450</v>
      </c>
      <c r="BP123" s="878"/>
      <c r="BQ123" s="832">
        <v>22802950</v>
      </c>
      <c r="BR123" s="833"/>
      <c r="BS123" s="833"/>
      <c r="BT123" s="833"/>
      <c r="BU123" s="833"/>
      <c r="BV123" s="833">
        <v>23959139</v>
      </c>
      <c r="BW123" s="833"/>
      <c r="BX123" s="833"/>
      <c r="BY123" s="833"/>
      <c r="BZ123" s="833"/>
      <c r="CA123" s="833">
        <v>24415141</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v>3389451</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v>689424</v>
      </c>
      <c r="DH126" s="817"/>
      <c r="DI126" s="817"/>
      <c r="DJ126" s="817"/>
      <c r="DK126" s="817"/>
      <c r="DL126" s="817">
        <v>689424</v>
      </c>
      <c r="DM126" s="817"/>
      <c r="DN126" s="817"/>
      <c r="DO126" s="817"/>
      <c r="DP126" s="817"/>
      <c r="DQ126" s="817">
        <v>686916</v>
      </c>
      <c r="DR126" s="817"/>
      <c r="DS126" s="817"/>
      <c r="DT126" s="817"/>
      <c r="DU126" s="817"/>
      <c r="DV126" s="794">
        <v>12.9</v>
      </c>
      <c r="DW126" s="794"/>
      <c r="DX126" s="794"/>
      <c r="DY126" s="794"/>
      <c r="DZ126" s="795"/>
    </row>
    <row r="127" spans="1:130" s="218" customFormat="1" ht="26.25" customHeight="1" x14ac:dyDescent="0.2">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280486</v>
      </c>
      <c r="AB128" s="801"/>
      <c r="AC128" s="801"/>
      <c r="AD128" s="801"/>
      <c r="AE128" s="802"/>
      <c r="AF128" s="803">
        <v>283851</v>
      </c>
      <c r="AG128" s="801"/>
      <c r="AH128" s="801"/>
      <c r="AI128" s="801"/>
      <c r="AJ128" s="802"/>
      <c r="AK128" s="803">
        <v>222734</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14.36</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5805012</v>
      </c>
      <c r="AB129" s="780"/>
      <c r="AC129" s="780"/>
      <c r="AD129" s="780"/>
      <c r="AE129" s="781"/>
      <c r="AF129" s="782">
        <v>5933947</v>
      </c>
      <c r="AG129" s="780"/>
      <c r="AH129" s="780"/>
      <c r="AI129" s="780"/>
      <c r="AJ129" s="781"/>
      <c r="AK129" s="782">
        <v>6194676</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19.36</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789473</v>
      </c>
      <c r="AB130" s="780"/>
      <c r="AC130" s="780"/>
      <c r="AD130" s="780"/>
      <c r="AE130" s="781"/>
      <c r="AF130" s="782">
        <v>807902</v>
      </c>
      <c r="AG130" s="780"/>
      <c r="AH130" s="780"/>
      <c r="AI130" s="780"/>
      <c r="AJ130" s="781"/>
      <c r="AK130" s="782">
        <v>852591</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6.8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5015539</v>
      </c>
      <c r="AB131" s="764"/>
      <c r="AC131" s="764"/>
      <c r="AD131" s="764"/>
      <c r="AE131" s="765"/>
      <c r="AF131" s="766">
        <v>5126045</v>
      </c>
      <c r="AG131" s="764"/>
      <c r="AH131" s="764"/>
      <c r="AI131" s="764"/>
      <c r="AJ131" s="765"/>
      <c r="AK131" s="766">
        <v>5342085</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7.4240076689999999</v>
      </c>
      <c r="AB132" s="745"/>
      <c r="AC132" s="745"/>
      <c r="AD132" s="745"/>
      <c r="AE132" s="746"/>
      <c r="AF132" s="747">
        <v>7.8345586120000004</v>
      </c>
      <c r="AG132" s="745"/>
      <c r="AH132" s="745"/>
      <c r="AI132" s="745"/>
      <c r="AJ132" s="746"/>
      <c r="AK132" s="747">
        <v>5.2874860659999996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6.7</v>
      </c>
      <c r="AB133" s="724"/>
      <c r="AC133" s="724"/>
      <c r="AD133" s="724"/>
      <c r="AE133" s="725"/>
      <c r="AF133" s="723">
        <v>6.7</v>
      </c>
      <c r="AG133" s="724"/>
      <c r="AH133" s="724"/>
      <c r="AI133" s="724"/>
      <c r="AJ133" s="725"/>
      <c r="AK133" s="723">
        <v>6.8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PEpMdvBH2q9RuBgdOw4AYDlWdS3BD8ZzaOXzuUvE25EijHguhqaa+wz89j9JrmsXPnystlj0r9lPZZoqvPT0mw==" saltValue="jzxq07cqnv1RaetPfhquc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476</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pgU5Ybid/W0g/5Gzku/qoLuZUnkZhfqplwrDC3NECz6H/gTlXzYrtPtjaLPmjEbocaS0o6DDi7tHmKa67Hg9tw==" saltValue="U6YVUSOZhzLFg67+DcIxK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J1lz9uiZArSbyDFhLDHddR0epryvRQRLU8Qa8yCF3iH7ws90BE7SNEP48oqgJgpIJtrFNHOckvMCUL1QRxpsrQ==" saltValue="0sTHFU2tXtJXsmyMiGpH5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1880729</v>
      </c>
      <c r="AP9" s="269">
        <v>79376</v>
      </c>
      <c r="AQ9" s="270">
        <v>72090</v>
      </c>
      <c r="AR9" s="271">
        <v>10.1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257279</v>
      </c>
      <c r="AP10" s="272">
        <v>10858</v>
      </c>
      <c r="AQ10" s="273">
        <v>9072</v>
      </c>
      <c r="AR10" s="274">
        <v>19.7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v>8386</v>
      </c>
      <c r="AP11" s="272">
        <v>354</v>
      </c>
      <c r="AQ11" s="273">
        <v>383</v>
      </c>
      <c r="AR11" s="274">
        <v>-7.6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488</v>
      </c>
      <c r="AP12" s="272" t="s">
        <v>488</v>
      </c>
      <c r="AQ12" s="273">
        <v>26</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59561</v>
      </c>
      <c r="AP13" s="272">
        <v>2514</v>
      </c>
      <c r="AQ13" s="273">
        <v>2732</v>
      </c>
      <c r="AR13" s="274">
        <v>-8</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15113</v>
      </c>
      <c r="AP14" s="272">
        <v>638</v>
      </c>
      <c r="AQ14" s="273">
        <v>1315</v>
      </c>
      <c r="AR14" s="274">
        <v>-51.5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-148269</v>
      </c>
      <c r="AP15" s="272">
        <v>-6258</v>
      </c>
      <c r="AQ15" s="273">
        <v>-4107</v>
      </c>
      <c r="AR15" s="274">
        <v>52.4</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2072799</v>
      </c>
      <c r="AP16" s="272">
        <v>87482</v>
      </c>
      <c r="AQ16" s="273">
        <v>81511</v>
      </c>
      <c r="AR16" s="274">
        <v>7.3</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6.88</v>
      </c>
      <c r="AP21" s="286">
        <v>6.74</v>
      </c>
      <c r="AQ21" s="287">
        <v>0.14000000000000001</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93.9</v>
      </c>
      <c r="AP22" s="291">
        <v>97</v>
      </c>
      <c r="AQ22" s="292">
        <v>-3.1</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978375</v>
      </c>
      <c r="AP32" s="300">
        <v>41292</v>
      </c>
      <c r="AQ32" s="301">
        <v>33695</v>
      </c>
      <c r="AR32" s="302">
        <v>22.5</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488</v>
      </c>
      <c r="AP34" s="300" t="s">
        <v>488</v>
      </c>
      <c r="AQ34" s="301" t="s">
        <v>488</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299860</v>
      </c>
      <c r="AP35" s="300">
        <v>12656</v>
      </c>
      <c r="AQ35" s="301">
        <v>8394</v>
      </c>
      <c r="AR35" s="302">
        <v>50.8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79552</v>
      </c>
      <c r="AP36" s="300">
        <v>3357</v>
      </c>
      <c r="AQ36" s="301">
        <v>1998</v>
      </c>
      <c r="AR36" s="302">
        <v>68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t="s">
        <v>488</v>
      </c>
      <c r="AP37" s="300" t="s">
        <v>488</v>
      </c>
      <c r="AQ37" s="301">
        <v>1021</v>
      </c>
      <c r="AR37" s="302" t="s">
        <v>488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t="s">
        <v>488</v>
      </c>
      <c r="AP38" s="303" t="s">
        <v>488</v>
      </c>
      <c r="AQ38" s="304">
        <v>3</v>
      </c>
      <c r="AR38" s="292" t="s">
        <v>488</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-222734</v>
      </c>
      <c r="AP39" s="300">
        <v>-9400</v>
      </c>
      <c r="AQ39" s="301">
        <v>-3210</v>
      </c>
      <c r="AR39" s="302">
        <v>192.8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-852591</v>
      </c>
      <c r="AP40" s="300">
        <v>-35983</v>
      </c>
      <c r="AQ40" s="301">
        <v>-26336</v>
      </c>
      <c r="AR40" s="302">
        <v>36.6</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282462</v>
      </c>
      <c r="AP41" s="300">
        <v>11921</v>
      </c>
      <c r="AQ41" s="301">
        <v>15565</v>
      </c>
      <c r="AR41" s="302">
        <v>-23.4</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2142062</v>
      </c>
      <c r="AN51" s="322">
        <v>88541</v>
      </c>
      <c r="AO51" s="323">
        <v>64.7</v>
      </c>
      <c r="AP51" s="324">
        <v>52068</v>
      </c>
      <c r="AQ51" s="325">
        <v>1.6</v>
      </c>
      <c r="AR51" s="326">
        <v>63.1</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644276</v>
      </c>
      <c r="AN52" s="330">
        <v>26631</v>
      </c>
      <c r="AO52" s="331">
        <v>-31.5</v>
      </c>
      <c r="AP52" s="332">
        <v>26936</v>
      </c>
      <c r="AQ52" s="333">
        <v>3.4</v>
      </c>
      <c r="AR52" s="334">
        <v>-34.9</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7060764</v>
      </c>
      <c r="AN53" s="322">
        <v>291972</v>
      </c>
      <c r="AO53" s="323">
        <v>229.8</v>
      </c>
      <c r="AP53" s="324">
        <v>47161</v>
      </c>
      <c r="AQ53" s="325">
        <v>-9.4</v>
      </c>
      <c r="AR53" s="326">
        <v>239.2</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1148756</v>
      </c>
      <c r="AN54" s="330">
        <v>47503</v>
      </c>
      <c r="AO54" s="331">
        <v>78.400000000000006</v>
      </c>
      <c r="AP54" s="332">
        <v>24595</v>
      </c>
      <c r="AQ54" s="333">
        <v>-8.6999999999999993</v>
      </c>
      <c r="AR54" s="334">
        <v>87.1</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2049529</v>
      </c>
      <c r="AN55" s="322">
        <v>85305</v>
      </c>
      <c r="AO55" s="323">
        <v>-70.8</v>
      </c>
      <c r="AP55" s="324">
        <v>43423</v>
      </c>
      <c r="AQ55" s="325">
        <v>-7.9</v>
      </c>
      <c r="AR55" s="326">
        <v>-62.9</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641148</v>
      </c>
      <c r="AN56" s="330">
        <v>26686</v>
      </c>
      <c r="AO56" s="331">
        <v>-43.8</v>
      </c>
      <c r="AP56" s="332">
        <v>22207</v>
      </c>
      <c r="AQ56" s="333">
        <v>-9.6999999999999993</v>
      </c>
      <c r="AR56" s="334">
        <v>-34.1</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2043944</v>
      </c>
      <c r="AN57" s="322">
        <v>85671</v>
      </c>
      <c r="AO57" s="323">
        <v>0.4</v>
      </c>
      <c r="AP57" s="324">
        <v>45265</v>
      </c>
      <c r="AQ57" s="325">
        <v>4.2</v>
      </c>
      <c r="AR57" s="326">
        <v>-3.8</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1377430</v>
      </c>
      <c r="AN58" s="330">
        <v>57735</v>
      </c>
      <c r="AO58" s="331">
        <v>116.3</v>
      </c>
      <c r="AP58" s="332">
        <v>22600</v>
      </c>
      <c r="AQ58" s="333">
        <v>1.8</v>
      </c>
      <c r="AR58" s="334">
        <v>114.5</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1894783</v>
      </c>
      <c r="AN59" s="322">
        <v>79969</v>
      </c>
      <c r="AO59" s="323">
        <v>-6.7</v>
      </c>
      <c r="AP59" s="324">
        <v>54621</v>
      </c>
      <c r="AQ59" s="325">
        <v>20.7</v>
      </c>
      <c r="AR59" s="326">
        <v>-27.4</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1030341</v>
      </c>
      <c r="AN60" s="330">
        <v>43485</v>
      </c>
      <c r="AO60" s="331">
        <v>-24.7</v>
      </c>
      <c r="AP60" s="332">
        <v>30892</v>
      </c>
      <c r="AQ60" s="333">
        <v>36.700000000000003</v>
      </c>
      <c r="AR60" s="334">
        <v>-61.4</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3038216</v>
      </c>
      <c r="AN61" s="337">
        <v>126292</v>
      </c>
      <c r="AO61" s="338">
        <v>43.5</v>
      </c>
      <c r="AP61" s="339">
        <v>48508</v>
      </c>
      <c r="AQ61" s="340">
        <v>1.8</v>
      </c>
      <c r="AR61" s="326">
        <v>41.7</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968390</v>
      </c>
      <c r="AN62" s="330">
        <v>40408</v>
      </c>
      <c r="AO62" s="331">
        <v>18.899999999999999</v>
      </c>
      <c r="AP62" s="332">
        <v>25446</v>
      </c>
      <c r="AQ62" s="333">
        <v>4.7</v>
      </c>
      <c r="AR62" s="334">
        <v>14.2</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ejfH1YtSyxC1tmqqKJ6JgBHGW/E7F1dMIUPMI+eO+3AT5XZbdN03AP7hv/jXhcenmIRXK+fOIc4i2MD4GQJlAQ==" saltValue="HhCvN8EHR+9PLSRI7XcUw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1LdhxbDEG84CmUSizXyQfw6iyCu2u3dmcBRFf89vrtFOI5Wr7iTKlTwouEhx8g+NQN8QC/lpt/9XsnjDxiGpJQ==" saltValue="lut/9kfRA5KkqNPdTcH+q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IK0KrGuXe6Ts3GAeMDnqn5Q5kCK5bfc/44SNp+rgRNMjvlq+3NRbZTp+DmtL0OAiQlAfjsWkDDpH4WRI+TsdfA==" saltValue="w37mF1MHpyUP4Y7g43dH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82.24</v>
      </c>
      <c r="G47" s="12">
        <v>85.38</v>
      </c>
      <c r="H47" s="12">
        <v>93.63</v>
      </c>
      <c r="I47" s="12">
        <v>95.95</v>
      </c>
      <c r="J47" s="13">
        <v>95.91</v>
      </c>
    </row>
    <row r="48" spans="2:10" ht="57.75" customHeight="1" x14ac:dyDescent="0.2">
      <c r="B48" s="14"/>
      <c r="C48" s="1141" t="s">
        <v>4</v>
      </c>
      <c r="D48" s="1141"/>
      <c r="E48" s="1142"/>
      <c r="F48" s="15">
        <v>5.9</v>
      </c>
      <c r="G48" s="16">
        <v>8.6199999999999992</v>
      </c>
      <c r="H48" s="16">
        <v>8.3800000000000008</v>
      </c>
      <c r="I48" s="16">
        <v>6.76</v>
      </c>
      <c r="J48" s="17">
        <v>4.54</v>
      </c>
    </row>
    <row r="49" spans="2:10" ht="57.75" customHeight="1" thickBot="1" x14ac:dyDescent="0.25">
      <c r="B49" s="18"/>
      <c r="C49" s="1143" t="s">
        <v>5</v>
      </c>
      <c r="D49" s="1143"/>
      <c r="E49" s="1144"/>
      <c r="F49" s="19">
        <v>7.64</v>
      </c>
      <c r="G49" s="20">
        <v>12.9</v>
      </c>
      <c r="H49" s="20">
        <v>6.07</v>
      </c>
      <c r="I49" s="20">
        <v>2.91</v>
      </c>
      <c r="J49" s="21">
        <v>2.06</v>
      </c>
    </row>
    <row r="50" spans="2:10" ht="13.2" x14ac:dyDescent="0.2"/>
  </sheetData>
  <sheetProtection algorithmName="SHA-512" hashValue="RPFXPsaoer5344GetUHdvxPPO6wtPXUpADYNfHPIiK2QhTuu9ZzMemTONw+w6nD/zUw/h5d+WC+5D1zNfwsp4w==" saltValue="xlHiWyRafYJ4nZ0PNotf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cp:lastPrinted>2026-03-17T05:48:23Z</cp:lastPrinted>
  <dcterms:created xsi:type="dcterms:W3CDTF">2026-02-26T10:01:03Z</dcterms:created>
  <dcterms:modified xsi:type="dcterms:W3CDTF">2026-03-18T06:46:31Z</dcterms:modified>
  <cp:category/>
</cp:coreProperties>
</file>