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A13F57A1-B529-4DFA-860C-307734D83A8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E34" i="10"/>
  <c r="C34" i="10"/>
  <c r="C35" i="10" s="1"/>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<sst xmlns="http://schemas.openxmlformats.org/spreadsheetml/2006/main" count="1079" uniqueCount="561">
  <si>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</si>
  <si>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</si>
  <si>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</si>
  <si>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</si>
  <si>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</si>
  <si>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</si>
  <si>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</si>
  <si>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</si>
  <si>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</si>
  <si>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</si>
  <si>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</si>
  <si>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</si>
  <si>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</si>
  <si>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</si>
  <si>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</si>
  <si>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</si>
  <si>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</si>
  <si>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</si>
  <si>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</si>
  <si>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</si>
  <si>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</si>
  <si>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</si>
  <si>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</si>
  <si>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</si>
  <si>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</si>
  <si>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</si>
  <si>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</si>
  <si>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</si>
  <si>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</si>
  <si>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</si>
  <si>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</si>
  <si>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</si>
  <si>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</si>
  <si>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</si>
  <si>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</si>
  <si>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</si>
  <si>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</si>
  <si>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</si>
  <si>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</si>
  <si>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</si>
  <si>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</si>
  <si>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</si>
  <si>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</si>
  <si>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</si>
  <si>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</si>
  <si>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</si>
  <si>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</si>
  <si>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</si>
  <si>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</si>
  <si>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</si>
  <si>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</si>
  <si>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</si>
  <si>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</si>
  <si>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</si>
  <si>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</si>
  <si>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</si>
  <si>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</si>
  <si>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</si>
  <si>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</si>
  <si>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</si>
  <si>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</si>
  <si>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</si>
  <si>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</si>
  <si>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</si>
  <si>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</si>
  <si>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</si>
  <si>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</si>
  <si>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</si>
  <si>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</si>
  <si>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</si>
  <si>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</si>
  <si>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</si>
  <si>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</si>
  <si>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</si>
  <si>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</si>
  <si>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</si>
  <si>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</si>
  <si>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</si>
  <si>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</si>
  <si>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</si>
  <si>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</si>
  <si>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</si>
  <si>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</si>
  <si>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</si>
  <si>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</si>
  <si>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</si>
  <si>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</si>
  <si>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</si>
  <si>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</si>
  <si>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</si>
  <si>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</si>
  <si>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</si>
  <si>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</si>
  <si>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</si>
  <si>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</si>
  <si>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</si>
  <si>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</si>
  <si>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</si>
  <si>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</si>
  <si>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</si>
  <si>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</si>
  <si>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</si>
  <si>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</si>
  <si>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</si>
  <si>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</si>
  <si>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</si>
  <si>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</si>
  <si>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</si>
  <si>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</si>
  <si>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</si>
  <si>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</si>
  <si>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</si>
  <si>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</si>
  <si>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</si>
  <si>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</si>
  <si>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</si>
  <si>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</si>
  <si>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</si>
  <si>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</si>
  <si>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</si>
  <si>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</si>
  <si>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</si>
  <si>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</si>
  <si>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</si>
  <si>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</si>
  <si>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</si>
  <si>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</si>
  <si>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</si>
  <si>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</si>
  <si>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</si>
  <si>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</si>
  <si>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</si>
  <si>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</si>
  <si>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</si>
  <si>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</si>
  <si>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</si>
  <si>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</si>
  <si>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</si>
  <si>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</si>
  <si>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</si>
  <si>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</si>
  <si>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</si>
  <si>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</si>
  <si>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</si>
  <si>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</si>
  <si>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</si>
  <si>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</si>
  <si>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</si>
  <si>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</si>
  <si>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</si>
  <si>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</si>
  <si>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</si>
  <si>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</si>
  <si>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</si>
  <si>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</si>
  <si>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</si>
  <si>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</si>
  <si>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</si>
  <si>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</si>
  <si>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</si>
  <si>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</si>
  <si>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</si>
  <si>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</si>
  <si>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</si>
  <si>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</si>
  <si>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</si>
  <si>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</si>
  <si>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</si>
  <si>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</si>
  <si>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</si>
  <si>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</si>
  <si>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</si>
  <si>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</si>
  <si>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</si>
  <si>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</si>
  <si>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</si>
  <si>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</si>
  <si>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</si>
  <si>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</si>
  <si>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</si>
  <si>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</si>
  <si>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</si>
  <si>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</si>
  <si>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</si>
  <si>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</si>
  <si>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</si>
  <si>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</si>
  <si>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</si>
  <si>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</si>
  <si>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</si>
  <si>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</si>
  <si>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</si>
  <si>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</si>
  <si>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</si>
  <si>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</si>
  <si>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</si>
  <si>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</si>
  <si>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</si>
  <si>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</si>
  <si>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</si>
  <si>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</si>
  <si>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</si>
  <si>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</si>
  <si>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奈良県上牧町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</si>
  <si>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</si>
  <si>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</si>
  <si>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</si>
  <si>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</si>
  <si>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</si>
  <si>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</si>
  <si>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</si>
  <si>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</si>
  <si>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</si>
  <si>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</si>
  <si>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</si>
  <si>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</si>
  <si>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</si>
  <si>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</si>
  <si>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</si>
  <si>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</si>
  <si>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</si>
  <si>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</si>
  <si>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</si>
  <si>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</si>
  <si>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</si>
  <si>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</si>
  <si>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</si>
  <si>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</si>
  <si>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</si>
  <si>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</si>
  <si>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</si>
  <si>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</si>
  <si>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</si>
  <si>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</si>
  <si>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</si>
  <si>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</si>
  <si>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</si>
  <si>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</si>
  <si>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</si>
  <si>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</si>
  <si>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</si>
  <si>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</si>
  <si>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</si>
  <si>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</si>
  <si>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</si>
  <si>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</si>
  <si>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</si>
  <si>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</si>
  <si>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</si>
  <si>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</si>
  <si>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</si>
  <si>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</si>
  <si>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</si>
  <si>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</si>
  <si>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</si>
  <si>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</si>
  <si>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</si>
  <si>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</si>
  <si>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</si>
  <si>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</si>
  <si>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</si>
  <si>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</si>
  <si>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</si>
  <si>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</si>
  <si>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</si>
  <si>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</si>
  <si>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</si>
  <si>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</si>
  <si>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</si>
  <si>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</si>
  <si>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</si>
  <si>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</si>
  <si>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</si>
  <si>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</si>
  <si>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</si>
  <si>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</si>
  <si>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</si>
  <si>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</si>
  <si>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</si>
  <si>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</si>
  <si>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</si>
  <si>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</si>
  <si>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</si>
  <si>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</si>
  <si>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</si>
  <si>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</si>
  <si>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</si>
  <si>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</si>
  <si>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</si>
  <si>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</si>
  <si>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</si>
  <si>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</si>
  <si>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</si>
  <si>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</si>
  <si>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</si>
  <si>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</si>
  <si>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</si>
  <si>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</si>
  <si>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</si>
  <si>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</si>
  <si>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</si>
  <si>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</si>
  <si>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</si>
  <si>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</si>
  <si>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</si>
  <si>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</si>
  <si>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</si>
  <si>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</si>
  <si>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</si>
  <si>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</si>
  <si>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</si>
  <si>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</si>
  <si>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</si>
  <si>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</si>
  <si>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</si>
  <si>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</si>
  <si>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</si>
  <si>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</si>
  <si>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</si>
  <si>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</si>
  <si>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</si>
  <si>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</si>
  <si>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</si>
  <si>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</si>
  <si>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</si>
  <si>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</si>
  <si>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</si>
  <si>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</si>
  <si>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</si>
  <si>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</si>
  <si>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</si>
  <si>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</si>
  <si>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</si>
  <si>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</si>
  <si>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</si>
  <si>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</si>
  <si>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</si>
  <si>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</si>
  <si>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</si>
  <si>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</si>
  <si>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</si>
  <si>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</si>
  <si>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</si>
  <si>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</si>
  <si>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</si>
  <si>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</si>
  <si>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</si>
  <si>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</si>
  <si>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</si>
  <si>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</si>
  <si>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</si>
  <si>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</si>
  <si>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</si>
  <si>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</si>
  <si>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奈良県上牧町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</si>
  <si>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</si>
  <si>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</si>
  <si>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</si>
  <si>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</si>
  <si>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</si>
  <si>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</si>
  <si>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</si>
  <si>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</si>
  <si>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</si>
  <si>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</si>
  <si>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</si>
  <si>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</si>
  <si>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</si>
  <si>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</si>
  <si>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</si>
  <si>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</si>
  <si>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</si>
  <si>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</si>
  <si>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</si>
  <si>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</si>
  <si>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</si>
  <si>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</si>
  <si>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</si>
  <si>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</si>
  <si>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</si>
  <si>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</si>
  <si>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</si>
  <si>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</si>
  <si>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</si>
  <si>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</si>
  <si>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</si>
  <si>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</si>
  <si>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</si>
  <si>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</si>
  <si>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</si>
  <si>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</si>
  <si>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t>
    <phoneticPr fontId="5"/>
  </si>
  <si>
    <t>介護保険特別会計（介護サービス事業）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</si>
  <si>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</si>
  <si>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</si>
  <si>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</si>
  <si>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</si>
  <si>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</si>
  <si>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</si>
  <si>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</si>
  <si>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</si>
  <si>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</si>
  <si>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</si>
  <si>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</si>
  <si>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</si>
  <si>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</si>
  <si>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</si>
  <si>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</si>
  <si>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</si>
  <si>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</si>
  <si>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</si>
  <si>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</si>
  <si>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</si>
  <si>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</si>
  <si>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</si>
  <si>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</si>
  <si>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</si>
  <si>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</si>
  <si>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</si>
  <si>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</si>
  <si>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</si>
  <si>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</si>
  <si>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</si>
  <si>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</si>
  <si>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</si>
  <si>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</si>
  <si>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</si>
  <si>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</si>
  <si>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</si>
  <si>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</si>
  <si>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</si>
  <si>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</si>
  <si>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</si>
  <si>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</si>
  <si>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</si>
  <si>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</si>
  <si>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</si>
  <si>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</si>
  <si>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</si>
  <si>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</si>
  <si>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</si>
  <si>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</si>
  <si>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</si>
  <si>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</si>
  <si>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</si>
  <si>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</si>
  <si>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</si>
  <si>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</si>
  <si>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</si>
  <si>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</si>
  <si>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</si>
  <si>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</si>
  <si>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</si>
  <si>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</si>
  <si>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</si>
  <si>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</si>
  <si>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</si>
  <si>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</si>
  <si>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</si>
  <si>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</si>
  <si>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</si>
  <si>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</si>
  <si>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</si>
  <si>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</si>
  <si>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</si>
  <si>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</si>
  <si>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</si>
  <si>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</si>
  <si>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</si>
  <si>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</si>
  <si>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</si>
  <si>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</si>
  <si>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</si>
  <si>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</si>
  <si>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</si>
  <si>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</si>
  <si>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</si>
  <si>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</si>
  <si>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</si>
  <si>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</si>
  <si>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</si>
  <si>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</si>
  <si>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</si>
  <si>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</si>
  <si>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</si>
  <si>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</si>
  <si>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</si>
  <si>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</si>
  <si>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</si>
  <si>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</si>
  <si>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</si>
  <si>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</si>
  <si>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</si>
  <si>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</si>
  <si>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</si>
  <si>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</si>
  <si>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</si>
  <si>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</si>
  <si>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</si>
  <si>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</si>
  <si>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</si>
  <si>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</si>
  <si>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</si>
  <si>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</si>
  <si>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</si>
  <si>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</si>
  <si>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</si>
  <si>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</si>
  <si>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</si>
  <si>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</si>
  <si>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</si>
  <si>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</si>
  <si>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</si>
  <si>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</si>
  <si>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</si>
  <si>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</si>
  <si>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</si>
  <si>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</si>
  <si>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</si>
  <si>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</si>
  <si>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</si>
  <si>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</si>
  <si>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</si>
  <si>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</si>
  <si>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</si>
  <si>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</si>
  <si>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</si>
  <si>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</si>
  <si>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</si>
  <si>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</si>
  <si>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</si>
  <si>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0.83</t>
  </si>
  <si>
    <t>水道事業会計</t>
  </si>
  <si>
    <t>一般会計</t>
  </si>
  <si>
    <t>下水道事業会計</t>
  </si>
  <si>
    <t>介護保険特別会計（保険事業）</t>
  </si>
  <si>
    <t>国民健康保険特別会計</t>
  </si>
  <si>
    <t>後期高齢者医療特別会計</t>
  </si>
  <si>
    <t>住宅新築資金等貸付事業特別会計</t>
  </si>
  <si>
    <t>介護保険特別会計（介護サービス事業）</t>
  </si>
  <si>
    <t>その他会計（赤字）</t>
  </si>
  <si>
    <t>その他会計（黒字）</t>
  </si>
  <si>
    <t>R02</t>
    <phoneticPr fontId="5"/>
  </si>
  <si>
    <t>R03</t>
    <phoneticPr fontId="5"/>
  </si>
  <si>
    <t>R04</t>
    <phoneticPr fontId="5"/>
  </si>
  <si>
    <t>R05</t>
    <phoneticPr fontId="5"/>
  </si>
  <si>
    <t>R06</t>
    <phoneticPr fontId="5"/>
  </si>
  <si>
    <t>公共施設整備基金</t>
    <phoneticPr fontId="38"/>
  </si>
  <si>
    <t>住宅新築資金等貸付基金</t>
  </si>
  <si>
    <t>ふるさと町づくり基金</t>
  </si>
  <si>
    <t>森林環境基金</t>
    <phoneticPr fontId="2"/>
  </si>
  <si>
    <t>長寿社会福祉基金</t>
    <phoneticPr fontId="2"/>
  </si>
  <si>
    <t>老人福祉施設三室園組合</t>
  </si>
  <si>
    <t>奈良県葛城地区清掃事務組合</t>
    <rPh sb="0" eb="13">
      <t>ナラケンカツラギチクセイソウジムクミアイ</t>
    </rPh>
    <phoneticPr fontId="38"/>
  </si>
  <si>
    <t>奈良県市町村総合事務組合</t>
  </si>
  <si>
    <t>王寺周辺広域休日応急診療施設組合</t>
  </si>
  <si>
    <t>静香苑環境施設組合</t>
  </si>
  <si>
    <t>奈良県後期高齢者医療広域連合</t>
  </si>
  <si>
    <t>奈良県広域消防組合</t>
  </si>
  <si>
    <t>山辺・県北西部広域環境衛生組合</t>
  </si>
  <si>
    <t>奈良広域水質検査センター組合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</si>
</sst>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8F0-4B47-8A2D-DAD8F8093B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35390</c:v>
                </c:pt>
                <c:pt idx="1">
                  <c:v>39153</c:v>
                </c:pt>
                <c:pt idx="2">
                  <c:v>47530</c:v>
                </c:pt>
                <c:pt idx="3">
                  <c:v>44036</c:v>
                </c:pt>
                <c:pt idx="4">
                  <c:v>69938</c:v>
                </c:pt>
              </c:numCache>
            </c:numRef>
          </c:val>
          <c:smooth val="0"/>
          <c:extLst>
            <c:ext xmlns:c16="http://schemas.microsoft.com/office/drawing/2014/chart" uri="{C3380CC4-5D6E-409C-BE32-E72D297353CC}">
              <c16:uniqueId val="{00000001-48F0-4B47-8A2D-DAD8F8093B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4.17</c:v>
                </c:pt>
                <c:pt idx="1">
                  <c:v>6.48</c:v>
                </c:pt>
                <c:pt idx="2">
                  <c:v>5.34</c:v>
                </c:pt>
                <c:pt idx="3">
                  <c:v>5.1100000000000003</c:v>
                </c:pt>
                <c:pt idx="4">
                  <c:v>4.9800000000000004</c:v>
                </c:pt>
              </c:numCache>
            </c:numRef>
          </c:val>
          <c:extLst>
            <c:ext xmlns:c16="http://schemas.microsoft.com/office/drawing/2014/chart" uri="{C3380CC4-5D6E-409C-BE32-E72D297353CC}">
              <c16:uniqueId val="{00000000-8A76-4614-A5F6-D88649D4DB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17.2</c:v>
                </c:pt>
                <c:pt idx="1">
                  <c:v>16.84</c:v>
                </c:pt>
                <c:pt idx="2">
                  <c:v>18.920000000000002</c:v>
                </c:pt>
                <c:pt idx="3">
                  <c:v>18.170000000000002</c:v>
                </c:pt>
                <c:pt idx="4">
                  <c:v>17.899999999999999</c:v>
                </c:pt>
              </c:numCache>
            </c:numRef>
          </c:val>
          <c:extLst>
            <c:ext xmlns:c16="http://schemas.microsoft.com/office/drawing/2014/chart" uri="{C3380CC4-5D6E-409C-BE32-E72D297353CC}">
              <c16:uniqueId val="{00000001-8A76-4614-A5F6-D88649D4DB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1.1100000000000001</c:v>
                </c:pt>
                <c:pt idx="1">
                  <c:v>5.27</c:v>
                </c:pt>
                <c:pt idx="2">
                  <c:v>2.0299999999999998</c:v>
                </c:pt>
                <c:pt idx="3">
                  <c:v>-0.83</c:v>
                </c:pt>
                <c:pt idx="4">
                  <c:v>0.63</c:v>
                </c:pt>
              </c:numCache>
            </c:numRef>
          </c:val>
          <c:smooth val="0"/>
          <c:extLst>
            <c:ext xmlns:c16="http://schemas.microsoft.com/office/drawing/2014/chart" uri="{C3380CC4-5D6E-409C-BE32-E72D297353CC}">
              <c16:uniqueId val="{00000002-8A76-4614-A5F6-D88649D4DB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0.34</c:v>
                </c:pt>
                <c:pt idx="4">
                  <c:v>#N/A</c:v>
                </c:pt>
                <c:pt idx="5">
                  <c:v>0</c:v>
                </c:pt>
                <c:pt idx="6">
                  <c:v>0</c:v>
                </c:pt>
                <c:pt idx="7">
                  <c:v>0</c:v>
                </c:pt>
                <c:pt idx="8">
                  <c:v>0</c:v>
                </c:pt>
                <c:pt idx="9">
                  <c:v>0</c:v>
                </c:pt>
              </c:numCache>
            </c:numRef>
          </c:val>
          <c:extLst>
            <c:ext xmlns:c16="http://schemas.microsoft.com/office/drawing/2014/chart" uri="{C3380CC4-5D6E-409C-BE32-E72D297353CC}">
              <c16:uniqueId val="{00000000-D51B-4223-BB30-E401F8144E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1B-4223-BB30-E401F8144EF5}"/>
            </c:ext>
          </c:extLst>
        </c:ser>
        <c:ser>
          <c:idx val="2"/>
          <c:order val="2"/>
          <c:tx>
            <c:strRef>
              <c:f>データシート!$A$29</c:f>
              <c:strCache>
                <c:ptCount val="1"/>
                <c:pt idx="0">
                  <c:v>介護保険特別会計（介護サービス事業）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51B-4223-BB30-E401F8144EF5}"/>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3-D51B-4223-BB30-E401F8144EF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4-D51B-4223-BB30-E401F8144EF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0.74</c:v>
                </c:pt>
                <c:pt idx="2">
                  <c:v>#N/A</c:v>
                </c:pt>
                <c:pt idx="3">
                  <c:v>0.28999999999999998</c:v>
                </c:pt>
                <c:pt idx="4">
                  <c:v>#N/A</c:v>
                </c:pt>
                <c:pt idx="5">
                  <c:v>0.01</c:v>
                </c:pt>
                <c:pt idx="6">
                  <c:v>#N/A</c:v>
                </c:pt>
                <c:pt idx="7">
                  <c:v>0.14000000000000001</c:v>
                </c:pt>
                <c:pt idx="8">
                  <c:v>#N/A</c:v>
                </c:pt>
                <c:pt idx="9">
                  <c:v>0.26</c:v>
                </c:pt>
              </c:numCache>
            </c:numRef>
          </c:val>
          <c:extLst>
            <c:ext xmlns:c16="http://schemas.microsoft.com/office/drawing/2014/chart" uri="{C3380CC4-5D6E-409C-BE32-E72D297353CC}">
              <c16:uniqueId val="{00000005-D51B-4223-BB30-E401F8144EF5}"/>
            </c:ext>
          </c:extLst>
        </c:ser>
        <c:ser>
          <c:idx val="6"/>
          <c:order val="6"/>
          <c:tx>
            <c:strRef>
              <c:f>データシート!$A$33</c:f>
              <c:strCache>
                <c:ptCount val="1"/>
                <c:pt idx="0">
                  <c:v>介護保険特別会計（保険事業）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1.44</c:v>
                </c:pt>
                <c:pt idx="2">
                  <c:v>#N/A</c:v>
                </c:pt>
                <c:pt idx="3">
                  <c:v>1.2</c:v>
                </c:pt>
                <c:pt idx="4">
                  <c:v>#N/A</c:v>
                </c:pt>
                <c:pt idx="5">
                  <c:v>2.04</c:v>
                </c:pt>
                <c:pt idx="6">
                  <c:v>#N/A</c:v>
                </c:pt>
                <c:pt idx="7">
                  <c:v>1.6</c:v>
                </c:pt>
                <c:pt idx="8">
                  <c:v>#N/A</c:v>
                </c:pt>
                <c:pt idx="9">
                  <c:v>1.0900000000000001</c:v>
                </c:pt>
              </c:numCache>
            </c:numRef>
          </c:val>
          <c:extLst>
            <c:ext xmlns:c16="http://schemas.microsoft.com/office/drawing/2014/chart" uri="{C3380CC4-5D6E-409C-BE32-E72D297353CC}">
              <c16:uniqueId val="{00000006-D51B-4223-BB30-E401F8144EF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1.34</c:v>
                </c:pt>
                <c:pt idx="8">
                  <c:v>#N/A</c:v>
                </c:pt>
                <c:pt idx="9">
                  <c:v>2.4300000000000002</c:v>
                </c:pt>
              </c:numCache>
            </c:numRef>
          </c:val>
          <c:extLst>
            <c:ext xmlns:c16="http://schemas.microsoft.com/office/drawing/2014/chart" uri="{C3380CC4-5D6E-409C-BE32-E72D297353CC}">
              <c16:uniqueId val="{00000007-D51B-4223-BB30-E401F8144E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4.1500000000000004</c:v>
                </c:pt>
                <c:pt idx="2">
                  <c:v>#N/A</c:v>
                </c:pt>
                <c:pt idx="3">
                  <c:v>6.44</c:v>
                </c:pt>
                <c:pt idx="4">
                  <c:v>#N/A</c:v>
                </c:pt>
                <c:pt idx="5">
                  <c:v>5.33</c:v>
                </c:pt>
                <c:pt idx="6">
                  <c:v>#N/A</c:v>
                </c:pt>
                <c:pt idx="7">
                  <c:v>5.0999999999999996</c:v>
                </c:pt>
                <c:pt idx="8">
                  <c:v>#N/A</c:v>
                </c:pt>
                <c:pt idx="9">
                  <c:v>4.97</c:v>
                </c:pt>
              </c:numCache>
            </c:numRef>
          </c:val>
          <c:extLst>
            <c:ext xmlns:c16="http://schemas.microsoft.com/office/drawing/2014/chart" uri="{C3380CC4-5D6E-409C-BE32-E72D297353CC}">
              <c16:uniqueId val="{00000008-D51B-4223-BB30-E401F8144E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22.12</c:v>
                </c:pt>
                <c:pt idx="2">
                  <c:v>#N/A</c:v>
                </c:pt>
                <c:pt idx="3">
                  <c:v>19.73</c:v>
                </c:pt>
                <c:pt idx="4">
                  <c:v>#N/A</c:v>
                </c:pt>
                <c:pt idx="5">
                  <c:v>18.47</c:v>
                </c:pt>
                <c:pt idx="6">
                  <c:v>#N/A</c:v>
                </c:pt>
                <c:pt idx="7">
                  <c:v>13.49</c:v>
                </c:pt>
                <c:pt idx="8">
                  <c:v>#N/A</c:v>
                </c:pt>
                <c:pt idx="9">
                  <c:v>13.22</c:v>
                </c:pt>
              </c:numCache>
            </c:numRef>
          </c:val>
          <c:extLst>
            <c:ext xmlns:c16="http://schemas.microsoft.com/office/drawing/2014/chart" uri="{C3380CC4-5D6E-409C-BE32-E72D297353CC}">
              <c16:uniqueId val="{00000009-D51B-4223-BB30-E401F8144E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766</c:v>
                </c:pt>
                <c:pt idx="5">
                  <c:v>713</c:v>
                </c:pt>
                <c:pt idx="8">
                  <c:v>674</c:v>
                </c:pt>
                <c:pt idx="11">
                  <c:v>623</c:v>
                </c:pt>
                <c:pt idx="14">
                  <c:v>551</c:v>
                </c:pt>
              </c:numCache>
            </c:numRef>
          </c:val>
          <c:extLst>
            <c:ext xmlns:c16="http://schemas.microsoft.com/office/drawing/2014/chart" uri="{C3380CC4-5D6E-409C-BE32-E72D297353CC}">
              <c16:uniqueId val="{00000000-17B7-43F2-BD24-202D5299EB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B7-43F2-BD24-202D5299EB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B7-43F2-BD24-202D5299EB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44</c:v>
                </c:pt>
                <c:pt idx="6">
                  <c:v>22</c:v>
                </c:pt>
                <c:pt idx="9">
                  <c:v>28</c:v>
                </c:pt>
                <c:pt idx="12">
                  <c:v>32</c:v>
                </c:pt>
              </c:numCache>
            </c:numRef>
          </c:val>
          <c:extLst>
            <c:ext xmlns:c16="http://schemas.microsoft.com/office/drawing/2014/chart" uri="{C3380CC4-5D6E-409C-BE32-E72D297353CC}">
              <c16:uniqueId val="{00000003-17B7-43F2-BD24-202D5299EB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c:v>
                </c:pt>
                <c:pt idx="3">
                  <c:v>119</c:v>
                </c:pt>
                <c:pt idx="6">
                  <c:v>124</c:v>
                </c:pt>
                <c:pt idx="9">
                  <c:v>123</c:v>
                </c:pt>
                <c:pt idx="12">
                  <c:v>73</c:v>
                </c:pt>
              </c:numCache>
            </c:numRef>
          </c:val>
          <c:extLst>
            <c:ext xmlns:c16="http://schemas.microsoft.com/office/drawing/2014/chart" uri="{C3380CC4-5D6E-409C-BE32-E72D297353CC}">
              <c16:uniqueId val="{00000004-17B7-43F2-BD24-202D5299EB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B7-43F2-BD24-202D5299EB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B7-43F2-BD24-202D5299EB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1212</c:v>
                </c:pt>
                <c:pt idx="3">
                  <c:v>1141</c:v>
                </c:pt>
                <c:pt idx="6">
                  <c:v>1107</c:v>
                </c:pt>
                <c:pt idx="9">
                  <c:v>1108</c:v>
                </c:pt>
                <c:pt idx="12">
                  <c:v>1076</c:v>
                </c:pt>
              </c:numCache>
            </c:numRef>
          </c:val>
          <c:extLst>
            <c:ext xmlns:c16="http://schemas.microsoft.com/office/drawing/2014/chart" uri="{C3380CC4-5D6E-409C-BE32-E72D297353CC}">
              <c16:uniqueId val="{00000007-17B7-43F2-BD24-202D5299EB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639</c:v>
                </c:pt>
                <c:pt idx="2">
                  <c:v>#N/A</c:v>
                </c:pt>
                <c:pt idx="3">
                  <c:v>#N/A</c:v>
                </c:pt>
                <c:pt idx="4">
                  <c:v>591</c:v>
                </c:pt>
                <c:pt idx="5">
                  <c:v>#N/A</c:v>
                </c:pt>
                <c:pt idx="6">
                  <c:v>#N/A</c:v>
                </c:pt>
                <c:pt idx="7">
                  <c:v>579</c:v>
                </c:pt>
                <c:pt idx="8">
                  <c:v>#N/A</c:v>
                </c:pt>
                <c:pt idx="9">
                  <c:v>#N/A</c:v>
                </c:pt>
                <c:pt idx="10">
                  <c:v>636</c:v>
                </c:pt>
                <c:pt idx="11">
                  <c:v>#N/A</c:v>
                </c:pt>
                <c:pt idx="12">
                  <c:v>#N/A</c:v>
                </c:pt>
                <c:pt idx="13">
                  <c:v>630</c:v>
                </c:pt>
                <c:pt idx="14">
                  <c:v>#N/A</c:v>
                </c:pt>
              </c:numCache>
            </c:numRef>
          </c:val>
          <c:smooth val="0"/>
          <c:extLst>
            <c:ext xmlns:c16="http://schemas.microsoft.com/office/drawing/2014/chart" uri="{C3380CC4-5D6E-409C-BE32-E72D297353CC}">
              <c16:uniqueId val="{00000008-17B7-43F2-BD24-202D5299EB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6993</c:v>
                </c:pt>
                <c:pt idx="5">
                  <c:v>6941</c:v>
                </c:pt>
                <c:pt idx="8">
                  <c:v>6581</c:v>
                </c:pt>
                <c:pt idx="11">
                  <c:v>6568</c:v>
                </c:pt>
                <c:pt idx="14">
                  <c:v>7377</c:v>
                </c:pt>
              </c:numCache>
            </c:numRef>
          </c:val>
          <c:extLst>
            <c:ext xmlns:c16="http://schemas.microsoft.com/office/drawing/2014/chart" uri="{C3380CC4-5D6E-409C-BE32-E72D297353CC}">
              <c16:uniqueId val="{00000000-C84C-4987-9902-0750C66D47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c:v>
                </c:pt>
                <c:pt idx="5">
                  <c:v>13</c:v>
                </c:pt>
                <c:pt idx="8">
                  <c:v>9</c:v>
                </c:pt>
                <c:pt idx="11">
                  <c:v>15</c:v>
                </c:pt>
                <c:pt idx="14">
                  <c:v>15</c:v>
                </c:pt>
              </c:numCache>
            </c:numRef>
          </c:val>
          <c:extLst>
            <c:ext xmlns:c16="http://schemas.microsoft.com/office/drawing/2014/chart" uri="{C3380CC4-5D6E-409C-BE32-E72D297353CC}">
              <c16:uniqueId val="{00000001-C84C-4987-9902-0750C66D47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1813</c:v>
                </c:pt>
                <c:pt idx="5">
                  <c:v>1976</c:v>
                </c:pt>
                <c:pt idx="8">
                  <c:v>2092</c:v>
                </c:pt>
                <c:pt idx="11">
                  <c:v>2023</c:v>
                </c:pt>
                <c:pt idx="14">
                  <c:v>2004</c:v>
                </c:pt>
              </c:numCache>
            </c:numRef>
          </c:val>
          <c:extLst>
            <c:ext xmlns:c16="http://schemas.microsoft.com/office/drawing/2014/chart" uri="{C3380CC4-5D6E-409C-BE32-E72D297353CC}">
              <c16:uniqueId val="{00000002-C84C-4987-9902-0750C66D47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4C-4987-9902-0750C66D47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4C-4987-9902-0750C66D47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4C-4987-9902-0750C66D47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474</c:v>
                </c:pt>
                <c:pt idx="3">
                  <c:v>530</c:v>
                </c:pt>
                <c:pt idx="6">
                  <c:v>471</c:v>
                </c:pt>
                <c:pt idx="9">
                  <c:v>409</c:v>
                </c:pt>
                <c:pt idx="12">
                  <c:v>371</c:v>
                </c:pt>
              </c:numCache>
            </c:numRef>
          </c:val>
          <c:extLst>
            <c:ext xmlns:c16="http://schemas.microsoft.com/office/drawing/2014/chart" uri="{C3380CC4-5D6E-409C-BE32-E72D297353CC}">
              <c16:uniqueId val="{00000006-C84C-4987-9902-0750C66D47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187</c:v>
                </c:pt>
                <c:pt idx="3">
                  <c:v>169</c:v>
                </c:pt>
                <c:pt idx="6">
                  <c:v>168</c:v>
                </c:pt>
                <c:pt idx="9">
                  <c:v>162</c:v>
                </c:pt>
                <c:pt idx="12">
                  <c:v>164</c:v>
                </c:pt>
              </c:numCache>
            </c:numRef>
          </c:val>
          <c:extLst>
            <c:ext xmlns:c16="http://schemas.microsoft.com/office/drawing/2014/chart" uri="{C3380CC4-5D6E-409C-BE32-E72D297353CC}">
              <c16:uniqueId val="{00000007-C84C-4987-9902-0750C66D47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1719</c:v>
                </c:pt>
                <c:pt idx="3">
                  <c:v>1588</c:v>
                </c:pt>
                <c:pt idx="6">
                  <c:v>1461</c:v>
                </c:pt>
                <c:pt idx="9">
                  <c:v>1382</c:v>
                </c:pt>
                <c:pt idx="12">
                  <c:v>1335</c:v>
                </c:pt>
              </c:numCache>
            </c:numRef>
          </c:val>
          <c:extLst>
            <c:ext xmlns:c16="http://schemas.microsoft.com/office/drawing/2014/chart" uri="{C3380CC4-5D6E-409C-BE32-E72D297353CC}">
              <c16:uniqueId val="{00000008-C84C-4987-9902-0750C66D47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1</c:v>
                </c:pt>
                <c:pt idx="6">
                  <c:v>1</c:v>
                </c:pt>
                <c:pt idx="9">
                  <c:v>0</c:v>
                </c:pt>
                <c:pt idx="12">
                  <c:v>0</c:v>
                </c:pt>
              </c:numCache>
            </c:numRef>
          </c:val>
          <c:extLst>
            <c:ext xmlns:c16="http://schemas.microsoft.com/office/drawing/2014/chart" uri="{C3380CC4-5D6E-409C-BE32-E72D297353CC}">
              <c16:uniqueId val="{00000009-C84C-4987-9902-0750C66D47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11018</c:v>
                </c:pt>
                <c:pt idx="3">
                  <c:v>10744</c:v>
                </c:pt>
                <c:pt idx="6">
                  <c:v>10525</c:v>
                </c:pt>
                <c:pt idx="9">
                  <c:v>10492</c:v>
                </c:pt>
                <c:pt idx="12">
                  <c:v>12275</c:v>
                </c:pt>
              </c:numCache>
            </c:numRef>
          </c:val>
          <c:extLst>
            <c:ext xmlns:c16="http://schemas.microsoft.com/office/drawing/2014/chart" uri="{C3380CC4-5D6E-409C-BE32-E72D297353CC}">
              <c16:uniqueId val="{0000000A-C84C-4987-9902-0750C66D47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4545</c:v>
                </c:pt>
                <c:pt idx="2">
                  <c:v>#N/A</c:v>
                </c:pt>
                <c:pt idx="3">
                  <c:v>#N/A</c:v>
                </c:pt>
                <c:pt idx="4">
                  <c:v>4103</c:v>
                </c:pt>
                <c:pt idx="5">
                  <c:v>#N/A</c:v>
                </c:pt>
                <c:pt idx="6">
                  <c:v>#N/A</c:v>
                </c:pt>
                <c:pt idx="7">
                  <c:v>3944</c:v>
                </c:pt>
                <c:pt idx="8">
                  <c:v>#N/A</c:v>
                </c:pt>
                <c:pt idx="9">
                  <c:v>#N/A</c:v>
                </c:pt>
                <c:pt idx="10">
                  <c:v>3840</c:v>
                </c:pt>
                <c:pt idx="11">
                  <c:v>#N/A</c:v>
                </c:pt>
                <c:pt idx="12">
                  <c:v>#N/A</c:v>
                </c:pt>
                <c:pt idx="13">
                  <c:v>4750</c:v>
                </c:pt>
                <c:pt idx="14">
                  <c:v>#N/A</c:v>
                </c:pt>
              </c:numCache>
            </c:numRef>
          </c:val>
          <c:smooth val="0"/>
          <c:extLst>
            <c:ext xmlns:c16="http://schemas.microsoft.com/office/drawing/2014/chart" uri="{C3380CC4-5D6E-409C-BE32-E72D297353CC}">
              <c16:uniqueId val="{0000000B-C84C-4987-9902-0750C66D47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1008</c:v>
                </c:pt>
                <c:pt idx="1">
                  <c:v>974</c:v>
                </c:pt>
                <c:pt idx="2">
                  <c:v>977</c:v>
                </c:pt>
              </c:numCache>
            </c:numRef>
          </c:val>
          <c:extLst>
            <c:ext xmlns:c16="http://schemas.microsoft.com/office/drawing/2014/chart" uri="{C3380CC4-5D6E-409C-BE32-E72D297353CC}">
              <c16:uniqueId val="{00000000-AD21-408E-9EB5-7103746AFA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25</c:v>
                </c:pt>
                <c:pt idx="2">
                  <c:v>73</c:v>
                </c:pt>
              </c:numCache>
            </c:numRef>
          </c:val>
          <c:extLst>
            <c:ext xmlns:c16="http://schemas.microsoft.com/office/drawing/2014/chart" uri="{C3380CC4-5D6E-409C-BE32-E72D297353CC}">
              <c16:uniqueId val="{00000001-AD21-408E-9EB5-7103746AFA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c:v>
                </c:pt>
                <c:pt idx="1">
                  <c:v>519</c:v>
                </c:pt>
                <c:pt idx="2">
                  <c:v>539</c:v>
                </c:pt>
              </c:numCache>
            </c:numRef>
          </c:val>
          <c:extLst>
            <c:ext xmlns:c16="http://schemas.microsoft.com/office/drawing/2014/chart" uri="{C3380CC4-5D6E-409C-BE32-E72D297353CC}">
              <c16:uniqueId val="{00000002-AD21-408E-9EB5-7103746AFA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元利償還金が減少している。これは、令和５年度に償還額の大きい小集落地区改良事業に係る償還が終了したことが主な減少の要因として挙げられる。また、算入公債費等についても地域改善対策特定事業債の償還終了が進んでおり、減少している。今後はごみ処理の広域化や中学校統合に伴う校舎新築により多額の起債を発行するため、実質公債費比率は悪化する見込みであるが、交付税算入のない起債を抑制するなど財政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将来負担額は、近年第三セクター等改革推進債の地方債残高の減少により減少傾向にあったが、令和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広域ごみ処理施設の建設等の大型事業の実施により、大幅な増加となった。一方で、公営企業債の地方債残高は着実に減少している。充当可能財源等は、国民健康保険特別会計の財政調整基金が減少していることから、充当可能基金の増加は引き続き見込みにくい。今後も中学校の新築等の大型事業の影響により将来負担額の大幅な増加が見込まれるため、交付税算入のない起債を抑制するなど、財政の健全化に努めなければなら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前年度から全体の基金残高が増加している要因としては、財政調整基金残高を約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億円維持しつつ公共施設整備基金に実質収支の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第三セクター等改革推進債償還基金は、旧土地開発公社に係る土地の売却による財産収入があれば積み立てることとし、第三セクター等改革推進債の繰上償還の財源として活用していく。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第三セクター等改革推進債償還基金：第三セクター等改革推進債の償還の財源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住宅新築資金等貸付事業基金：実質収支を積み立てたことによる増加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ふるさと町づくり基金：寄附によるまちづくり条例に基づく寄附を積み立てたことによる増加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長寿社会福祉基金：敬老事業等に活用したことによる減少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基金の取崩しよりも実質収支による積立てが上回ったことに伴い、積立金が増加した。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財政調整基金は災害等の臨時財政需要に備えるため、実質収支と合わせて標準財政規模の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年度普通交付税再算定に伴う「臨時財政対策債償還基金費」相当分を積み立てたため増加した。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年度積立て分は、令和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年度繰上償還の財源として活用する。また、土地の売却による財産収入があれば積み立てることとし、繰上償還などの財源として積極的に活用していく。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21,157
20,862
6.14
12,091,288
11,781,110
271,620
5,457,472
12,275,348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財政力指数については、前年度と比較すると、類似団体の財政力指数が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ポイント減少していることに対し、本町は増減なしとなっている。また、類似団体と比較すると財政力指数が</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低くなっている。要因として、本町は、町の面積が小さく、人口規模が限られていることに加え、住宅地を主体とした町で事業所の集積が少ないことから、町民税や固定資産税、法人税等の税収が少ない状況になっている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3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前年度と比較して</a:t>
          </a:r>
          <a:r>
            <a:rPr kumimoji="1" lang="en-US" altLang="ja-JP" sz="1200" b="1">
              <a:latin typeface="ＭＳ Ｐゴシック" panose="020B0600070205080204" pitchFamily="50" charset="-128"/>
              <a:ea typeface="ＭＳ Ｐゴシック" panose="020B0600070205080204" pitchFamily="50" charset="-128"/>
            </a:rPr>
            <a:t>0.9</a:t>
          </a:r>
          <a:r>
            <a:rPr kumimoji="1" lang="ja-JP" altLang="en-US" sz="1200" b="1">
              <a:latin typeface="ＭＳ Ｐゴシック" panose="020B0600070205080204" pitchFamily="50" charset="-128"/>
              <a:ea typeface="ＭＳ Ｐゴシック" panose="020B0600070205080204" pitchFamily="50" charset="-128"/>
            </a:rPr>
            <a:t>ポイントの改善となったが、類似団体平均と比較すると依然として厳しい水準である。高齢化に伴う介護保険及び後期高齢者医療特別会計繰出金の増加や人事院勧告に伴う給与改定による人件費の増加に伴い経常支出総額は増加しているものの、地方交付税の再算定及び各種交付金の増加により経常収入総額も増加したことで、経常収支比率に若干の改善が見られた。今後も中学校統合に伴う校舎の再整備等に伴う公債費の増加が見込まれることから、公債費負担の縮減を図るため、土地の売却など財源が確保できた際には積極的に繰上償還を進めていきたい。</a:t>
          </a:r>
        </a:p>
        <a:p>
          <a:endParaRPr kumimoji="1" lang="ja-JP" altLang="en-US" sz="12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166053</xdr:rowOff>
    </xdr:from>
    <xdr:to>
      <xdr:col>23</xdr:col>
      <xdr:colOff>133350</xdr:colOff>
      <xdr:row>65</xdr:row>
      <xdr:rowOff>48895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3885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117793</xdr:rowOff>
    </xdr:from>
    <xdr:to>
      <xdr:col>19</xdr:col>
      <xdr:colOff>133350</xdr:colOff>
      <xdr:row>65</xdr:row>
      <xdr:rowOff>48895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9059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96203</xdr:rowOff>
    </xdr:from>
    <xdr:to>
      <xdr:col>15</xdr:col>
      <xdr:colOff>82550</xdr:colOff>
      <xdr:row>64</xdr:row>
      <xdr:rowOff>117793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975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96203</xdr:rowOff>
    </xdr:from>
    <xdr:to>
      <xdr:col>11</xdr:col>
      <xdr:colOff>31750</xdr:colOff>
      <xdr:row>65</xdr:row>
      <xdr:rowOff>145415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97553"/>
          <a:ext cx="889000" cy="3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87330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45403</xdr:rowOff>
    </xdr:from>
    <xdr:to>
      <xdr:col>11</xdr:col>
      <xdr:colOff>82550</xdr:colOff>
      <xdr:row>63</xdr:row>
      <xdr:rowOff>147003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住民１人当たりの人件費・物件費等決算額は前年度と比較すると</a:t>
          </a:r>
          <a:r>
            <a:rPr kumimoji="1" lang="en-US" altLang="ja-JP" sz="1300">
              <a:latin typeface="ＭＳ Ｐゴシック" panose="020B0600070205080204" pitchFamily="50" charset="-128"/>
              <a:ea typeface="ＭＳ Ｐゴシック" panose="020B0600070205080204" pitchFamily="50" charset="-128"/>
            </a:rPr>
            <a:t>4,831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146,485</a:t>
          </a:r>
          <a:r>
            <a:rPr kumimoji="1" lang="ja-JP" altLang="en-US" sz="1300">
              <a:latin typeface="ＭＳ Ｐゴシック" panose="020B0600070205080204" pitchFamily="50" charset="-128"/>
              <a:ea typeface="ＭＳ Ｐゴシック" panose="020B0600070205080204" pitchFamily="50" charset="-128"/>
            </a:rPr>
            <a:t>円となった。増加の要因としては、物件費において、地方公共団体情報システムの標準化に伴う経費が大幅に増加したことが挙げられる。人件費については、人事院勧告に伴う給与改定により増加している。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22678</xdr:rowOff>
    </xdr:from>
    <xdr:to>
      <xdr:col>23</xdr:col>
      <xdr:colOff>133350</xdr:colOff>
      <xdr:row>83</xdr:row>
      <xdr:rowOff>51820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53028"/>
          <a:ext cx="8382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22678</xdr:rowOff>
    </xdr:from>
    <xdr:to>
      <xdr:col>19</xdr:col>
      <xdr:colOff>133350</xdr:colOff>
      <xdr:row>83</xdr:row>
      <xdr:rowOff>73599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53028"/>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18938</xdr:rowOff>
    </xdr:from>
    <xdr:to>
      <xdr:col>15</xdr:col>
      <xdr:colOff>82550</xdr:colOff>
      <xdr:row>83</xdr:row>
      <xdr:rowOff>73599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49288"/>
          <a:ext cx="8890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118064</xdr:rowOff>
    </xdr:from>
    <xdr:to>
      <xdr:col>11</xdr:col>
      <xdr:colOff>31750</xdr:colOff>
      <xdr:row>83</xdr:row>
      <xdr:rowOff>18938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6964"/>
          <a:ext cx="889000" cy="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1020</xdr:rowOff>
    </xdr:from>
    <xdr:to>
      <xdr:col>23</xdr:col>
      <xdr:colOff>184150</xdr:colOff>
      <xdr:row>83</xdr:row>
      <xdr:rowOff>102620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17547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7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143328</xdr:rowOff>
    </xdr:from>
    <xdr:to>
      <xdr:col>19</xdr:col>
      <xdr:colOff>184150</xdr:colOff>
      <xdr:row>83</xdr:row>
      <xdr:rowOff>73478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58255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8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22799</xdr:rowOff>
    </xdr:from>
    <xdr:to>
      <xdr:col>15</xdr:col>
      <xdr:colOff>133350</xdr:colOff>
      <xdr:row>83</xdr:row>
      <xdr:rowOff>124399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109176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139588</xdr:rowOff>
    </xdr:from>
    <xdr:to>
      <xdr:col>11</xdr:col>
      <xdr:colOff>82550</xdr:colOff>
      <xdr:row>83</xdr:row>
      <xdr:rowOff>69738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54515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8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67264</xdr:rowOff>
    </xdr:from>
    <xdr:to>
      <xdr:col>7</xdr:col>
      <xdr:colOff>31750</xdr:colOff>
      <xdr:row>82</xdr:row>
      <xdr:rowOff>168864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153641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1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％となった。国に準拠した人事院勧告に伴う給与改定により改善されたものと考えられるが、類似団体と比較すると大幅に下回る水準となっている。今後も計画的に定員管理を行い、給与の適正化に努める。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80736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534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81</xdr:row>
      <xdr:rowOff>166007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362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9155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915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148771</xdr:rowOff>
    </xdr:from>
    <xdr:to>
      <xdr:col>68</xdr:col>
      <xdr:colOff>203200</xdr:colOff>
      <xdr:row>81</xdr:row>
      <xdr:rowOff>78921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89098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これはごみ収集および積替え業務、保育所、町立（幼、小、中）全６校園の各給食調理業務を直営で運営していることが要因として挙げられる。現状、ごみの収集等にあたる衛生業務員は退職後不補充としており、段階的に民間委託することを視野に入れ、人員の削減について検討していきたい。また一般行政職については、退職者数と採用者数の均衡を図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53975</xdr:rowOff>
    </xdr:from>
    <xdr:to>
      <xdr:col>81</xdr:col>
      <xdr:colOff>44450</xdr:colOff>
      <xdr:row>63</xdr:row>
      <xdr:rowOff>104916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855325"/>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52635</xdr:rowOff>
    </xdr:from>
    <xdr:to>
      <xdr:col>77</xdr:col>
      <xdr:colOff>44450</xdr:colOff>
      <xdr:row>63</xdr:row>
      <xdr:rowOff>104916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85398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23142</xdr:rowOff>
    </xdr:from>
    <xdr:to>
      <xdr:col>72</xdr:col>
      <xdr:colOff>203200</xdr:colOff>
      <xdr:row>63</xdr:row>
      <xdr:rowOff>52635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824492"/>
          <a:ext cx="8890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8396</xdr:rowOff>
    </xdr:from>
    <xdr:to>
      <xdr:col>68</xdr:col>
      <xdr:colOff>152400</xdr:colOff>
      <xdr:row>63</xdr:row>
      <xdr:rowOff>23142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809746"/>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54116</xdr:rowOff>
    </xdr:from>
    <xdr:to>
      <xdr:col>77</xdr:col>
      <xdr:colOff>95250</xdr:colOff>
      <xdr:row>63</xdr:row>
      <xdr:rowOff>155716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8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140493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94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1835</xdr:rowOff>
    </xdr:from>
    <xdr:to>
      <xdr:col>73</xdr:col>
      <xdr:colOff>44450</xdr:colOff>
      <xdr:row>63</xdr:row>
      <xdr:rowOff>103435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8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88212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88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143792</xdr:rowOff>
    </xdr:from>
    <xdr:to>
      <xdr:col>68</xdr:col>
      <xdr:colOff>203200</xdr:colOff>
      <xdr:row>63</xdr:row>
      <xdr:rowOff>73942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58719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86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129046</xdr:rowOff>
    </xdr:from>
    <xdr:to>
      <xdr:col>64</xdr:col>
      <xdr:colOff>152400</xdr:colOff>
      <xdr:row>63</xdr:row>
      <xdr:rowOff>59196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7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43973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8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前年度と比較すると</a:t>
          </a:r>
          <a:r>
            <a:rPr kumimoji="1" lang="en-US" altLang="ja-JP" sz="1200" b="1">
              <a:latin typeface="ＭＳ Ｐゴシック" panose="020B0600070205080204" pitchFamily="50" charset="-128"/>
              <a:ea typeface="ＭＳ Ｐゴシック" panose="020B0600070205080204" pitchFamily="50" charset="-128"/>
            </a:rPr>
            <a:t>0.1</a:t>
          </a:r>
          <a:r>
            <a:rPr kumimoji="1" lang="ja-JP" altLang="en-US" sz="1200" b="1">
              <a:latin typeface="ＭＳ Ｐゴシック" panose="020B0600070205080204" pitchFamily="50" charset="-128"/>
              <a:ea typeface="ＭＳ Ｐゴシック" panose="020B0600070205080204" pitchFamily="50" charset="-128"/>
            </a:rPr>
            <a:t>ポイントの悪化となった。近年では、地方債を発行する際に将来負担を軽減するため、償還期間および据置期間を短縮して借入れを行っているが、普通交付税の理論算入期間とのずれが生じており、交付税算入額が償還額よりも低い期間が生じることで、実質公債費比率が高い水準であるひとつの要因となっている。加えて、類似団体と比較すると地方債残高が多く、元利償還金も大きいことから、実質公債費比率は厳しい水準にある。今後は大型事業の影響によりさらなる実質公債費比率の悪化が見込まれるため、繰上償還などの取組により、公債費負担の軽減に努めていきたい。</a:t>
          </a:r>
        </a:p>
        <a:p>
          <a:endParaRPr kumimoji="1" lang="ja-JP" altLang="en-US" sz="12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44</xdr:row>
      <xdr:rowOff>68580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60537</xdr:rowOff>
    </xdr:from>
    <xdr:to>
      <xdr:col>77</xdr:col>
      <xdr:colOff>44450</xdr:colOff>
      <xdr:row>44</xdr:row>
      <xdr:rowOff>84667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6043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84667</xdr:rowOff>
    </xdr:from>
    <xdr:to>
      <xdr:col>72</xdr:col>
      <xdr:colOff>203200</xdr:colOff>
      <xdr:row>44</xdr:row>
      <xdr:rowOff>140970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6284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140970</xdr:rowOff>
    </xdr:from>
    <xdr:to>
      <xdr:col>68</xdr:col>
      <xdr:colOff>152400</xdr:colOff>
      <xdr:row>44</xdr:row>
      <xdr:rowOff>157056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6847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161307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53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33867</xdr:rowOff>
    </xdr:from>
    <xdr:to>
      <xdr:col>73</xdr:col>
      <xdr:colOff>44450</xdr:colOff>
      <xdr:row>44</xdr:row>
      <xdr:rowOff>135467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120244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90170</xdr:rowOff>
    </xdr:from>
    <xdr:to>
      <xdr:col>68</xdr:col>
      <xdr:colOff>203200</xdr:colOff>
      <xdr:row>45</xdr:row>
      <xdr:rowOff>20320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5097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106256</xdr:rowOff>
    </xdr:from>
    <xdr:to>
      <xdr:col>64</xdr:col>
      <xdr:colOff>152400</xdr:colOff>
      <xdr:row>45</xdr:row>
      <xdr:rowOff>36406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21183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将来負担比率については、これまで改善傾向にあったものの、前年度と比較して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ポイント悪化した。これは、中学校統合に伴う校舎整備やごみ処理の広域化に係る施設整備等により、多額の地方債を発行したことに伴い、将来負担額が増加したことが主な要因である。今後については、地方債残高の推移を適切に管理するとともに、交付税算入のない起債の発行を極力抑えるなど計画的な財政運営に努め、将来負担比率の改善に取り組んでいく必要が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65193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294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37270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63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65193</xdr:rowOff>
    </xdr:from>
    <xdr:to>
      <xdr:col>81</xdr:col>
      <xdr:colOff>133350</xdr:colOff>
      <xdr:row>21</xdr:row>
      <xdr:rowOff>65193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66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26176</xdr:rowOff>
    </xdr:from>
    <xdr:to>
      <xdr:col>81</xdr:col>
      <xdr:colOff>44450</xdr:colOff>
      <xdr:row>21</xdr:row>
      <xdr:rowOff>65193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455176"/>
          <a:ext cx="8382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104422</xdr:rowOff>
    </xdr:from>
    <xdr:to>
      <xdr:col>81</xdr:col>
      <xdr:colOff>95250</xdr:colOff>
      <xdr:row>14</xdr:row>
      <xdr:rowOff>34572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3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26176</xdr:rowOff>
    </xdr:from>
    <xdr:to>
      <xdr:col>77</xdr:col>
      <xdr:colOff>44450</xdr:colOff>
      <xdr:row>20</xdr:row>
      <xdr:rowOff>75777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455176"/>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75777</xdr:rowOff>
    </xdr:from>
    <xdr:to>
      <xdr:col>72</xdr:col>
      <xdr:colOff>203200</xdr:colOff>
      <xdr:row>20</xdr:row>
      <xdr:rowOff>93204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504777"/>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99060</xdr:rowOff>
    </xdr:from>
    <xdr:to>
      <xdr:col>73</xdr:col>
      <xdr:colOff>44450</xdr:colOff>
      <xdr:row>14</xdr:row>
      <xdr:rowOff>29210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2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39387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93204</xdr:rowOff>
    </xdr:from>
    <xdr:to>
      <xdr:col>68</xdr:col>
      <xdr:colOff>152400</xdr:colOff>
      <xdr:row>21</xdr:row>
      <xdr:rowOff>140264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522204"/>
          <a:ext cx="889000" cy="21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152682</xdr:rowOff>
    </xdr:from>
    <xdr:to>
      <xdr:col>68</xdr:col>
      <xdr:colOff>203200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93009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127353</xdr:rowOff>
    </xdr:from>
    <xdr:to>
      <xdr:col>64</xdr:col>
      <xdr:colOff>152400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67680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14393</xdr:rowOff>
    </xdr:from>
    <xdr:to>
      <xdr:col>81</xdr:col>
      <xdr:colOff>95250</xdr:colOff>
      <xdr:row>21</xdr:row>
      <xdr:rowOff>115993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81720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5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146826</xdr:rowOff>
    </xdr:from>
    <xdr:to>
      <xdr:col>77</xdr:col>
      <xdr:colOff>95250</xdr:colOff>
      <xdr:row>20</xdr:row>
      <xdr:rowOff>76976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4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61753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9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24977</xdr:rowOff>
    </xdr:from>
    <xdr:to>
      <xdr:col>73</xdr:col>
      <xdr:colOff>44450</xdr:colOff>
      <xdr:row>20</xdr:row>
      <xdr:rowOff>126577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111354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4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42404</xdr:rowOff>
    </xdr:from>
    <xdr:to>
      <xdr:col>68</xdr:col>
      <xdr:colOff>203200</xdr:colOff>
      <xdr:row>20</xdr:row>
      <xdr:rowOff>144004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4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128781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55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89464</xdr:rowOff>
    </xdr:from>
    <xdr:to>
      <xdr:col>64</xdr:col>
      <xdr:colOff>152400</xdr:colOff>
      <xdr:row>22</xdr:row>
      <xdr:rowOff>19614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4391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7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21,157
20,862
6.14
12,091,288
11,781,110
271,620
5,457,472
12,275,348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となった。増加の要因としては人事院勧告に伴う給与改定が挙げられる。類似団体平均を上回る要因としてはごみ収集および積替え業務、保育所、学校園給食などを直営で行っており、行政サービスの提供の方法に差異があることが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113284</xdr:rowOff>
    </xdr:from>
    <xdr:to>
      <xdr:col>24</xdr:col>
      <xdr:colOff>25400</xdr:colOff>
      <xdr:row>38</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83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87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62484</xdr:rowOff>
    </xdr:from>
    <xdr:to>
      <xdr:col>20</xdr:col>
      <xdr:colOff>38100</xdr:colOff>
      <xdr:row>38</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148861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％となった。類似団体平均を下回っている要因として、本町はごみ収集および積替え業務、保育所、学校園給食など直営で実施している事業が多いことが挙げられる。令和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年度からはごみ処理が山辺・県北西部広域環境衛生組合へ移行するため、現在の民間委託に係る物件費が大幅に減少する見込みである。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1270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273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27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187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121920</xdr:rowOff>
    </xdr:from>
    <xdr:to>
      <xdr:col>78</xdr:col>
      <xdr:colOff>120650</xdr:colOff>
      <xdr:row>16</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62247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62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％となった。増加の要因としては、障害福祉サービスの利用者及び利用回数の増加により障害福祉サービス関係費が増加していることが挙げられ、今後も扶助費は増加していくことが見込まれる。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99568</xdr:rowOff>
    </xdr:from>
    <xdr:to>
      <xdr:col>24</xdr:col>
      <xdr:colOff>25400</xdr:colOff>
      <xdr:row>55</xdr:row>
      <xdr:rowOff>10414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3578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99568</xdr:rowOff>
    </xdr:from>
    <xdr:to>
      <xdr:col>19</xdr:col>
      <xdr:colOff>187325</xdr:colOff>
      <xdr:row>54</xdr:row>
      <xdr:rowOff>117856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357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117856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03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44704</xdr:rowOff>
    </xdr:from>
    <xdr:to>
      <xdr:col>11</xdr:col>
      <xdr:colOff>9525</xdr:colOff>
      <xdr:row>54</xdr:row>
      <xdr:rowOff>44704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30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131064</xdr:rowOff>
    </xdr:from>
    <xdr:to>
      <xdr:col>24</xdr:col>
      <xdr:colOff>76200</xdr:colOff>
      <xdr:row>55</xdr:row>
      <xdr:rowOff>61214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147591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48768</xdr:rowOff>
    </xdr:from>
    <xdr:to>
      <xdr:col>20</xdr:col>
      <xdr:colOff>38100</xdr:colOff>
      <xdr:row>54</xdr:row>
      <xdr:rowOff>150368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160545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7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67056</xdr:rowOff>
    </xdr:from>
    <xdr:to>
      <xdr:col>15</xdr:col>
      <xdr:colOff>149225</xdr:colOff>
      <xdr:row>54</xdr:row>
      <xdr:rowOff>168656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7383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165354</xdr:rowOff>
    </xdr:from>
    <xdr:to>
      <xdr:col>11</xdr:col>
      <xdr:colOff>60325</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105681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165354</xdr:rowOff>
    </xdr:from>
    <xdr:to>
      <xdr:col>6</xdr:col>
      <xdr:colOff>171450</xdr:colOff>
      <xdr:row>54</xdr:row>
      <xdr:rowOff>95504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105681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主に特別会計への繰出金や施設等の維持補修費で構成されている。増加の要因としては、高齢社会の進展に伴い、介護保険や後期高齢者医療の繰出金が増加していることが考えられ、今後も増加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6350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58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58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0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09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％となった。減少の要因としては、資本費平準化債発行額の増加に伴い、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下水道事業会計補助金が</a:t>
          </a:r>
          <a:r>
            <a:rPr kumimoji="1" lang="ja-JP" altLang="en-US" sz="1300">
              <a:latin typeface="ＭＳ Ｐゴシック" panose="020B0600070205080204" pitchFamily="50" charset="-128"/>
              <a:ea typeface="ＭＳ Ｐゴシック" panose="020B0600070205080204" pitchFamily="50" charset="-128"/>
            </a:rPr>
            <a:t>減少したことが挙げられる。今後は山辺・県北西部広域環境衛生組合が令和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年度から本格的に稼働する予定であるため、令和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年度以降は増加することが見込まれる。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5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34</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8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8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134620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1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83820</xdr:rowOff>
    </xdr:from>
    <xdr:to>
      <xdr:col>65</xdr:col>
      <xdr:colOff>53975</xdr:colOff>
      <xdr:row>35</xdr:row>
      <xdr:rowOff>13970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24147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上回っている。今後は、金利上昇の影響により利子の増加が見込まれるものの、交付税算入のない地方債の新規発行を抑制し、また財源が確保できた際には積極的に繰上償還することで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159004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543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78</xdr:row>
      <xdr:rowOff>159004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5138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78</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092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88137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5092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89915</xdr:rowOff>
    </xdr:from>
    <xdr:to>
      <xdr:col>15</xdr:col>
      <xdr:colOff>149225</xdr:colOff>
      <xdr:row>79</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37337</xdr:rowOff>
    </xdr:from>
    <xdr:to>
      <xdr:col>6</xdr:col>
      <xdr:colOff>171450</xdr:colOff>
      <xdr:row>79</xdr:row>
      <xdr:rowOff>138937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123714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となった。増加の要因としては、人事院勧告に伴う給与改定による人件費の増加が挙げられる。また、類似団体平均を下回っているが、経常収支比率のうち公債費が占める割合は類似団体より高いため、全体的な費用の見直し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76</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152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85089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65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4765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76</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47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34289</xdr:rowOff>
    </xdr:from>
    <xdr:to>
      <xdr:col>78</xdr:col>
      <xdr:colOff>120650</xdr:colOff>
      <xdr:row>76</xdr:row>
      <xdr:rowOff>135889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146067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123207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150101</xdr:rowOff>
    </xdr:from>
    <xdr:to>
      <xdr:col>29</xdr:col>
      <xdr:colOff>127000</xdr:colOff>
      <xdr:row>18</xdr:row>
      <xdr:rowOff>43485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2376"/>
          <a:ext cx="647700" cy="64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43485</xdr:rowOff>
    </xdr:from>
    <xdr:to>
      <xdr:col>26</xdr:col>
      <xdr:colOff>50800</xdr:colOff>
      <xdr:row>18</xdr:row>
      <xdr:rowOff>107861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7210"/>
          <a:ext cx="698500" cy="64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85649</xdr:rowOff>
    </xdr:from>
    <xdr:to>
      <xdr:col>22</xdr:col>
      <xdr:colOff>114300</xdr:colOff>
      <xdr:row>18</xdr:row>
      <xdr:rowOff>107861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19374"/>
          <a:ext cx="698500" cy="2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85649</xdr:rowOff>
    </xdr:from>
    <xdr:to>
      <xdr:col>18</xdr:col>
      <xdr:colOff>177800</xdr:colOff>
      <xdr:row>18</xdr:row>
      <xdr:rowOff>111557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9374"/>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99301</xdr:rowOff>
    </xdr:from>
    <xdr:to>
      <xdr:col>29</xdr:col>
      <xdr:colOff>177800</xdr:colOff>
      <xdr:row>18</xdr:row>
      <xdr:rowOff>29451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115828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164135</xdr:rowOff>
    </xdr:from>
    <xdr:to>
      <xdr:col>26</xdr:col>
      <xdr:colOff>101600</xdr:colOff>
      <xdr:row>18</xdr:row>
      <xdr:rowOff>94285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6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104462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57061</xdr:rowOff>
    </xdr:from>
    <xdr:to>
      <xdr:col>22</xdr:col>
      <xdr:colOff>165100</xdr:colOff>
      <xdr:row>18</xdr:row>
      <xdr:rowOff>158661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168838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34849</xdr:rowOff>
    </xdr:from>
    <xdr:to>
      <xdr:col>19</xdr:col>
      <xdr:colOff>38100</xdr:colOff>
      <xdr:row>18</xdr:row>
      <xdr:rowOff>136449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146626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60757</xdr:rowOff>
    </xdr:from>
    <xdr:to>
      <xdr:col>15</xdr:col>
      <xdr:colOff>101600</xdr:colOff>
      <xdr:row>18</xdr:row>
      <xdr:rowOff>162357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74148</xdr:rowOff>
    </xdr:from>
    <xdr:to>
      <xdr:col>29</xdr:col>
      <xdr:colOff>127000</xdr:colOff>
      <xdr:row>34</xdr:row>
      <xdr:rowOff>75634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41598"/>
          <a:ext cx="6477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74148</xdr:rowOff>
    </xdr:from>
    <xdr:to>
      <xdr:col>26</xdr:col>
      <xdr:colOff>50800</xdr:colOff>
      <xdr:row>34</xdr:row>
      <xdr:rowOff>143916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41598"/>
          <a:ext cx="698500" cy="69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138430</xdr:rowOff>
    </xdr:from>
    <xdr:to>
      <xdr:col>22</xdr:col>
      <xdr:colOff>114300</xdr:colOff>
      <xdr:row>34</xdr:row>
      <xdr:rowOff>143916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05880"/>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97031</xdr:rowOff>
    </xdr:from>
    <xdr:to>
      <xdr:col>18</xdr:col>
      <xdr:colOff>177800</xdr:colOff>
      <xdr:row>34</xdr:row>
      <xdr:rowOff>138430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364481"/>
          <a:ext cx="698500" cy="4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24834</xdr:rowOff>
    </xdr:from>
    <xdr:to>
      <xdr:col>29</xdr:col>
      <xdr:colOff>177800</xdr:colOff>
      <xdr:row>34</xdr:row>
      <xdr:rowOff>126434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9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212811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23348</xdr:rowOff>
    </xdr:from>
    <xdr:to>
      <xdr:col>26</xdr:col>
      <xdr:colOff>101600</xdr:colOff>
      <xdr:row>34</xdr:row>
      <xdr:rowOff>124948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9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135125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5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93116</xdr:rowOff>
    </xdr:from>
    <xdr:to>
      <xdr:col>22</xdr:col>
      <xdr:colOff>165100</xdr:colOff>
      <xdr:row>34</xdr:row>
      <xdr:rowOff>194716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6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204893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2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87630</xdr:rowOff>
    </xdr:from>
    <xdr:to>
      <xdr:col>19</xdr:col>
      <xdr:colOff>38100</xdr:colOff>
      <xdr:row>34</xdr:row>
      <xdr:rowOff>189230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55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199407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46231</xdr:rowOff>
    </xdr:from>
    <xdr:to>
      <xdr:col>15</xdr:col>
      <xdr:colOff>101600</xdr:colOff>
      <xdr:row>34</xdr:row>
      <xdr:rowOff>147831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1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158008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8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21,157
20,862
6.14
12,091,288
11,781,110
271,620
5,457,472
12,275,348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9937</xdr:rowOff>
    </xdr:from>
    <xdr:to>
      <xdr:col>24</xdr:col>
      <xdr:colOff>63500</xdr:colOff>
      <xdr:row>35</xdr:row>
      <xdr:rowOff>83497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0687"/>
          <a:ext cx="838200" cy="7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83497</xdr:rowOff>
    </xdr:from>
    <xdr:to>
      <xdr:col>19</xdr:col>
      <xdr:colOff>177800</xdr:colOff>
      <xdr:row>35</xdr:row>
      <xdr:rowOff>161499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4247"/>
          <a:ext cx="889000" cy="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103794</xdr:rowOff>
    </xdr:from>
    <xdr:to>
      <xdr:col>15</xdr:col>
      <xdr:colOff>50800</xdr:colOff>
      <xdr:row>35</xdr:row>
      <xdr:rowOff>161499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04544"/>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103794</xdr:rowOff>
    </xdr:from>
    <xdr:to>
      <xdr:col>10</xdr:col>
      <xdr:colOff>114300</xdr:colOff>
      <xdr:row>35</xdr:row>
      <xdr:rowOff>140467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4544"/>
          <a:ext cx="889000" cy="3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130587</xdr:rowOff>
    </xdr:from>
    <xdr:to>
      <xdr:col>24</xdr:col>
      <xdr:colOff>114300</xdr:colOff>
      <xdr:row>35</xdr:row>
      <xdr:rowOff>60737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153464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32697</xdr:rowOff>
    </xdr:from>
    <xdr:to>
      <xdr:col>20</xdr:col>
      <xdr:colOff>38100</xdr:colOff>
      <xdr:row>35</xdr:row>
      <xdr:rowOff>134297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150824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110699</xdr:rowOff>
    </xdr:from>
    <xdr:to>
      <xdr:col>15</xdr:col>
      <xdr:colOff>101600</xdr:colOff>
      <xdr:row>36</xdr:row>
      <xdr:rowOff>40849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57376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52994</xdr:rowOff>
    </xdr:from>
    <xdr:to>
      <xdr:col>10</xdr:col>
      <xdr:colOff>165100</xdr:colOff>
      <xdr:row>35</xdr:row>
      <xdr:rowOff>154594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171121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89667</xdr:rowOff>
    </xdr:from>
    <xdr:to>
      <xdr:col>6</xdr:col>
      <xdr:colOff>38100</xdr:colOff>
      <xdr:row>36</xdr:row>
      <xdr:rowOff>19817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36344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11428</xdr:rowOff>
    </xdr:from>
    <xdr:to>
      <xdr:col>24</xdr:col>
      <xdr:colOff>63500</xdr:colOff>
      <xdr:row>58</xdr:row>
      <xdr:rowOff>23562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5528"/>
          <a:ext cx="8382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74220</xdr:rowOff>
    </xdr:from>
    <xdr:to>
      <xdr:col>19</xdr:col>
      <xdr:colOff>177800</xdr:colOff>
      <xdr:row>58</xdr:row>
      <xdr:rowOff>23562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6870"/>
          <a:ext cx="889000" cy="1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74220</xdr:rowOff>
    </xdr:from>
    <xdr:to>
      <xdr:col>15</xdr:col>
      <xdr:colOff>50800</xdr:colOff>
      <xdr:row>57</xdr:row>
      <xdr:rowOff>159351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6870"/>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159351</xdr:rowOff>
    </xdr:from>
    <xdr:to>
      <xdr:col>10</xdr:col>
      <xdr:colOff>114300</xdr:colOff>
      <xdr:row>58</xdr:row>
      <xdr:rowOff>82541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2001"/>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132078</xdr:rowOff>
    </xdr:from>
    <xdr:to>
      <xdr:col>24</xdr:col>
      <xdr:colOff>114300</xdr:colOff>
      <xdr:row>58</xdr:row>
      <xdr:rowOff>62228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110505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144212</xdr:rowOff>
    </xdr:from>
    <xdr:to>
      <xdr:col>20</xdr:col>
      <xdr:colOff>38100</xdr:colOff>
      <xdr:row>58</xdr:row>
      <xdr:rowOff>74362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65489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23420</xdr:rowOff>
    </xdr:from>
    <xdr:to>
      <xdr:col>15</xdr:col>
      <xdr:colOff>101600</xdr:colOff>
      <xdr:row>57</xdr:row>
      <xdr:rowOff>125020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141547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108551</xdr:rowOff>
    </xdr:from>
    <xdr:to>
      <xdr:col>10</xdr:col>
      <xdr:colOff>165100</xdr:colOff>
      <xdr:row>58</xdr:row>
      <xdr:rowOff>38701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29828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31741</xdr:rowOff>
    </xdr:from>
    <xdr:to>
      <xdr:col>6</xdr:col>
      <xdr:colOff>38100</xdr:colOff>
      <xdr:row>58</xdr:row>
      <xdr:rowOff>133341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124468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70892</xdr:rowOff>
    </xdr:from>
    <xdr:to>
      <xdr:col>24</xdr:col>
      <xdr:colOff>63500</xdr:colOff>
      <xdr:row>78</xdr:row>
      <xdr:rowOff>74823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3992"/>
          <a:ext cx="8382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68652</xdr:rowOff>
    </xdr:from>
    <xdr:to>
      <xdr:col>19</xdr:col>
      <xdr:colOff>177800</xdr:colOff>
      <xdr:row>78</xdr:row>
      <xdr:rowOff>70892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175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68652</xdr:rowOff>
    </xdr:from>
    <xdr:to>
      <xdr:col>15</xdr:col>
      <xdr:colOff>50800</xdr:colOff>
      <xdr:row>78</xdr:row>
      <xdr:rowOff>85384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1752"/>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85384</xdr:rowOff>
    </xdr:from>
    <xdr:to>
      <xdr:col>10</xdr:col>
      <xdr:colOff>114300</xdr:colOff>
      <xdr:row>78</xdr:row>
      <xdr:rowOff>88036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8484"/>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24023</xdr:rowOff>
    </xdr:from>
    <xdr:to>
      <xdr:col>24</xdr:col>
      <xdr:colOff>114300</xdr:colOff>
      <xdr:row>78</xdr:row>
      <xdr:rowOff>125623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110400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20092</xdr:rowOff>
    </xdr:from>
    <xdr:to>
      <xdr:col>20</xdr:col>
      <xdr:colOff>38100</xdr:colOff>
      <xdr:row>78</xdr:row>
      <xdr:rowOff>121692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112819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17852</xdr:rowOff>
    </xdr:from>
    <xdr:to>
      <xdr:col>15</xdr:col>
      <xdr:colOff>101600</xdr:colOff>
      <xdr:row>78</xdr:row>
      <xdr:rowOff>119452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110579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34584</xdr:rowOff>
    </xdr:from>
    <xdr:to>
      <xdr:col>10</xdr:col>
      <xdr:colOff>165100</xdr:colOff>
      <xdr:row>78</xdr:row>
      <xdr:rowOff>136184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127311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37236</xdr:rowOff>
    </xdr:from>
    <xdr:to>
      <xdr:col>6</xdr:col>
      <xdr:colOff>38100</xdr:colOff>
      <xdr:row>78</xdr:row>
      <xdr:rowOff>138836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152926</xdr:rowOff>
    </xdr:from>
    <xdr:to>
      <xdr:col>24</xdr:col>
      <xdr:colOff>63500</xdr:colOff>
      <xdr:row>97</xdr:row>
      <xdr:rowOff>167491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83576"/>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167491</xdr:rowOff>
    </xdr:from>
    <xdr:to>
      <xdr:col>19</xdr:col>
      <xdr:colOff>177800</xdr:colOff>
      <xdr:row>98</xdr:row>
      <xdr:rowOff>72851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98141"/>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147864</xdr:rowOff>
    </xdr:from>
    <xdr:to>
      <xdr:col>15</xdr:col>
      <xdr:colOff>50800</xdr:colOff>
      <xdr:row>98</xdr:row>
      <xdr:rowOff>72851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78514"/>
          <a:ext cx="889000" cy="9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147864</xdr:rowOff>
    </xdr:from>
    <xdr:to>
      <xdr:col>10</xdr:col>
      <xdr:colOff>114300</xdr:colOff>
      <xdr:row>99</xdr:row>
      <xdr:rowOff>93991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78514"/>
          <a:ext cx="889000" cy="2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102126</xdr:rowOff>
    </xdr:from>
    <xdr:to>
      <xdr:col>24</xdr:col>
      <xdr:colOff>114300</xdr:colOff>
      <xdr:row>98</xdr:row>
      <xdr:rowOff>32276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3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80553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1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116691</xdr:rowOff>
    </xdr:from>
    <xdr:to>
      <xdr:col>20</xdr:col>
      <xdr:colOff>38100</xdr:colOff>
      <xdr:row>98</xdr:row>
      <xdr:rowOff>46841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37968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22051</xdr:rowOff>
    </xdr:from>
    <xdr:to>
      <xdr:col>15</xdr:col>
      <xdr:colOff>101600</xdr:colOff>
      <xdr:row>98</xdr:row>
      <xdr:rowOff>123651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114778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97064</xdr:rowOff>
    </xdr:from>
    <xdr:to>
      <xdr:col>10</xdr:col>
      <xdr:colOff>165100</xdr:colOff>
      <xdr:row>98</xdr:row>
      <xdr:rowOff>27214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18341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43191</xdr:rowOff>
    </xdr:from>
    <xdr:to>
      <xdr:col>6</xdr:col>
      <xdr:colOff>38100</xdr:colOff>
      <xdr:row>99</xdr:row>
      <xdr:rowOff>144791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135918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67103</xdr:rowOff>
    </xdr:from>
    <xdr:to>
      <xdr:col>55</xdr:col>
      <xdr:colOff>0</xdr:colOff>
      <xdr:row>37</xdr:row>
      <xdr:rowOff>165728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724953"/>
          <a:ext cx="838200" cy="78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165728</xdr:rowOff>
    </xdr:from>
    <xdr:to>
      <xdr:col>50</xdr:col>
      <xdr:colOff>114300</xdr:colOff>
      <xdr:row>39</xdr:row>
      <xdr:rowOff>50274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09378"/>
          <a:ext cx="889000" cy="2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50274</xdr:rowOff>
    </xdr:from>
    <xdr:to>
      <xdr:col>45</xdr:col>
      <xdr:colOff>177800</xdr:colOff>
      <xdr:row>39</xdr:row>
      <xdr:rowOff>92217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36824"/>
          <a:ext cx="8890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81069</xdr:rowOff>
    </xdr:from>
    <xdr:to>
      <xdr:col>41</xdr:col>
      <xdr:colOff>50800</xdr:colOff>
      <xdr:row>39</xdr:row>
      <xdr:rowOff>92217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67469"/>
          <a:ext cx="889000" cy="12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16303</xdr:rowOff>
    </xdr:from>
    <xdr:to>
      <xdr:col>55</xdr:col>
      <xdr:colOff>50800</xdr:colOff>
      <xdr:row>33</xdr:row>
      <xdr:rowOff>117903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67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39180</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52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114928</xdr:rowOff>
    </xdr:from>
    <xdr:to>
      <xdr:col>50</xdr:col>
      <xdr:colOff>165100</xdr:colOff>
      <xdr:row>38</xdr:row>
      <xdr:rowOff>45078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36205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170924</xdr:rowOff>
    </xdr:from>
    <xdr:to>
      <xdr:col>46</xdr:col>
      <xdr:colOff>38100</xdr:colOff>
      <xdr:row>39</xdr:row>
      <xdr:rowOff>101074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92201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7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41417</xdr:rowOff>
    </xdr:from>
    <xdr:to>
      <xdr:col>41</xdr:col>
      <xdr:colOff>101600</xdr:colOff>
      <xdr:row>39</xdr:row>
      <xdr:rowOff>143017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134144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30269</xdr:rowOff>
    </xdr:from>
    <xdr:to>
      <xdr:col>36</xdr:col>
      <xdr:colOff>165100</xdr:colOff>
      <xdr:row>32</xdr:row>
      <xdr:rowOff>131869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122996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140054</xdr:rowOff>
    </xdr:from>
    <xdr:to>
      <xdr:col>55</xdr:col>
      <xdr:colOff>0</xdr:colOff>
      <xdr:row>56</xdr:row>
      <xdr:rowOff>116634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69804"/>
          <a:ext cx="838200" cy="1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96666</xdr:rowOff>
    </xdr:from>
    <xdr:to>
      <xdr:col>50</xdr:col>
      <xdr:colOff>114300</xdr:colOff>
      <xdr:row>56</xdr:row>
      <xdr:rowOff>116634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7866"/>
          <a:ext cx="8890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96666</xdr:rowOff>
    </xdr:from>
    <xdr:to>
      <xdr:col>45</xdr:col>
      <xdr:colOff>177800</xdr:colOff>
      <xdr:row>56</xdr:row>
      <xdr:rowOff>144541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97866"/>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144541</xdr:rowOff>
    </xdr:from>
    <xdr:to>
      <xdr:col>41</xdr:col>
      <xdr:colOff>50800</xdr:colOff>
      <xdr:row>56</xdr:row>
      <xdr:rowOff>166046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45741"/>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89254</xdr:rowOff>
    </xdr:from>
    <xdr:to>
      <xdr:col>55</xdr:col>
      <xdr:colOff>50800</xdr:colOff>
      <xdr:row>56</xdr:row>
      <xdr:rowOff>19404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112131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65834</xdr:rowOff>
    </xdr:from>
    <xdr:to>
      <xdr:col>50</xdr:col>
      <xdr:colOff>165100</xdr:colOff>
      <xdr:row>56</xdr:row>
      <xdr:rowOff>167434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158561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45866</xdr:rowOff>
    </xdr:from>
    <xdr:to>
      <xdr:col>46</xdr:col>
      <xdr:colOff>38100</xdr:colOff>
      <xdr:row>56</xdr:row>
      <xdr:rowOff>147466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163993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2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93741</xdr:rowOff>
    </xdr:from>
    <xdr:to>
      <xdr:col>41</xdr:col>
      <xdr:colOff>101600</xdr:colOff>
      <xdr:row>57</xdr:row>
      <xdr:rowOff>23891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115246</xdr:rowOff>
    </xdr:from>
    <xdr:to>
      <xdr:col>36</xdr:col>
      <xdr:colOff>165100</xdr:colOff>
      <xdr:row>57</xdr:row>
      <xdr:rowOff>45396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36523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117239</xdr:rowOff>
    </xdr:from>
    <xdr:to>
      <xdr:col>55</xdr:col>
      <xdr:colOff>0</xdr:colOff>
      <xdr:row>78</xdr:row>
      <xdr:rowOff>118517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0339"/>
          <a:ext cx="8382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13627</xdr:rowOff>
    </xdr:from>
    <xdr:to>
      <xdr:col>50</xdr:col>
      <xdr:colOff>114300</xdr:colOff>
      <xdr:row>78</xdr:row>
      <xdr:rowOff>118517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43827"/>
          <a:ext cx="889000" cy="4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13627</xdr:rowOff>
    </xdr:from>
    <xdr:to>
      <xdr:col>45</xdr:col>
      <xdr:colOff>177800</xdr:colOff>
      <xdr:row>77</xdr:row>
      <xdr:rowOff>42317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43827"/>
          <a:ext cx="889000" cy="2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42317</xdr:rowOff>
    </xdr:from>
    <xdr:to>
      <xdr:col>41</xdr:col>
      <xdr:colOff>50800</xdr:colOff>
      <xdr:row>78</xdr:row>
      <xdr:rowOff>125261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43967"/>
          <a:ext cx="889000" cy="2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66439</xdr:rowOff>
    </xdr:from>
    <xdr:to>
      <xdr:col>55</xdr:col>
      <xdr:colOff>50800</xdr:colOff>
      <xdr:row>78</xdr:row>
      <xdr:rowOff>168039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152816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67717</xdr:rowOff>
    </xdr:from>
    <xdr:to>
      <xdr:col>50</xdr:col>
      <xdr:colOff>165100</xdr:colOff>
      <xdr:row>78</xdr:row>
      <xdr:rowOff>169317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160444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134277</xdr:rowOff>
    </xdr:from>
    <xdr:to>
      <xdr:col>46</xdr:col>
      <xdr:colOff>38100</xdr:colOff>
      <xdr:row>76</xdr:row>
      <xdr:rowOff>64427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80954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162967</xdr:rowOff>
    </xdr:from>
    <xdr:to>
      <xdr:col>41</xdr:col>
      <xdr:colOff>101600</xdr:colOff>
      <xdr:row>77</xdr:row>
      <xdr:rowOff>93117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109643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74461</xdr:rowOff>
    </xdr:from>
    <xdr:to>
      <xdr:col>36</xdr:col>
      <xdr:colOff>165100</xdr:colOff>
      <xdr:row>79</xdr:row>
      <xdr:rowOff>4611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167188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65474</xdr:rowOff>
    </xdr:from>
    <xdr:to>
      <xdr:col>55</xdr:col>
      <xdr:colOff>0</xdr:colOff>
      <xdr:row>97</xdr:row>
      <xdr:rowOff>108283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24674"/>
          <a:ext cx="838200" cy="2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108283</xdr:rowOff>
    </xdr:from>
    <xdr:to>
      <xdr:col>50</xdr:col>
      <xdr:colOff>114300</xdr:colOff>
      <xdr:row>98</xdr:row>
      <xdr:rowOff>71890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38933"/>
          <a:ext cx="88900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55637</xdr:rowOff>
    </xdr:from>
    <xdr:to>
      <xdr:col>45</xdr:col>
      <xdr:colOff>177800</xdr:colOff>
      <xdr:row>98</xdr:row>
      <xdr:rowOff>71890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7737"/>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22893</xdr:rowOff>
    </xdr:from>
    <xdr:to>
      <xdr:col>41</xdr:col>
      <xdr:colOff>50800</xdr:colOff>
      <xdr:row>98</xdr:row>
      <xdr:rowOff>55637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24993"/>
          <a:ext cx="8890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14674</xdr:rowOff>
    </xdr:from>
    <xdr:to>
      <xdr:col>55</xdr:col>
      <xdr:colOff>50800</xdr:colOff>
      <xdr:row>96</xdr:row>
      <xdr:rowOff>116274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37551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57483</xdr:rowOff>
    </xdr:from>
    <xdr:to>
      <xdr:col>50</xdr:col>
      <xdr:colOff>165100</xdr:colOff>
      <xdr:row>97</xdr:row>
      <xdr:rowOff>159083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21090</xdr:rowOff>
    </xdr:from>
    <xdr:to>
      <xdr:col>46</xdr:col>
      <xdr:colOff>38100</xdr:colOff>
      <xdr:row>98</xdr:row>
      <xdr:rowOff>122690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113817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4837</xdr:rowOff>
    </xdr:from>
    <xdr:to>
      <xdr:col>41</xdr:col>
      <xdr:colOff>101600</xdr:colOff>
      <xdr:row>98</xdr:row>
      <xdr:rowOff>106437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97564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9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143543</xdr:rowOff>
    </xdr:from>
    <xdr:to>
      <xdr:col>36</xdr:col>
      <xdr:colOff>165100</xdr:colOff>
      <xdr:row>98</xdr:row>
      <xdr:rowOff>73693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64820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53543</xdr:rowOff>
    </xdr:from>
    <xdr:to>
      <xdr:col>85</xdr:col>
      <xdr:colOff>127000</xdr:colOff>
      <xdr:row>75</xdr:row>
      <xdr:rowOff>64364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912293"/>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24867</xdr:rowOff>
    </xdr:from>
    <xdr:to>
      <xdr:col>81</xdr:col>
      <xdr:colOff>50800</xdr:colOff>
      <xdr:row>75</xdr:row>
      <xdr:rowOff>53543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883617"/>
          <a:ext cx="889000" cy="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169634</xdr:rowOff>
    </xdr:from>
    <xdr:to>
      <xdr:col>76</xdr:col>
      <xdr:colOff>114300</xdr:colOff>
      <xdr:row>75</xdr:row>
      <xdr:rowOff>24867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856934"/>
          <a:ext cx="889000" cy="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169634</xdr:rowOff>
    </xdr:from>
    <xdr:to>
      <xdr:col>71</xdr:col>
      <xdr:colOff>177800</xdr:colOff>
      <xdr:row>74</xdr:row>
      <xdr:rowOff>170218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56934"/>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13564</xdr:rowOff>
    </xdr:from>
    <xdr:to>
      <xdr:col>85</xdr:col>
      <xdr:colOff>177800</xdr:colOff>
      <xdr:row>75</xdr:row>
      <xdr:rowOff>115164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36441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2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2743</xdr:rowOff>
    </xdr:from>
    <xdr:to>
      <xdr:col>81</xdr:col>
      <xdr:colOff>101600</xdr:colOff>
      <xdr:row>75</xdr:row>
      <xdr:rowOff>104343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145517</xdr:rowOff>
    </xdr:from>
    <xdr:to>
      <xdr:col>76</xdr:col>
      <xdr:colOff>165100</xdr:colOff>
      <xdr:row>75</xdr:row>
      <xdr:rowOff>75667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92194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118834</xdr:rowOff>
    </xdr:from>
    <xdr:to>
      <xdr:col>72</xdr:col>
      <xdr:colOff>38100</xdr:colOff>
      <xdr:row>75</xdr:row>
      <xdr:rowOff>48984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65511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5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119418</xdr:rowOff>
    </xdr:from>
    <xdr:to>
      <xdr:col>67</xdr:col>
      <xdr:colOff>101600</xdr:colOff>
      <xdr:row>75</xdr:row>
      <xdr:rowOff>49568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66095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5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39129</xdr:rowOff>
    </xdr:from>
    <xdr:to>
      <xdr:col>85</xdr:col>
      <xdr:colOff>127000</xdr:colOff>
      <xdr:row>98</xdr:row>
      <xdr:rowOff>62708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41229"/>
          <a:ext cx="8382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31348</xdr:rowOff>
    </xdr:from>
    <xdr:to>
      <xdr:col>81</xdr:col>
      <xdr:colOff>50800</xdr:colOff>
      <xdr:row>98</xdr:row>
      <xdr:rowOff>62708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3448"/>
          <a:ext cx="889000" cy="3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31348</xdr:rowOff>
    </xdr:from>
    <xdr:to>
      <xdr:col>76</xdr:col>
      <xdr:colOff>114300</xdr:colOff>
      <xdr:row>98</xdr:row>
      <xdr:rowOff>69100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3448"/>
          <a:ext cx="8890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69100</xdr:rowOff>
    </xdr:from>
    <xdr:to>
      <xdr:col>71</xdr:col>
      <xdr:colOff>177800</xdr:colOff>
      <xdr:row>98</xdr:row>
      <xdr:rowOff>77223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1200"/>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159779</xdr:rowOff>
    </xdr:from>
    <xdr:to>
      <xdr:col>85</xdr:col>
      <xdr:colOff>177800</xdr:colOff>
      <xdr:row>98</xdr:row>
      <xdr:rowOff>89929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119156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11908</xdr:rowOff>
    </xdr:from>
    <xdr:to>
      <xdr:col>81</xdr:col>
      <xdr:colOff>101600</xdr:colOff>
      <xdr:row>98</xdr:row>
      <xdr:rowOff>113508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104635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151998</xdr:rowOff>
    </xdr:from>
    <xdr:to>
      <xdr:col>76</xdr:col>
      <xdr:colOff>165100</xdr:colOff>
      <xdr:row>98</xdr:row>
      <xdr:rowOff>82148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73275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18300</xdr:rowOff>
    </xdr:from>
    <xdr:to>
      <xdr:col>72</xdr:col>
      <xdr:colOff>38100</xdr:colOff>
      <xdr:row>98</xdr:row>
      <xdr:rowOff>119900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111027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26423</xdr:rowOff>
    </xdr:from>
    <xdr:to>
      <xdr:col>67</xdr:col>
      <xdr:colOff>101600</xdr:colOff>
      <xdr:row>98</xdr:row>
      <xdr:rowOff>128023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119150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115605</xdr:rowOff>
    </xdr:from>
    <xdr:to>
      <xdr:col>116</xdr:col>
      <xdr:colOff>63500</xdr:colOff>
      <xdr:row>38</xdr:row>
      <xdr:rowOff>117572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0705"/>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117572</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326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64805</xdr:rowOff>
    </xdr:from>
    <xdr:to>
      <xdr:col>116</xdr:col>
      <xdr:colOff>114300</xdr:colOff>
      <xdr:row>38</xdr:row>
      <xdr:rowOff>166405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151182</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4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66772</xdr:rowOff>
    </xdr:from>
    <xdr:to>
      <xdr:col>112</xdr:col>
      <xdr:colOff>38100</xdr:colOff>
      <xdr:row>38</xdr:row>
      <xdr:rowOff>168372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159499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7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136467</xdr:rowOff>
    </xdr:from>
    <xdr:to>
      <xdr:col>116</xdr:col>
      <xdr:colOff>63500</xdr:colOff>
      <xdr:row>75</xdr:row>
      <xdr:rowOff>56293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23767"/>
          <a:ext cx="838200" cy="9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25531</xdr:rowOff>
    </xdr:from>
    <xdr:to>
      <xdr:col>111</xdr:col>
      <xdr:colOff>177800</xdr:colOff>
      <xdr:row>75</xdr:row>
      <xdr:rowOff>56293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712831"/>
          <a:ext cx="889000" cy="20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25531</xdr:rowOff>
    </xdr:from>
    <xdr:to>
      <xdr:col>107</xdr:col>
      <xdr:colOff>50800</xdr:colOff>
      <xdr:row>74</xdr:row>
      <xdr:rowOff>130099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12831"/>
          <a:ext cx="889000" cy="1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77750</xdr:rowOff>
    </xdr:from>
    <xdr:to>
      <xdr:col>102</xdr:col>
      <xdr:colOff>114300</xdr:colOff>
      <xdr:row>74</xdr:row>
      <xdr:rowOff>130099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65050"/>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85667</xdr:rowOff>
    </xdr:from>
    <xdr:to>
      <xdr:col>116</xdr:col>
      <xdr:colOff>114300</xdr:colOff>
      <xdr:row>75</xdr:row>
      <xdr:rowOff>15817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108544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5493</xdr:rowOff>
    </xdr:from>
    <xdr:to>
      <xdr:col>112</xdr:col>
      <xdr:colOff>38100</xdr:colOff>
      <xdr:row>75</xdr:row>
      <xdr:rowOff>107093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123620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146181</xdr:rowOff>
    </xdr:from>
    <xdr:to>
      <xdr:col>107</xdr:col>
      <xdr:colOff>101600</xdr:colOff>
      <xdr:row>74</xdr:row>
      <xdr:rowOff>76331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92858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4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79299</xdr:rowOff>
    </xdr:from>
    <xdr:to>
      <xdr:col>102</xdr:col>
      <xdr:colOff>165100</xdr:colOff>
      <xdr:row>75</xdr:row>
      <xdr:rowOff>9449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25976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26950</xdr:rowOff>
    </xdr:from>
    <xdr:to>
      <xdr:col>98</xdr:col>
      <xdr:colOff>38100</xdr:colOff>
      <xdr:row>74</xdr:row>
      <xdr:rowOff>128550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145077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556,842</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87,447</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要因としては人事院勧告に伴う給与改定による人件費の増加が挙げられる。また類似団体平均を大きく上回っているのは本町では直営事業が多く、職員数が多いことが要因となっており、行政サービスの提供方法の差異によるものと言える。補助費等のコストは住民一人当たり</a:t>
          </a:r>
          <a:r>
            <a:rPr kumimoji="1" lang="en-US" altLang="ja-JP" sz="1300">
              <a:latin typeface="ＭＳ Ｐゴシック" panose="020B0600070205080204" pitchFamily="50" charset="-128"/>
              <a:ea typeface="ＭＳ Ｐゴシック" panose="020B0600070205080204" pitchFamily="50" charset="-128"/>
            </a:rPr>
            <a:t>127,419</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72,060</a:t>
          </a:r>
          <a:r>
            <a:rPr kumimoji="1" lang="ja-JP" altLang="en-US" sz="1300">
              <a:latin typeface="ＭＳ Ｐゴシック" panose="020B0600070205080204" pitchFamily="50" charset="-128"/>
              <a:ea typeface="ＭＳ Ｐゴシック" panose="020B0600070205080204" pitchFamily="50" charset="-128"/>
            </a:rPr>
            <a:t>円の増加となった。大幅な増加の要因としては、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年度から稼働を目指す山辺・県北西部広域環境衛生組合のごみ処理施設建設費用に係る分担金が多額であったことが挙げられる。令和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年度以降は民間委託から一部事務組合へ移行するため、ごみ処理にかかる費用は物件費から補助費等へ移行する見込みである。</a:t>
          </a:r>
          <a:r>
            <a:rPr kumimoji="1" lang="ja-JP" altLang="en-US" sz="1300">
              <a:latin typeface="ＭＳ Ｐゴシック" panose="020B0600070205080204" pitchFamily="50" charset="-128"/>
              <a:ea typeface="ＭＳ Ｐゴシック" panose="020B0600070205080204" pitchFamily="50" charset="-128"/>
            </a:rPr>
            <a:t>物件費のコストは住民一人当たり</a:t>
          </a:r>
          <a:r>
            <a:rPr kumimoji="1" lang="en-US" altLang="ja-JP" sz="1300">
              <a:latin typeface="ＭＳ Ｐゴシック" panose="020B0600070205080204" pitchFamily="50" charset="-128"/>
              <a:ea typeface="ＭＳ Ｐゴシック" panose="020B0600070205080204" pitchFamily="50" charset="-128"/>
            </a:rPr>
            <a:t>64,028</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1,327</a:t>
          </a:r>
          <a:r>
            <a:rPr kumimoji="1" lang="ja-JP" altLang="en-US" sz="1300">
              <a:latin typeface="ＭＳ Ｐゴシック" panose="020B0600070205080204" pitchFamily="50" charset="-128"/>
              <a:ea typeface="ＭＳ Ｐゴシック" panose="020B0600070205080204" pitchFamily="50" charset="-128"/>
            </a:rPr>
            <a:t>円の増加となった。増加の要因としては、地方公共団体システム標準化に伴うシステム構築費用の増加が挙げられる。公債費のコストは住民一人当たり</a:t>
          </a:r>
          <a:r>
            <a:rPr kumimoji="1" lang="en-US" altLang="ja-JP" sz="1300">
              <a:latin typeface="ＭＳ Ｐゴシック" panose="020B0600070205080204" pitchFamily="50" charset="-128"/>
              <a:ea typeface="ＭＳ Ｐゴシック" panose="020B0600070205080204" pitchFamily="50" charset="-128"/>
            </a:rPr>
            <a:t>52,432</a:t>
          </a:r>
          <a:r>
            <a:rPr kumimoji="1" lang="ja-JP" altLang="en-US" sz="1300">
              <a:latin typeface="ＭＳ Ｐゴシック" panose="020B0600070205080204" pitchFamily="50" charset="-128"/>
              <a:ea typeface="ＭＳ Ｐゴシック" panose="020B0600070205080204" pitchFamily="50" charset="-128"/>
            </a:rPr>
            <a:t>円となり、依然として厳しい水準にあり、大型事業の償還が今後見込まれることや金利上昇の影響により増加する見込みである。普通建設事業費（うち新規整備）のコストは住民一人当たり</a:t>
          </a:r>
          <a:r>
            <a:rPr kumimoji="1" lang="en-US" altLang="ja-JP" sz="1300">
              <a:latin typeface="ＭＳ Ｐゴシック" panose="020B0600070205080204" pitchFamily="50" charset="-128"/>
              <a:ea typeface="ＭＳ Ｐゴシック" panose="020B0600070205080204" pitchFamily="50" charset="-128"/>
            </a:rPr>
            <a:t>5,179</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円の微増となった一方で、普通建設事業費（うち更新整備）のコストは住民一人当たり</a:t>
          </a:r>
          <a:r>
            <a:rPr kumimoji="1" lang="en-US" altLang="ja-JP" sz="1300">
              <a:latin typeface="ＭＳ Ｐゴシック" panose="020B0600070205080204" pitchFamily="50" charset="-128"/>
              <a:ea typeface="ＭＳ Ｐゴシック" panose="020B0600070205080204" pitchFamily="50" charset="-128"/>
            </a:rPr>
            <a:t>64,741</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28,118</a:t>
          </a:r>
          <a:r>
            <a:rPr kumimoji="1" lang="ja-JP" altLang="en-US" sz="1300">
              <a:latin typeface="ＭＳ Ｐゴシック" panose="020B0600070205080204" pitchFamily="50" charset="-128"/>
              <a:ea typeface="ＭＳ Ｐゴシック" panose="020B0600070205080204" pitchFamily="50" charset="-128"/>
            </a:rPr>
            <a:t>円と大幅な増加となった。増加の要因としては、保健福祉センター空調設備等更新工事や中学校統合に伴う校舎新築工事実施設計を行ったことが挙げられる。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21,157
20,862
6.14
12,091,288
11,781,110
271,620
5,457,472
12,275,348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90932</xdr:rowOff>
    </xdr:from>
    <xdr:to>
      <xdr:col>24</xdr:col>
      <xdr:colOff>63500</xdr:colOff>
      <xdr:row>32</xdr:row>
      <xdr:rowOff>126365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77332"/>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90932</xdr:rowOff>
    </xdr:from>
    <xdr:to>
      <xdr:col>19</xdr:col>
      <xdr:colOff>177800</xdr:colOff>
      <xdr:row>33</xdr:row>
      <xdr:rowOff>17399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73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44450</xdr:rowOff>
    </xdr:from>
    <xdr:to>
      <xdr:col>15</xdr:col>
      <xdr:colOff>50800</xdr:colOff>
      <xdr:row>33</xdr:row>
      <xdr:rowOff>17399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59400"/>
          <a:ext cx="8890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44450</xdr:rowOff>
    </xdr:from>
    <xdr:to>
      <xdr:col>10</xdr:col>
      <xdr:colOff>114300</xdr:colOff>
      <xdr:row>33</xdr:row>
      <xdr:rowOff>115316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59400"/>
          <a:ext cx="8890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75565</xdr:rowOff>
    </xdr:from>
    <xdr:to>
      <xdr:col>24</xdr:col>
      <xdr:colOff>114300</xdr:colOff>
      <xdr:row>33</xdr:row>
      <xdr:rowOff>5715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98442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40132</xdr:rowOff>
    </xdr:from>
    <xdr:to>
      <xdr:col>20</xdr:col>
      <xdr:colOff>38100</xdr:colOff>
      <xdr:row>32</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138049</xdr:rowOff>
    </xdr:from>
    <xdr:to>
      <xdr:col>15</xdr:col>
      <xdr:colOff>101600</xdr:colOff>
      <xdr:row>33</xdr:row>
      <xdr:rowOff>68199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84726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165100</xdr:rowOff>
    </xdr:from>
    <xdr:to>
      <xdr:col>10</xdr:col>
      <xdr:colOff>165100</xdr:colOff>
      <xdr:row>31</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111777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64516</xdr:rowOff>
    </xdr:from>
    <xdr:to>
      <xdr:col>6</xdr:col>
      <xdr:colOff>38100</xdr:colOff>
      <xdr:row>33</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74694</xdr:rowOff>
    </xdr:from>
    <xdr:to>
      <xdr:col>24</xdr:col>
      <xdr:colOff>63500</xdr:colOff>
      <xdr:row>57</xdr:row>
      <xdr:rowOff>154010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7344"/>
          <a:ext cx="838200" cy="7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115491</xdr:rowOff>
    </xdr:from>
    <xdr:to>
      <xdr:col>19</xdr:col>
      <xdr:colOff>177800</xdr:colOff>
      <xdr:row>57</xdr:row>
      <xdr:rowOff>154010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8141"/>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115491</xdr:rowOff>
    </xdr:from>
    <xdr:to>
      <xdr:col>15</xdr:col>
      <xdr:colOff>50800</xdr:colOff>
      <xdr:row>57</xdr:row>
      <xdr:rowOff>164408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8141"/>
          <a:ext cx="889000" cy="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148067</xdr:rowOff>
    </xdr:from>
    <xdr:to>
      <xdr:col>10</xdr:col>
      <xdr:colOff>114300</xdr:colOff>
      <xdr:row>57</xdr:row>
      <xdr:rowOff>164408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7817"/>
          <a:ext cx="889000" cy="3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23894</xdr:rowOff>
    </xdr:from>
    <xdr:to>
      <xdr:col>24</xdr:col>
      <xdr:colOff>114300</xdr:colOff>
      <xdr:row>57</xdr:row>
      <xdr:rowOff>125494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103210</xdr:rowOff>
    </xdr:from>
    <xdr:to>
      <xdr:col>20</xdr:col>
      <xdr:colOff>38100</xdr:colOff>
      <xdr:row>58</xdr:row>
      <xdr:rowOff>33360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24487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64691</xdr:rowOff>
    </xdr:from>
    <xdr:to>
      <xdr:col>15</xdr:col>
      <xdr:colOff>101600</xdr:colOff>
      <xdr:row>57</xdr:row>
      <xdr:rowOff>166291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1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113608</xdr:rowOff>
    </xdr:from>
    <xdr:to>
      <xdr:col>10</xdr:col>
      <xdr:colOff>165100</xdr:colOff>
      <xdr:row>58</xdr:row>
      <xdr:rowOff>43758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97267</xdr:rowOff>
    </xdr:from>
    <xdr:to>
      <xdr:col>6</xdr:col>
      <xdr:colOff>38100</xdr:colOff>
      <xdr:row>56</xdr:row>
      <xdr:rowOff>27417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18544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119233</xdr:rowOff>
    </xdr:from>
    <xdr:to>
      <xdr:col>24</xdr:col>
      <xdr:colOff>63500</xdr:colOff>
      <xdr:row>76</xdr:row>
      <xdr:rowOff>150681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9433"/>
          <a:ext cx="8382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150681</xdr:rowOff>
    </xdr:from>
    <xdr:to>
      <xdr:col>19</xdr:col>
      <xdr:colOff>177800</xdr:colOff>
      <xdr:row>77</xdr:row>
      <xdr:rowOff>50112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0881"/>
          <a:ext cx="889000" cy="7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30886</xdr:rowOff>
    </xdr:from>
    <xdr:to>
      <xdr:col>15</xdr:col>
      <xdr:colOff>50800</xdr:colOff>
      <xdr:row>77</xdr:row>
      <xdr:rowOff>50112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2536"/>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30886</xdr:rowOff>
    </xdr:from>
    <xdr:to>
      <xdr:col>10</xdr:col>
      <xdr:colOff>114300</xdr:colOff>
      <xdr:row>78</xdr:row>
      <xdr:rowOff>50645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2536"/>
          <a:ext cx="889000" cy="19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68433</xdr:rowOff>
    </xdr:from>
    <xdr:to>
      <xdr:col>24</xdr:col>
      <xdr:colOff>114300</xdr:colOff>
      <xdr:row>76</xdr:row>
      <xdr:rowOff>170033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46860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99881</xdr:rowOff>
    </xdr:from>
    <xdr:to>
      <xdr:col>20</xdr:col>
      <xdr:colOff>38100</xdr:colOff>
      <xdr:row>77</xdr:row>
      <xdr:rowOff>30031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21158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170762</xdr:rowOff>
    </xdr:from>
    <xdr:to>
      <xdr:col>15</xdr:col>
      <xdr:colOff>101600</xdr:colOff>
      <xdr:row>77</xdr:row>
      <xdr:rowOff>100912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151536</xdr:rowOff>
    </xdr:from>
    <xdr:to>
      <xdr:col>10</xdr:col>
      <xdr:colOff>165100</xdr:colOff>
      <xdr:row>77</xdr:row>
      <xdr:rowOff>81686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171295</xdr:rowOff>
    </xdr:from>
    <xdr:to>
      <xdr:col>6</xdr:col>
      <xdr:colOff>38100</xdr:colOff>
      <xdr:row>78</xdr:row>
      <xdr:rowOff>101445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92572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60040</xdr:rowOff>
    </xdr:from>
    <xdr:to>
      <xdr:col>24</xdr:col>
      <xdr:colOff>63500</xdr:colOff>
      <xdr:row>96</xdr:row>
      <xdr:rowOff>170667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490540"/>
          <a:ext cx="838200" cy="113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52756</xdr:rowOff>
    </xdr:from>
    <xdr:to>
      <xdr:col>19</xdr:col>
      <xdr:colOff>177800</xdr:colOff>
      <xdr:row>96</xdr:row>
      <xdr:rowOff>170667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40506"/>
          <a:ext cx="889000" cy="28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52756</xdr:rowOff>
    </xdr:from>
    <xdr:to>
      <xdr:col>15</xdr:col>
      <xdr:colOff>50800</xdr:colOff>
      <xdr:row>96</xdr:row>
      <xdr:rowOff>21392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40506"/>
          <a:ext cx="88900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21392</xdr:rowOff>
    </xdr:from>
    <xdr:to>
      <xdr:col>10</xdr:col>
      <xdr:colOff>114300</xdr:colOff>
      <xdr:row>98</xdr:row>
      <xdr:rowOff>21926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0592"/>
          <a:ext cx="889000" cy="3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9240</xdr:rowOff>
    </xdr:from>
    <xdr:to>
      <xdr:col>24</xdr:col>
      <xdr:colOff>114300</xdr:colOff>
      <xdr:row>90</xdr:row>
      <xdr:rowOff>110840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4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133717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39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119867</xdr:rowOff>
    </xdr:from>
    <xdr:to>
      <xdr:col>20</xdr:col>
      <xdr:colOff>38100</xdr:colOff>
      <xdr:row>97</xdr:row>
      <xdr:rowOff>50017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66544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1956</xdr:rowOff>
    </xdr:from>
    <xdr:to>
      <xdr:col>15</xdr:col>
      <xdr:colOff>101600</xdr:colOff>
      <xdr:row>95</xdr:row>
      <xdr:rowOff>103556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120083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142042</xdr:rowOff>
    </xdr:from>
    <xdr:to>
      <xdr:col>10</xdr:col>
      <xdr:colOff>165100</xdr:colOff>
      <xdr:row>96</xdr:row>
      <xdr:rowOff>72192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88719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142576</xdr:rowOff>
    </xdr:from>
    <xdr:to>
      <xdr:col>6</xdr:col>
      <xdr:colOff>38100</xdr:colOff>
      <xdr:row>98</xdr:row>
      <xdr:rowOff>72726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89253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4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52832</xdr:rowOff>
    </xdr:from>
    <xdr:to>
      <xdr:col>55</xdr:col>
      <xdr:colOff>0</xdr:colOff>
      <xdr:row>38</xdr:row>
      <xdr:rowOff>54791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6793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54791</xdr:rowOff>
    </xdr:from>
    <xdr:to>
      <xdr:col>50</xdr:col>
      <xdr:colOff>114300</xdr:colOff>
      <xdr:row>38</xdr:row>
      <xdr:rowOff>57404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69891"/>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57404</xdr:rowOff>
    </xdr:from>
    <xdr:to>
      <xdr:col>45</xdr:col>
      <xdr:colOff>177800</xdr:colOff>
      <xdr:row>38</xdr:row>
      <xdr:rowOff>60016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7250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60016</xdr:rowOff>
    </xdr:from>
    <xdr:to>
      <xdr:col>41</xdr:col>
      <xdr:colOff>50800</xdr:colOff>
      <xdr:row>38</xdr:row>
      <xdr:rowOff>121412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75116"/>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xdr:rowOff>
    </xdr:from>
    <xdr:to>
      <xdr:col>55</xdr:col>
      <xdr:colOff>50800</xdr:colOff>
      <xdr:row>38</xdr:row>
      <xdr:rowOff>103632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24909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3991</xdr:rowOff>
    </xdr:from>
    <xdr:to>
      <xdr:col>50</xdr:col>
      <xdr:colOff>165100</xdr:colOff>
      <xdr:row>38</xdr:row>
      <xdr:rowOff>105591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122119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9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6604</xdr:rowOff>
    </xdr:from>
    <xdr:to>
      <xdr:col>46</xdr:col>
      <xdr:colOff>38100</xdr:colOff>
      <xdr:row>38</xdr:row>
      <xdr:rowOff>108204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124731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9216</xdr:rowOff>
    </xdr:from>
    <xdr:to>
      <xdr:col>41</xdr:col>
      <xdr:colOff>101600</xdr:colOff>
      <xdr:row>38</xdr:row>
      <xdr:rowOff>110816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127343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99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70612</xdr:rowOff>
    </xdr:from>
    <xdr:to>
      <xdr:col>36</xdr:col>
      <xdr:colOff>165100</xdr:colOff>
      <xdr:row>39</xdr:row>
      <xdr:rowOff>762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17289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153168</xdr:rowOff>
    </xdr:from>
    <xdr:to>
      <xdr:col>55</xdr:col>
      <xdr:colOff>0</xdr:colOff>
      <xdr:row>59</xdr:row>
      <xdr:rowOff>6674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97268"/>
          <a:ext cx="8382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153168</xdr:rowOff>
    </xdr:from>
    <xdr:to>
      <xdr:col>50</xdr:col>
      <xdr:colOff>114300</xdr:colOff>
      <xdr:row>59</xdr:row>
      <xdr:rowOff>22257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7268"/>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22257</xdr:rowOff>
    </xdr:from>
    <xdr:to>
      <xdr:col>45</xdr:col>
      <xdr:colOff>177800</xdr:colOff>
      <xdr:row>59</xdr:row>
      <xdr:rowOff>22352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780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3435</xdr:rowOff>
    </xdr:from>
    <xdr:to>
      <xdr:col>41</xdr:col>
      <xdr:colOff>50800</xdr:colOff>
      <xdr:row>59</xdr:row>
      <xdr:rowOff>22352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18985"/>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127324</xdr:rowOff>
    </xdr:from>
    <xdr:to>
      <xdr:col>55</xdr:col>
      <xdr:colOff>50800</xdr:colOff>
      <xdr:row>59</xdr:row>
      <xdr:rowOff>57474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42251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102368</xdr:rowOff>
    </xdr:from>
    <xdr:to>
      <xdr:col>50</xdr:col>
      <xdr:colOff>165100</xdr:colOff>
      <xdr:row>59</xdr:row>
      <xdr:rowOff>32518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23645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142907</xdr:rowOff>
    </xdr:from>
    <xdr:to>
      <xdr:col>46</xdr:col>
      <xdr:colOff>38100</xdr:colOff>
      <xdr:row>59</xdr:row>
      <xdr:rowOff>73057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64184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143002</xdr:rowOff>
    </xdr:from>
    <xdr:to>
      <xdr:col>41</xdr:col>
      <xdr:colOff>101600</xdr:colOff>
      <xdr:row>59</xdr:row>
      <xdr:rowOff>73152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64279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124085</xdr:rowOff>
    </xdr:from>
    <xdr:to>
      <xdr:col>36</xdr:col>
      <xdr:colOff>165100</xdr:colOff>
      <xdr:row>59</xdr:row>
      <xdr:rowOff>54235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45362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146616</xdr:rowOff>
    </xdr:from>
    <xdr:to>
      <xdr:col>55</xdr:col>
      <xdr:colOff>0</xdr:colOff>
      <xdr:row>79</xdr:row>
      <xdr:rowOff>38906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9716"/>
          <a:ext cx="838200" cy="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144538</xdr:rowOff>
    </xdr:from>
    <xdr:to>
      <xdr:col>50</xdr:col>
      <xdr:colOff>114300</xdr:colOff>
      <xdr:row>78</xdr:row>
      <xdr:rowOff>146616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7638"/>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144538</xdr:rowOff>
    </xdr:from>
    <xdr:to>
      <xdr:col>45</xdr:col>
      <xdr:colOff>177800</xdr:colOff>
      <xdr:row>78</xdr:row>
      <xdr:rowOff>156254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7638"/>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164864</xdr:rowOff>
    </xdr:from>
    <xdr:to>
      <xdr:col>41</xdr:col>
      <xdr:colOff>50800</xdr:colOff>
      <xdr:row>78</xdr:row>
      <xdr:rowOff>156254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66514"/>
          <a:ext cx="8890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159556</xdr:rowOff>
    </xdr:from>
    <xdr:to>
      <xdr:col>55</xdr:col>
      <xdr:colOff>50800</xdr:colOff>
      <xdr:row>79</xdr:row>
      <xdr:rowOff>89706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74483</xdr:rowOff>
    </xdr:from>
    <xdr:ext cx="378565"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95816</xdr:rowOff>
    </xdr:from>
    <xdr:to>
      <xdr:col>50</xdr:col>
      <xdr:colOff>165100</xdr:colOff>
      <xdr:row>79</xdr:row>
      <xdr:rowOff>25966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17093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93738</xdr:rowOff>
    </xdr:from>
    <xdr:to>
      <xdr:col>46</xdr:col>
      <xdr:colOff>38100</xdr:colOff>
      <xdr:row>79</xdr:row>
      <xdr:rowOff>23888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15015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105454</xdr:rowOff>
    </xdr:from>
    <xdr:to>
      <xdr:col>41</xdr:col>
      <xdr:colOff>101600</xdr:colOff>
      <xdr:row>79</xdr:row>
      <xdr:rowOff>35604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26731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114064</xdr:rowOff>
    </xdr:from>
    <xdr:to>
      <xdr:col>36</xdr:col>
      <xdr:colOff>165100</xdr:colOff>
      <xdr:row>78</xdr:row>
      <xdr:rowOff>44214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60741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150761</xdr:rowOff>
    </xdr:from>
    <xdr:to>
      <xdr:col>55</xdr:col>
      <xdr:colOff>0</xdr:colOff>
      <xdr:row>97</xdr:row>
      <xdr:rowOff>18365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09961"/>
          <a:ext cx="838200" cy="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89103</xdr:rowOff>
    </xdr:from>
    <xdr:to>
      <xdr:col>50</xdr:col>
      <xdr:colOff>114300</xdr:colOff>
      <xdr:row>96</xdr:row>
      <xdr:rowOff>150761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48303"/>
          <a:ext cx="8890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89103</xdr:rowOff>
    </xdr:from>
    <xdr:to>
      <xdr:col>45</xdr:col>
      <xdr:colOff>177800</xdr:colOff>
      <xdr:row>96</xdr:row>
      <xdr:rowOff>89167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4830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89167</xdr:rowOff>
    </xdr:from>
    <xdr:to>
      <xdr:col>41</xdr:col>
      <xdr:colOff>50800</xdr:colOff>
      <xdr:row>96</xdr:row>
      <xdr:rowOff>115443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48367"/>
          <a:ext cx="8890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139015</xdr:rowOff>
    </xdr:from>
    <xdr:to>
      <xdr:col>55</xdr:col>
      <xdr:colOff>50800</xdr:colOff>
      <xdr:row>97</xdr:row>
      <xdr:rowOff>69165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117442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7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99961</xdr:rowOff>
    </xdr:from>
    <xdr:to>
      <xdr:col>50</xdr:col>
      <xdr:colOff>165100</xdr:colOff>
      <xdr:row>97</xdr:row>
      <xdr:rowOff>30111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21238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5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38303</xdr:rowOff>
    </xdr:from>
    <xdr:to>
      <xdr:col>46</xdr:col>
      <xdr:colOff>38100</xdr:colOff>
      <xdr:row>96</xdr:row>
      <xdr:rowOff>139903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131030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38367</xdr:rowOff>
    </xdr:from>
    <xdr:to>
      <xdr:col>41</xdr:col>
      <xdr:colOff>101600</xdr:colOff>
      <xdr:row>96</xdr:row>
      <xdr:rowOff>139967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131094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9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64643</xdr:rowOff>
    </xdr:from>
    <xdr:to>
      <xdr:col>36</xdr:col>
      <xdr:colOff>165100</xdr:colOff>
      <xdr:row>96</xdr:row>
      <xdr:rowOff>166243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157370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170136</xdr:rowOff>
    </xdr:from>
    <xdr:to>
      <xdr:col>85</xdr:col>
      <xdr:colOff>127000</xdr:colOff>
      <xdr:row>38</xdr:row>
      <xdr:rowOff>71610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3786"/>
          <a:ext cx="8382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71610</xdr:rowOff>
    </xdr:from>
    <xdr:to>
      <xdr:col>81</xdr:col>
      <xdr:colOff>50800</xdr:colOff>
      <xdr:row>38</xdr:row>
      <xdr:rowOff>144272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86710"/>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144272</xdr:rowOff>
    </xdr:from>
    <xdr:to>
      <xdr:col>76</xdr:col>
      <xdr:colOff>114300</xdr:colOff>
      <xdr:row>38</xdr:row>
      <xdr:rowOff>164291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59372"/>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96919</xdr:rowOff>
    </xdr:from>
    <xdr:to>
      <xdr:col>71</xdr:col>
      <xdr:colOff>177800</xdr:colOff>
      <xdr:row>38</xdr:row>
      <xdr:rowOff>164291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12019"/>
          <a:ext cx="8890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119337</xdr:rowOff>
    </xdr:from>
    <xdr:to>
      <xdr:col>85</xdr:col>
      <xdr:colOff>177800</xdr:colOff>
      <xdr:row>38</xdr:row>
      <xdr:rowOff>49487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142214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20810</xdr:rowOff>
    </xdr:from>
    <xdr:to>
      <xdr:col>81</xdr:col>
      <xdr:colOff>101600</xdr:colOff>
      <xdr:row>38</xdr:row>
      <xdr:rowOff>122410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113537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93472</xdr:rowOff>
    </xdr:from>
    <xdr:to>
      <xdr:col>76</xdr:col>
      <xdr:colOff>165100</xdr:colOff>
      <xdr:row>39</xdr:row>
      <xdr:rowOff>23622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14749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113491</xdr:rowOff>
    </xdr:from>
    <xdr:to>
      <xdr:col>72</xdr:col>
      <xdr:colOff>38100</xdr:colOff>
      <xdr:row>39</xdr:row>
      <xdr:rowOff>43641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34768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46119</xdr:rowOff>
    </xdr:from>
    <xdr:to>
      <xdr:col>67</xdr:col>
      <xdr:colOff>101600</xdr:colOff>
      <xdr:row>38</xdr:row>
      <xdr:rowOff>147719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138846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97697</xdr:rowOff>
    </xdr:from>
    <xdr:to>
      <xdr:col>85</xdr:col>
      <xdr:colOff>127000</xdr:colOff>
      <xdr:row>57</xdr:row>
      <xdr:rowOff>12753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98897"/>
          <a:ext cx="838200" cy="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12753</xdr:rowOff>
    </xdr:from>
    <xdr:to>
      <xdr:col>81</xdr:col>
      <xdr:colOff>50800</xdr:colOff>
      <xdr:row>57</xdr:row>
      <xdr:rowOff>120420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5403"/>
          <a:ext cx="889000" cy="10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120420</xdr:rowOff>
    </xdr:from>
    <xdr:to>
      <xdr:col>76</xdr:col>
      <xdr:colOff>114300</xdr:colOff>
      <xdr:row>57</xdr:row>
      <xdr:rowOff>125211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3070"/>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64815</xdr:rowOff>
    </xdr:from>
    <xdr:to>
      <xdr:col>71</xdr:col>
      <xdr:colOff>177800</xdr:colOff>
      <xdr:row>57</xdr:row>
      <xdr:rowOff>125211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37465"/>
          <a:ext cx="8890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46897</xdr:rowOff>
    </xdr:from>
    <xdr:to>
      <xdr:col>85</xdr:col>
      <xdr:colOff>177800</xdr:colOff>
      <xdr:row>56</xdr:row>
      <xdr:rowOff>148497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69774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133403</xdr:rowOff>
    </xdr:from>
    <xdr:to>
      <xdr:col>81</xdr:col>
      <xdr:colOff>101600</xdr:colOff>
      <xdr:row>57</xdr:row>
      <xdr:rowOff>63553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80080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0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69620</xdr:rowOff>
    </xdr:from>
    <xdr:to>
      <xdr:col>76</xdr:col>
      <xdr:colOff>165100</xdr:colOff>
      <xdr:row>57</xdr:row>
      <xdr:rowOff>171220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162347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74411</xdr:rowOff>
    </xdr:from>
    <xdr:to>
      <xdr:col>72</xdr:col>
      <xdr:colOff>38100</xdr:colOff>
      <xdr:row>58</xdr:row>
      <xdr:rowOff>4561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167138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14015</xdr:rowOff>
    </xdr:from>
    <xdr:to>
      <xdr:col>67</xdr:col>
      <xdr:colOff>101600</xdr:colOff>
      <xdr:row>57</xdr:row>
      <xdr:rowOff>115615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106742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53542</xdr:rowOff>
    </xdr:from>
    <xdr:to>
      <xdr:col>85</xdr:col>
      <xdr:colOff>127000</xdr:colOff>
      <xdr:row>95</xdr:row>
      <xdr:rowOff>64364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341292"/>
          <a:ext cx="8382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24867</xdr:rowOff>
    </xdr:from>
    <xdr:to>
      <xdr:col>81</xdr:col>
      <xdr:colOff>50800</xdr:colOff>
      <xdr:row>95</xdr:row>
      <xdr:rowOff>53542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12617"/>
          <a:ext cx="889000" cy="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169635</xdr:rowOff>
    </xdr:from>
    <xdr:to>
      <xdr:col>76</xdr:col>
      <xdr:colOff>114300</xdr:colOff>
      <xdr:row>95</xdr:row>
      <xdr:rowOff>24867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85935"/>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169635</xdr:rowOff>
    </xdr:from>
    <xdr:to>
      <xdr:col>71</xdr:col>
      <xdr:colOff>177800</xdr:colOff>
      <xdr:row>94</xdr:row>
      <xdr:rowOff>170218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8593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13564</xdr:rowOff>
    </xdr:from>
    <xdr:to>
      <xdr:col>85</xdr:col>
      <xdr:colOff>177800</xdr:colOff>
      <xdr:row>95</xdr:row>
      <xdr:rowOff>115164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36441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2742</xdr:rowOff>
    </xdr:from>
    <xdr:to>
      <xdr:col>81</xdr:col>
      <xdr:colOff>101600</xdr:colOff>
      <xdr:row>95</xdr:row>
      <xdr:rowOff>104342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9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145517</xdr:rowOff>
    </xdr:from>
    <xdr:to>
      <xdr:col>76</xdr:col>
      <xdr:colOff>165100</xdr:colOff>
      <xdr:row>95</xdr:row>
      <xdr:rowOff>75667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92194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118835</xdr:rowOff>
    </xdr:from>
    <xdr:to>
      <xdr:col>72</xdr:col>
      <xdr:colOff>38100</xdr:colOff>
      <xdr:row>95</xdr:row>
      <xdr:rowOff>48985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65512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119418</xdr:rowOff>
    </xdr:from>
    <xdr:to>
      <xdr:col>67</xdr:col>
      <xdr:colOff>101600</xdr:colOff>
      <xdr:row>95</xdr:row>
      <xdr:rowOff>49568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66095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82,062</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20,818</a:t>
          </a:r>
          <a:r>
            <a:rPr kumimoji="1" lang="ja-JP" altLang="en-US" sz="1300">
              <a:latin typeface="ＭＳ Ｐゴシック" panose="020B0600070205080204" pitchFamily="50" charset="-128"/>
              <a:ea typeface="ＭＳ Ｐゴシック" panose="020B0600070205080204" pitchFamily="50" charset="-128"/>
            </a:rPr>
            <a:t>円の増加となった。主な増加の要因としては、国の事業として「給付金・定額減税一体支援給付金給付事業」を実施したことや財政調整基金や公共施設整備基金への積立てが増加したことが挙げられる。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157,686</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4,127</a:t>
          </a:r>
          <a:r>
            <a:rPr kumimoji="1" lang="ja-JP" altLang="en-US" sz="1300">
              <a:latin typeface="ＭＳ Ｐゴシック" panose="020B0600070205080204" pitchFamily="50" charset="-128"/>
              <a:ea typeface="ＭＳ Ｐゴシック" panose="020B0600070205080204" pitchFamily="50" charset="-128"/>
            </a:rPr>
            <a:t>円の増加となった。主な増加の要因として、国の事業として「低所得者給付金事業」を実施したことが挙げられる。衛生費の住民一人当たりのコストは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125,227</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74,759</a:t>
          </a:r>
          <a:r>
            <a:rPr kumimoji="1" lang="ja-JP" altLang="en-US" sz="1300">
              <a:latin typeface="ＭＳ Ｐゴシック" panose="020B0600070205080204" pitchFamily="50" charset="-128"/>
              <a:ea typeface="ＭＳ Ｐゴシック" panose="020B0600070205080204" pitchFamily="50" charset="-128"/>
            </a:rPr>
            <a:t>円の大幅な増加となった。増加の要因としては、令和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年度から稼働をしている山辺・県北西部広域環境衛生組合のごみ処理施設建設費用に係る分担金が多額であったことが挙げられる。消防費の住民一人当たりのコストは</a:t>
          </a:r>
          <a:r>
            <a:rPr kumimoji="1" lang="en-US" altLang="ja-JP" sz="1300">
              <a:latin typeface="ＭＳ Ｐゴシック" panose="020B0600070205080204" pitchFamily="50" charset="-128"/>
              <a:ea typeface="ＭＳ Ｐゴシック" panose="020B0600070205080204" pitchFamily="50" charset="-128"/>
            </a:rPr>
            <a:t>18,318</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2,233</a:t>
          </a:r>
          <a:r>
            <a:rPr kumimoji="1" lang="ja-JP" altLang="en-US" sz="1300">
              <a:latin typeface="ＭＳ Ｐゴシック" panose="020B0600070205080204" pitchFamily="50" charset="-128"/>
              <a:ea typeface="ＭＳ Ｐゴシック" panose="020B0600070205080204" pitchFamily="50" charset="-128"/>
            </a:rPr>
            <a:t>円の増加となった。増加の要因としては、避難者の生活環境改善を目的とした防災井戸設置事業を実施したことが挙げられる。教育費の住民一人当たりのコストは</a:t>
          </a:r>
          <a:r>
            <a:rPr kumimoji="1" lang="en-US" altLang="ja-JP" sz="1300">
              <a:latin typeface="ＭＳ Ｐゴシック" panose="020B0600070205080204" pitchFamily="50" charset="-128"/>
              <a:ea typeface="ＭＳ Ｐゴシック" panose="020B0600070205080204" pitchFamily="50" charset="-128"/>
            </a:rPr>
            <a:t>84,187</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18,921</a:t>
          </a:r>
          <a:r>
            <a:rPr kumimoji="1" lang="ja-JP" altLang="en-US" sz="1300">
              <a:latin typeface="ＭＳ Ｐゴシック" panose="020B0600070205080204" pitchFamily="50" charset="-128"/>
              <a:ea typeface="ＭＳ Ｐゴシック" panose="020B0600070205080204" pitchFamily="50" charset="-128"/>
            </a:rPr>
            <a:t>円の増加となった。増加の要因としては、中学校統合に向けた学校適正化事業費の増額が挙げられる。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将来の施設更新需要に備えて特定目的基金である公共施設整備基金への積立てを推進しているものの、財政調整基金は災害などの臨時財政需要に備えるため、実質収支比率と合わせて標準財政規模の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実質単年度収支が増加している要因として、配当割交付金、地方消費税交付金、株式等譲渡所得割交付金などの各種交付金が予算を上振れしたことや繰上償還を実施したことが挙げ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は黒字を維持しており、毎年度の剰余金により黒字額が増加傾向にあったが、水道庁舎の耐震改修や配水管の更新など資本的支出が増加しており、剰余金が減少傾向にある。今後も全ての会計において、財政の健全化を図り、連結実質赤字比率の安定に努め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年度からは下水道事業が地方公営企業法の適用となり公営企業会計となったことから、新たに剰余金が生じている。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711" t="s">
        <v>76</v>
      </c>
      <c r="C1" s="711"/>
      <c r="D1" s="711"/>
      <c r="E1" s="711"/>
      <c r="F1" s="711"/>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1"/>
      <c r="AY1" s="711"/>
      <c r="AZ1" s="711"/>
      <c r="BA1" s="711"/>
      <c r="BB1" s="711"/>
      <c r="BC1" s="711"/>
      <c r="BD1" s="711"/>
      <c r="BE1" s="711"/>
      <c r="BF1" s="711"/>
      <c r="BG1" s="711"/>
      <c r="BH1" s="711"/>
      <c r="BI1" s="711"/>
      <c r="BJ1" s="711"/>
      <c r="BK1" s="711"/>
      <c r="BL1" s="711"/>
      <c r="BM1" s="711"/>
      <c r="BN1" s="711"/>
      <c r="BO1" s="711"/>
      <c r="BP1" s="711"/>
      <c r="BQ1" s="711"/>
      <c r="BR1" s="711"/>
      <c r="BS1" s="711"/>
      <c r="BT1" s="711"/>
      <c r="BU1" s="711"/>
      <c r="BV1" s="711"/>
      <c r="BW1" s="711"/>
      <c r="BX1" s="711"/>
      <c r="BY1" s="711"/>
      <c r="BZ1" s="711"/>
      <c r="CA1" s="711"/>
      <c r="CB1" s="711"/>
      <c r="CC1" s="711"/>
      <c r="CD1" s="711"/>
      <c r="CE1" s="711"/>
      <c r="CF1" s="711"/>
      <c r="CG1" s="711"/>
      <c r="CH1" s="711"/>
      <c r="CI1" s="711"/>
      <c r="CJ1" s="711"/>
      <c r="CK1" s="711"/>
      <c r="CL1" s="711"/>
      <c r="CM1" s="711"/>
      <c r="CN1" s="711"/>
      <c r="CO1" s="711"/>
      <c r="CP1" s="711"/>
      <c r="CQ1" s="711"/>
      <c r="CR1" s="711"/>
      <c r="CS1" s="711"/>
      <c r="CT1" s="711"/>
      <c r="CU1" s="711"/>
      <c r="CV1" s="711"/>
      <c r="CW1" s="711"/>
      <c r="CX1" s="711"/>
      <c r="CY1" s="711"/>
      <c r="CZ1" s="711"/>
      <c r="DA1" s="711"/>
      <c r="DB1" s="711"/>
      <c r="DC1" s="711"/>
      <c r="DD1" s="711"/>
      <c r="DE1" s="711"/>
      <c r="DF1" s="711"/>
      <c r="DG1" s="711"/>
      <c r="DH1" s="711"/>
      <c r="DI1" s="711"/>
      <c r="DJ1" s="169"/>
      <c r="DK1" s="169"/>
      <c r="DL1" s="169"/>
      <c r="DM1" s="169"/>
      <c r="DN1" s="169"/>
      <c r="DO1" s="169"/>
    </row>
    <row r="2" spans="1:119" ht="24" thickBot="1" x14ac:dyDescent="0.25">
      <c r="B2" s="170" t="s">
        <v>77</v>
      </c>
      <c r="C2" s="170"/>
      <c r="D2" s="171"/>
    </row>
    <row r="3" spans="1:119" ht="18.75" customHeight="1" thickBot="1" x14ac:dyDescent="0.25">
      <c r="A3" s="169"/>
      <c r="B3" s="712" t="s">
        <v>78</v>
      </c>
      <c r="C3" s="713"/>
      <c r="D3" s="713"/>
      <c r="E3" s="714"/>
      <c r="F3" s="714"/>
      <c r="G3" s="714"/>
      <c r="H3" s="714"/>
      <c r="I3" s="714"/>
      <c r="J3" s="714"/>
      <c r="K3" s="714"/>
      <c r="L3" s="714" t="s">
        <v>79</v>
      </c>
      <c r="M3" s="714"/>
      <c r="N3" s="714"/>
      <c r="O3" s="714"/>
      <c r="P3" s="714"/>
      <c r="Q3" s="714"/>
      <c r="R3" s="717"/>
      <c r="S3" s="717"/>
      <c r="T3" s="717"/>
      <c r="U3" s="717"/>
      <c r="V3" s="718"/>
      <c r="W3" s="608" t="s">
        <v>80</v>
      </c>
      <c r="X3" s="609"/>
      <c r="Y3" s="609"/>
      <c r="Z3" s="609"/>
      <c r="AA3" s="609"/>
      <c r="AB3" s="713"/>
      <c r="AC3" s="717" t="s">
        <v>81</v>
      </c>
      <c r="AD3" s="609"/>
      <c r="AE3" s="609"/>
      <c r="AF3" s="609"/>
      <c r="AG3" s="609"/>
      <c r="AH3" s="609"/>
      <c r="AI3" s="609"/>
      <c r="AJ3" s="609"/>
      <c r="AK3" s="609"/>
      <c r="AL3" s="679"/>
      <c r="AM3" s="608" t="s">
        <v>82</v>
      </c>
      <c r="AN3" s="609"/>
      <c r="AO3" s="609"/>
      <c r="AP3" s="609"/>
      <c r="AQ3" s="609"/>
      <c r="AR3" s="609"/>
      <c r="AS3" s="609"/>
      <c r="AT3" s="609"/>
      <c r="AU3" s="609"/>
      <c r="AV3" s="609"/>
      <c r="AW3" s="609"/>
      <c r="AX3" s="679"/>
      <c r="AY3" s="671" t="s">
        <v>1</v>
      </c>
      <c r="AZ3" s="672"/>
      <c r="BA3" s="672"/>
      <c r="BB3" s="672"/>
      <c r="BC3" s="672"/>
      <c r="BD3" s="672"/>
      <c r="BE3" s="672"/>
      <c r="BF3" s="672"/>
      <c r="BG3" s="672"/>
      <c r="BH3" s="672"/>
      <c r="BI3" s="672"/>
      <c r="BJ3" s="672"/>
      <c r="BK3" s="672"/>
      <c r="BL3" s="672"/>
      <c r="BM3" s="721"/>
      <c r="BN3" s="608" t="s">
        <v>83</v>
      </c>
      <c r="BO3" s="609"/>
      <c r="BP3" s="609"/>
      <c r="BQ3" s="609"/>
      <c r="BR3" s="609"/>
      <c r="BS3" s="609"/>
      <c r="BT3" s="609"/>
      <c r="BU3" s="679"/>
      <c r="BV3" s="608" t="s">
        <v>84</v>
      </c>
      <c r="BW3" s="609"/>
      <c r="BX3" s="609"/>
      <c r="BY3" s="609"/>
      <c r="BZ3" s="609"/>
      <c r="CA3" s="609"/>
      <c r="CB3" s="609"/>
      <c r="CC3" s="679"/>
      <c r="CD3" s="671" t="s">
        <v>1</v>
      </c>
      <c r="CE3" s="672"/>
      <c r="CF3" s="672"/>
      <c r="CG3" s="672"/>
      <c r="CH3" s="672"/>
      <c r="CI3" s="672"/>
      <c r="CJ3" s="672"/>
      <c r="CK3" s="672"/>
      <c r="CL3" s="672"/>
      <c r="CM3" s="672"/>
      <c r="CN3" s="672"/>
      <c r="CO3" s="672"/>
      <c r="CP3" s="672"/>
      <c r="CQ3" s="672"/>
      <c r="CR3" s="672"/>
      <c r="CS3" s="721"/>
      <c r="CT3" s="608" t="s">
        <v>85</v>
      </c>
      <c r="CU3" s="609"/>
      <c r="CV3" s="609"/>
      <c r="CW3" s="609"/>
      <c r="CX3" s="609"/>
      <c r="CY3" s="609"/>
      <c r="CZ3" s="609"/>
      <c r="DA3" s="679"/>
      <c r="DB3" s="608" t="s">
        <v>86</v>
      </c>
      <c r="DC3" s="609"/>
      <c r="DD3" s="609"/>
      <c r="DE3" s="609"/>
      <c r="DF3" s="609"/>
      <c r="DG3" s="609"/>
      <c r="DH3" s="609"/>
      <c r="DI3" s="679"/>
    </row>
    <row r="4" spans="1:119" ht="18.75" customHeight="1" x14ac:dyDescent="0.2">
      <c r="A4" s="169"/>
      <c r="B4" s="687"/>
      <c r="C4" s="688"/>
      <c r="D4" s="688"/>
      <c r="E4" s="689"/>
      <c r="F4" s="689"/>
      <c r="G4" s="689"/>
      <c r="H4" s="689"/>
      <c r="I4" s="689"/>
      <c r="J4" s="689"/>
      <c r="K4" s="689"/>
      <c r="L4" s="689"/>
      <c r="M4" s="689"/>
      <c r="N4" s="689"/>
      <c r="O4" s="689"/>
      <c r="P4" s="689"/>
      <c r="Q4" s="689"/>
      <c r="R4" s="693"/>
      <c r="S4" s="693"/>
      <c r="T4" s="693"/>
      <c r="U4" s="693"/>
      <c r="V4" s="694"/>
      <c r="W4" s="680"/>
      <c r="X4" s="490"/>
      <c r="Y4" s="490"/>
      <c r="Z4" s="490"/>
      <c r="AA4" s="490"/>
      <c r="AB4" s="688"/>
      <c r="AC4" s="693"/>
      <c r="AD4" s="490"/>
      <c r="AE4" s="490"/>
      <c r="AF4" s="490"/>
      <c r="AG4" s="490"/>
      <c r="AH4" s="490"/>
      <c r="AI4" s="490"/>
      <c r="AJ4" s="490"/>
      <c r="AK4" s="490"/>
      <c r="AL4" s="681"/>
      <c r="AM4" s="630"/>
      <c r="AN4" s="528"/>
      <c r="AO4" s="528"/>
      <c r="AP4" s="528"/>
      <c r="AQ4" s="528"/>
      <c r="AR4" s="528"/>
      <c r="AS4" s="528"/>
      <c r="AT4" s="528"/>
      <c r="AU4" s="528"/>
      <c r="AV4" s="528"/>
      <c r="AW4" s="528"/>
      <c r="AX4" s="720"/>
      <c r="AY4" s="565" t="s">
        <v>87</v>
      </c>
      <c r="AZ4" s="566"/>
      <c r="BA4" s="566"/>
      <c r="BB4" s="566"/>
      <c r="BC4" s="566"/>
      <c r="BD4" s="566"/>
      <c r="BE4" s="566"/>
      <c r="BF4" s="566"/>
      <c r="BG4" s="566"/>
      <c r="BH4" s="566"/>
      <c r="BI4" s="566"/>
      <c r="BJ4" s="566"/>
      <c r="BK4" s="566"/>
      <c r="BL4" s="566"/>
      <c r="BM4" s="567"/>
      <c r="BN4" s="568">
        <v>12091288</v>
      </c>
      <c r="BO4" s="569"/>
      <c r="BP4" s="569"/>
      <c r="BQ4" s="569"/>
      <c r="BR4" s="569"/>
      <c r="BS4" s="569"/>
      <c r="BT4" s="569"/>
      <c r="BU4" s="570"/>
      <c r="BV4" s="568">
        <v>9822291</v>
      </c>
      <c r="BW4" s="569"/>
      <c r="BX4" s="569"/>
      <c r="BY4" s="569"/>
      <c r="BZ4" s="569"/>
      <c r="CA4" s="569"/>
      <c r="CB4" s="569"/>
      <c r="CC4" s="570"/>
      <c r="CD4" s="705" t="s">
        <v>88</v>
      </c>
      <c r="CE4" s="706"/>
      <c r="CF4" s="706"/>
      <c r="CG4" s="706"/>
      <c r="CH4" s="706"/>
      <c r="CI4" s="706"/>
      <c r="CJ4" s="706"/>
      <c r="CK4" s="706"/>
      <c r="CL4" s="706"/>
      <c r="CM4" s="706"/>
      <c r="CN4" s="706"/>
      <c r="CO4" s="706"/>
      <c r="CP4" s="706"/>
      <c r="CQ4" s="706"/>
      <c r="CR4" s="706"/>
      <c r="CS4" s="707"/>
      <c r="CT4" s="708">
        <v>5</v>
      </c>
      <c r="CU4" s="709"/>
      <c r="CV4" s="709"/>
      <c r="CW4" s="709"/>
      <c r="CX4" s="709"/>
      <c r="CY4" s="709"/>
      <c r="CZ4" s="709"/>
      <c r="DA4" s="710"/>
      <c r="DB4" s="708">
        <v>5.0999999999999996</v>
      </c>
      <c r="DC4" s="709"/>
      <c r="DD4" s="709"/>
      <c r="DE4" s="709"/>
      <c r="DF4" s="709"/>
      <c r="DG4" s="709"/>
      <c r="DH4" s="709"/>
      <c r="DI4" s="710"/>
    </row>
    <row r="5" spans="1:119" ht="18.75" customHeight="1" x14ac:dyDescent="0.2">
      <c r="A5" s="169"/>
      <c r="B5" s="715"/>
      <c r="C5" s="529"/>
      <c r="D5" s="529"/>
      <c r="E5" s="716"/>
      <c r="F5" s="716"/>
      <c r="G5" s="716"/>
      <c r="H5" s="716"/>
      <c r="I5" s="716"/>
      <c r="J5" s="716"/>
      <c r="K5" s="716"/>
      <c r="L5" s="716"/>
      <c r="M5" s="716"/>
      <c r="N5" s="716"/>
      <c r="O5" s="716"/>
      <c r="P5" s="716"/>
      <c r="Q5" s="716"/>
      <c r="R5" s="527"/>
      <c r="S5" s="527"/>
      <c r="T5" s="527"/>
      <c r="U5" s="527"/>
      <c r="V5" s="719"/>
      <c r="W5" s="630"/>
      <c r="X5" s="528"/>
      <c r="Y5" s="528"/>
      <c r="Z5" s="528"/>
      <c r="AA5" s="528"/>
      <c r="AB5" s="529"/>
      <c r="AC5" s="527"/>
      <c r="AD5" s="528"/>
      <c r="AE5" s="528"/>
      <c r="AF5" s="528"/>
      <c r="AG5" s="528"/>
      <c r="AH5" s="528"/>
      <c r="AI5" s="528"/>
      <c r="AJ5" s="528"/>
      <c r="AK5" s="528"/>
      <c r="AL5" s="720"/>
      <c r="AM5" s="596" t="s">
        <v>89</v>
      </c>
      <c r="AN5" s="496"/>
      <c r="AO5" s="496"/>
      <c r="AP5" s="496"/>
      <c r="AQ5" s="496"/>
      <c r="AR5" s="496"/>
      <c r="AS5" s="496"/>
      <c r="AT5" s="497"/>
      <c r="AU5" s="597" t="s">
        <v>90</v>
      </c>
      <c r="AV5" s="598"/>
      <c r="AW5" s="598"/>
      <c r="AX5" s="598"/>
      <c r="AY5" s="553" t="s">
        <v>91</v>
      </c>
      <c r="AZ5" s="554"/>
      <c r="BA5" s="554"/>
      <c r="BB5" s="554"/>
      <c r="BC5" s="554"/>
      <c r="BD5" s="554"/>
      <c r="BE5" s="554"/>
      <c r="BF5" s="554"/>
      <c r="BG5" s="554"/>
      <c r="BH5" s="554"/>
      <c r="BI5" s="554"/>
      <c r="BJ5" s="554"/>
      <c r="BK5" s="554"/>
      <c r="BL5" s="554"/>
      <c r="BM5" s="555"/>
      <c r="BN5" s="539">
        <v>11781110</v>
      </c>
      <c r="BO5" s="540"/>
      <c r="BP5" s="540"/>
      <c r="BQ5" s="540"/>
      <c r="BR5" s="540"/>
      <c r="BS5" s="540"/>
      <c r="BT5" s="540"/>
      <c r="BU5" s="541"/>
      <c r="BV5" s="539">
        <v>9500873</v>
      </c>
      <c r="BW5" s="540"/>
      <c r="BX5" s="540"/>
      <c r="BY5" s="540"/>
      <c r="BZ5" s="540"/>
      <c r="CA5" s="540"/>
      <c r="CB5" s="540"/>
      <c r="CC5" s="541"/>
      <c r="CD5" s="579" t="s">
        <v>92</v>
      </c>
      <c r="CE5" s="499"/>
      <c r="CF5" s="499"/>
      <c r="CG5" s="499"/>
      <c r="CH5" s="499"/>
      <c r="CI5" s="499"/>
      <c r="CJ5" s="499"/>
      <c r="CK5" s="499"/>
      <c r="CL5" s="499"/>
      <c r="CM5" s="499"/>
      <c r="CN5" s="499"/>
      <c r="CO5" s="499"/>
      <c r="CP5" s="499"/>
      <c r="CQ5" s="499"/>
      <c r="CR5" s="499"/>
      <c r="CS5" s="580"/>
      <c r="CT5" s="536">
        <v>95.7</v>
      </c>
      <c r="CU5" s="537"/>
      <c r="CV5" s="537"/>
      <c r="CW5" s="537"/>
      <c r="CX5" s="537"/>
      <c r="CY5" s="537"/>
      <c r="CZ5" s="537"/>
      <c r="DA5" s="538"/>
      <c r="DB5" s="536">
        <v>96.6</v>
      </c>
      <c r="DC5" s="537"/>
      <c r="DD5" s="537"/>
      <c r="DE5" s="537"/>
      <c r="DF5" s="537"/>
      <c r="DG5" s="537"/>
      <c r="DH5" s="537"/>
      <c r="DI5" s="538"/>
    </row>
    <row r="6" spans="1:119" ht="18.75" customHeight="1" x14ac:dyDescent="0.2">
      <c r="A6" s="169"/>
      <c r="B6" s="685" t="s">
        <v>93</v>
      </c>
      <c r="C6" s="526"/>
      <c r="D6" s="526"/>
      <c r="E6" s="686"/>
      <c r="F6" s="686"/>
      <c r="G6" s="686"/>
      <c r="H6" s="686"/>
      <c r="I6" s="686"/>
      <c r="J6" s="686"/>
      <c r="K6" s="686"/>
      <c r="L6" s="686" t="s">
        <v>94</v>
      </c>
      <c r="M6" s="686"/>
      <c r="N6" s="686"/>
      <c r="O6" s="686"/>
      <c r="P6" s="686"/>
      <c r="Q6" s="686"/>
      <c r="R6" s="524"/>
      <c r="S6" s="524"/>
      <c r="T6" s="524"/>
      <c r="U6" s="524"/>
      <c r="V6" s="692"/>
      <c r="W6" s="629" t="s">
        <v>95</v>
      </c>
      <c r="X6" s="525"/>
      <c r="Y6" s="525"/>
      <c r="Z6" s="525"/>
      <c r="AA6" s="525"/>
      <c r="AB6" s="526"/>
      <c r="AC6" s="697" t="s">
        <v>96</v>
      </c>
      <c r="AD6" s="698"/>
      <c r="AE6" s="698"/>
      <c r="AF6" s="698"/>
      <c r="AG6" s="698"/>
      <c r="AH6" s="698"/>
      <c r="AI6" s="698"/>
      <c r="AJ6" s="698"/>
      <c r="AK6" s="698"/>
      <c r="AL6" s="699"/>
      <c r="AM6" s="596" t="s">
        <v>97</v>
      </c>
      <c r="AN6" s="496"/>
      <c r="AO6" s="496"/>
      <c r="AP6" s="496"/>
      <c r="AQ6" s="496"/>
      <c r="AR6" s="496"/>
      <c r="AS6" s="496"/>
      <c r="AT6" s="497"/>
      <c r="AU6" s="597" t="s">
        <v>90</v>
      </c>
      <c r="AV6" s="598"/>
      <c r="AW6" s="598"/>
      <c r="AX6" s="598"/>
      <c r="AY6" s="553" t="s">
        <v>98</v>
      </c>
      <c r="AZ6" s="554"/>
      <c r="BA6" s="554"/>
      <c r="BB6" s="554"/>
      <c r="BC6" s="554"/>
      <c r="BD6" s="554"/>
      <c r="BE6" s="554"/>
      <c r="BF6" s="554"/>
      <c r="BG6" s="554"/>
      <c r="BH6" s="554"/>
      <c r="BI6" s="554"/>
      <c r="BJ6" s="554"/>
      <c r="BK6" s="554"/>
      <c r="BL6" s="554"/>
      <c r="BM6" s="555"/>
      <c r="BN6" s="539">
        <v>310178</v>
      </c>
      <c r="BO6" s="540"/>
      <c r="BP6" s="540"/>
      <c r="BQ6" s="540"/>
      <c r="BR6" s="540"/>
      <c r="BS6" s="540"/>
      <c r="BT6" s="540"/>
      <c r="BU6" s="541"/>
      <c r="BV6" s="539">
        <v>321418</v>
      </c>
      <c r="BW6" s="540"/>
      <c r="BX6" s="540"/>
      <c r="BY6" s="540"/>
      <c r="BZ6" s="540"/>
      <c r="CA6" s="540"/>
      <c r="CB6" s="540"/>
      <c r="CC6" s="541"/>
      <c r="CD6" s="579" t="s">
        <v>99</v>
      </c>
      <c r="CE6" s="499"/>
      <c r="CF6" s="499"/>
      <c r="CG6" s="499"/>
      <c r="CH6" s="499"/>
      <c r="CI6" s="499"/>
      <c r="CJ6" s="499"/>
      <c r="CK6" s="499"/>
      <c r="CL6" s="499"/>
      <c r="CM6" s="499"/>
      <c r="CN6" s="499"/>
      <c r="CO6" s="499"/>
      <c r="CP6" s="499"/>
      <c r="CQ6" s="499"/>
      <c r="CR6" s="499"/>
      <c r="CS6" s="580"/>
      <c r="CT6" s="682">
        <v>96</v>
      </c>
      <c r="CU6" s="683"/>
      <c r="CV6" s="683"/>
      <c r="CW6" s="683"/>
      <c r="CX6" s="683"/>
      <c r="CY6" s="683"/>
      <c r="CZ6" s="683"/>
      <c r="DA6" s="684"/>
      <c r="DB6" s="682">
        <v>97.2</v>
      </c>
      <c r="DC6" s="683"/>
      <c r="DD6" s="683"/>
      <c r="DE6" s="683"/>
      <c r="DF6" s="683"/>
      <c r="DG6" s="683"/>
      <c r="DH6" s="683"/>
      <c r="DI6" s="684"/>
    </row>
    <row r="7" spans="1:119" ht="18.75" customHeight="1" x14ac:dyDescent="0.2">
      <c r="A7" s="169"/>
      <c r="B7" s="687"/>
      <c r="C7" s="688"/>
      <c r="D7" s="688"/>
      <c r="E7" s="689"/>
      <c r="F7" s="689"/>
      <c r="G7" s="689"/>
      <c r="H7" s="689"/>
      <c r="I7" s="689"/>
      <c r="J7" s="689"/>
      <c r="K7" s="689"/>
      <c r="L7" s="689"/>
      <c r="M7" s="689"/>
      <c r="N7" s="689"/>
      <c r="O7" s="689"/>
      <c r="P7" s="689"/>
      <c r="Q7" s="689"/>
      <c r="R7" s="693"/>
      <c r="S7" s="693"/>
      <c r="T7" s="693"/>
      <c r="U7" s="693"/>
      <c r="V7" s="694"/>
      <c r="W7" s="680"/>
      <c r="X7" s="490"/>
      <c r="Y7" s="490"/>
      <c r="Z7" s="490"/>
      <c r="AA7" s="490"/>
      <c r="AB7" s="688"/>
      <c r="AC7" s="700"/>
      <c r="AD7" s="491"/>
      <c r="AE7" s="491"/>
      <c r="AF7" s="491"/>
      <c r="AG7" s="491"/>
      <c r="AH7" s="491"/>
      <c r="AI7" s="491"/>
      <c r="AJ7" s="491"/>
      <c r="AK7" s="491"/>
      <c r="AL7" s="701"/>
      <c r="AM7" s="596" t="s">
        <v>100</v>
      </c>
      <c r="AN7" s="496"/>
      <c r="AO7" s="496"/>
      <c r="AP7" s="496"/>
      <c r="AQ7" s="496"/>
      <c r="AR7" s="496"/>
      <c r="AS7" s="496"/>
      <c r="AT7" s="497"/>
      <c r="AU7" s="597" t="s">
        <v>90</v>
      </c>
      <c r="AV7" s="598"/>
      <c r="AW7" s="598"/>
      <c r="AX7" s="598"/>
      <c r="AY7" s="553" t="s">
        <v>101</v>
      </c>
      <c r="AZ7" s="554"/>
      <c r="BA7" s="554"/>
      <c r="BB7" s="554"/>
      <c r="BC7" s="554"/>
      <c r="BD7" s="554"/>
      <c r="BE7" s="554"/>
      <c r="BF7" s="554"/>
      <c r="BG7" s="554"/>
      <c r="BH7" s="554"/>
      <c r="BI7" s="554"/>
      <c r="BJ7" s="554"/>
      <c r="BK7" s="554"/>
      <c r="BL7" s="554"/>
      <c r="BM7" s="555"/>
      <c r="BN7" s="539">
        <v>38558</v>
      </c>
      <c r="BO7" s="540"/>
      <c r="BP7" s="540"/>
      <c r="BQ7" s="540"/>
      <c r="BR7" s="540"/>
      <c r="BS7" s="540"/>
      <c r="BT7" s="540"/>
      <c r="BU7" s="541"/>
      <c r="BV7" s="539">
        <v>47576</v>
      </c>
      <c r="BW7" s="540"/>
      <c r="BX7" s="540"/>
      <c r="BY7" s="540"/>
      <c r="BZ7" s="540"/>
      <c r="CA7" s="540"/>
      <c r="CB7" s="540"/>
      <c r="CC7" s="541"/>
      <c r="CD7" s="579" t="s">
        <v>102</v>
      </c>
      <c r="CE7" s="499"/>
      <c r="CF7" s="499"/>
      <c r="CG7" s="499"/>
      <c r="CH7" s="499"/>
      <c r="CI7" s="499"/>
      <c r="CJ7" s="499"/>
      <c r="CK7" s="499"/>
      <c r="CL7" s="499"/>
      <c r="CM7" s="499"/>
      <c r="CN7" s="499"/>
      <c r="CO7" s="499"/>
      <c r="CP7" s="499"/>
      <c r="CQ7" s="499"/>
      <c r="CR7" s="499"/>
      <c r="CS7" s="580"/>
      <c r="CT7" s="539">
        <v>5457472</v>
      </c>
      <c r="CU7" s="540"/>
      <c r="CV7" s="540"/>
      <c r="CW7" s="540"/>
      <c r="CX7" s="540"/>
      <c r="CY7" s="540"/>
      <c r="CZ7" s="540"/>
      <c r="DA7" s="541"/>
      <c r="DB7" s="539">
        <v>5359814</v>
      </c>
      <c r="DC7" s="540"/>
      <c r="DD7" s="540"/>
      <c r="DE7" s="540"/>
      <c r="DF7" s="540"/>
      <c r="DG7" s="540"/>
      <c r="DH7" s="540"/>
      <c r="DI7" s="541"/>
    </row>
    <row r="8" spans="1:119" ht="18.75" customHeight="1" thickBot="1" x14ac:dyDescent="0.25">
      <c r="A8" s="169"/>
      <c r="B8" s="690"/>
      <c r="C8" s="635"/>
      <c r="D8" s="635"/>
      <c r="E8" s="691"/>
      <c r="F8" s="691"/>
      <c r="G8" s="691"/>
      <c r="H8" s="691"/>
      <c r="I8" s="691"/>
      <c r="J8" s="691"/>
      <c r="K8" s="691"/>
      <c r="L8" s="691"/>
      <c r="M8" s="691"/>
      <c r="N8" s="691"/>
      <c r="O8" s="691"/>
      <c r="P8" s="691"/>
      <c r="Q8" s="691"/>
      <c r="R8" s="695"/>
      <c r="S8" s="695"/>
      <c r="T8" s="695"/>
      <c r="U8" s="695"/>
      <c r="V8" s="696"/>
      <c r="W8" s="610"/>
      <c r="X8" s="611"/>
      <c r="Y8" s="611"/>
      <c r="Z8" s="611"/>
      <c r="AA8" s="611"/>
      <c r="AB8" s="635"/>
      <c r="AC8" s="702"/>
      <c r="AD8" s="703"/>
      <c r="AE8" s="703"/>
      <c r="AF8" s="703"/>
      <c r="AG8" s="703"/>
      <c r="AH8" s="703"/>
      <c r="AI8" s="703"/>
      <c r="AJ8" s="703"/>
      <c r="AK8" s="703"/>
      <c r="AL8" s="704"/>
      <c r="AM8" s="596" t="s">
        <v>103</v>
      </c>
      <c r="AN8" s="496"/>
      <c r="AO8" s="496"/>
      <c r="AP8" s="496"/>
      <c r="AQ8" s="496"/>
      <c r="AR8" s="496"/>
      <c r="AS8" s="496"/>
      <c r="AT8" s="497"/>
      <c r="AU8" s="597" t="s">
        <v>104</v>
      </c>
      <c r="AV8" s="598"/>
      <c r="AW8" s="598"/>
      <c r="AX8" s="598"/>
      <c r="AY8" s="553" t="s">
        <v>105</v>
      </c>
      <c r="AZ8" s="554"/>
      <c r="BA8" s="554"/>
      <c r="BB8" s="554"/>
      <c r="BC8" s="554"/>
      <c r="BD8" s="554"/>
      <c r="BE8" s="554"/>
      <c r="BF8" s="554"/>
      <c r="BG8" s="554"/>
      <c r="BH8" s="554"/>
      <c r="BI8" s="554"/>
      <c r="BJ8" s="554"/>
      <c r="BK8" s="554"/>
      <c r="BL8" s="554"/>
      <c r="BM8" s="555"/>
      <c r="BN8" s="539">
        <v>271620</v>
      </c>
      <c r="BO8" s="540"/>
      <c r="BP8" s="540"/>
      <c r="BQ8" s="540"/>
      <c r="BR8" s="540"/>
      <c r="BS8" s="540"/>
      <c r="BT8" s="540"/>
      <c r="BU8" s="541"/>
      <c r="BV8" s="539">
        <v>273842</v>
      </c>
      <c r="BW8" s="540"/>
      <c r="BX8" s="540"/>
      <c r="BY8" s="540"/>
      <c r="BZ8" s="540"/>
      <c r="CA8" s="540"/>
      <c r="CB8" s="540"/>
      <c r="CC8" s="541"/>
      <c r="CD8" s="579" t="s">
        <v>106</v>
      </c>
      <c r="CE8" s="499"/>
      <c r="CF8" s="499"/>
      <c r="CG8" s="499"/>
      <c r="CH8" s="499"/>
      <c r="CI8" s="499"/>
      <c r="CJ8" s="499"/>
      <c r="CK8" s="499"/>
      <c r="CL8" s="499"/>
      <c r="CM8" s="499"/>
      <c r="CN8" s="499"/>
      <c r="CO8" s="499"/>
      <c r="CP8" s="499"/>
      <c r="CQ8" s="499"/>
      <c r="CR8" s="499"/>
      <c r="CS8" s="580"/>
      <c r="CT8" s="642">
        <v>0.46</v>
      </c>
      <c r="CU8" s="643"/>
      <c r="CV8" s="643"/>
      <c r="CW8" s="643"/>
      <c r="CX8" s="643"/>
      <c r="CY8" s="643"/>
      <c r="CZ8" s="643"/>
      <c r="DA8" s="644"/>
      <c r="DB8" s="642">
        <v>0.46</v>
      </c>
      <c r="DC8" s="643"/>
      <c r="DD8" s="643"/>
      <c r="DE8" s="643"/>
      <c r="DF8" s="643"/>
      <c r="DG8" s="643"/>
      <c r="DH8" s="643"/>
      <c r="DI8" s="644"/>
    </row>
    <row r="9" spans="1:119" ht="18.75" customHeight="1" thickBot="1" x14ac:dyDescent="0.25">
      <c r="A9" s="169"/>
      <c r="B9" s="671" t="s">
        <v>107</v>
      </c>
      <c r="C9" s="672"/>
      <c r="D9" s="672"/>
      <c r="E9" s="672"/>
      <c r="F9" s="672"/>
      <c r="G9" s="672"/>
      <c r="H9" s="672"/>
      <c r="I9" s="672"/>
      <c r="J9" s="672"/>
      <c r="K9" s="590"/>
      <c r="L9" s="673" t="s">
        <v>108</v>
      </c>
      <c r="M9" s="674"/>
      <c r="N9" s="674"/>
      <c r="O9" s="674"/>
      <c r="P9" s="674"/>
      <c r="Q9" s="675"/>
      <c r="R9" s="676">
        <v>21714</v>
      </c>
      <c r="S9" s="677"/>
      <c r="T9" s="677"/>
      <c r="U9" s="677"/>
      <c r="V9" s="678"/>
      <c r="W9" s="608" t="s">
        <v>109</v>
      </c>
      <c r="X9" s="609"/>
      <c r="Y9" s="609"/>
      <c r="Z9" s="609"/>
      <c r="AA9" s="609"/>
      <c r="AB9" s="609"/>
      <c r="AC9" s="609"/>
      <c r="AD9" s="609"/>
      <c r="AE9" s="609"/>
      <c r="AF9" s="609"/>
      <c r="AG9" s="609"/>
      <c r="AH9" s="609"/>
      <c r="AI9" s="609"/>
      <c r="AJ9" s="609"/>
      <c r="AK9" s="609"/>
      <c r="AL9" s="679"/>
      <c r="AM9" s="596" t="s">
        <v>110</v>
      </c>
      <c r="AN9" s="496"/>
      <c r="AO9" s="496"/>
      <c r="AP9" s="496"/>
      <c r="AQ9" s="496"/>
      <c r="AR9" s="496"/>
      <c r="AS9" s="496"/>
      <c r="AT9" s="497"/>
      <c r="AU9" s="597" t="s">
        <v>90</v>
      </c>
      <c r="AV9" s="598"/>
      <c r="AW9" s="598"/>
      <c r="AX9" s="598"/>
      <c r="AY9" s="553" t="s">
        <v>111</v>
      </c>
      <c r="AZ9" s="554"/>
      <c r="BA9" s="554"/>
      <c r="BB9" s="554"/>
      <c r="BC9" s="554"/>
      <c r="BD9" s="554"/>
      <c r="BE9" s="554"/>
      <c r="BF9" s="554"/>
      <c r="BG9" s="554"/>
      <c r="BH9" s="554"/>
      <c r="BI9" s="554"/>
      <c r="BJ9" s="554"/>
      <c r="BK9" s="554"/>
      <c r="BL9" s="554"/>
      <c r="BM9" s="555"/>
      <c r="BN9" s="539">
        <v>-2222</v>
      </c>
      <c r="BO9" s="540"/>
      <c r="BP9" s="540"/>
      <c r="BQ9" s="540"/>
      <c r="BR9" s="540"/>
      <c r="BS9" s="540"/>
      <c r="BT9" s="540"/>
      <c r="BU9" s="541"/>
      <c r="BV9" s="539">
        <v>-10410</v>
      </c>
      <c r="BW9" s="540"/>
      <c r="BX9" s="540"/>
      <c r="BY9" s="540"/>
      <c r="BZ9" s="540"/>
      <c r="CA9" s="540"/>
      <c r="CB9" s="540"/>
      <c r="CC9" s="541"/>
      <c r="CD9" s="579" t="s">
        <v>112</v>
      </c>
      <c r="CE9" s="499"/>
      <c r="CF9" s="499"/>
      <c r="CG9" s="499"/>
      <c r="CH9" s="499"/>
      <c r="CI9" s="499"/>
      <c r="CJ9" s="499"/>
      <c r="CK9" s="499"/>
      <c r="CL9" s="499"/>
      <c r="CM9" s="499"/>
      <c r="CN9" s="499"/>
      <c r="CO9" s="499"/>
      <c r="CP9" s="499"/>
      <c r="CQ9" s="499"/>
      <c r="CR9" s="499"/>
      <c r="CS9" s="580"/>
      <c r="CT9" s="536">
        <v>15.7</v>
      </c>
      <c r="CU9" s="537"/>
      <c r="CV9" s="537"/>
      <c r="CW9" s="537"/>
      <c r="CX9" s="537"/>
      <c r="CY9" s="537"/>
      <c r="CZ9" s="537"/>
      <c r="DA9" s="538"/>
      <c r="DB9" s="536">
        <v>16.5</v>
      </c>
      <c r="DC9" s="537"/>
      <c r="DD9" s="537"/>
      <c r="DE9" s="537"/>
      <c r="DF9" s="537"/>
      <c r="DG9" s="537"/>
      <c r="DH9" s="537"/>
      <c r="DI9" s="538"/>
    </row>
    <row r="10" spans="1:119" ht="18.75" customHeight="1" thickBot="1" x14ac:dyDescent="0.25">
      <c r="A10" s="169"/>
      <c r="B10" s="671"/>
      <c r="C10" s="672"/>
      <c r="D10" s="672"/>
      <c r="E10" s="672"/>
      <c r="F10" s="672"/>
      <c r="G10" s="672"/>
      <c r="H10" s="672"/>
      <c r="I10" s="672"/>
      <c r="J10" s="672"/>
      <c r="K10" s="590"/>
      <c r="L10" s="495" t="s">
        <v>113</v>
      </c>
      <c r="M10" s="496"/>
      <c r="N10" s="496"/>
      <c r="O10" s="496"/>
      <c r="P10" s="496"/>
      <c r="Q10" s="497"/>
      <c r="R10" s="492">
        <v>22054</v>
      </c>
      <c r="S10" s="493"/>
      <c r="T10" s="493"/>
      <c r="U10" s="493"/>
      <c r="V10" s="552"/>
      <c r="W10" s="680"/>
      <c r="X10" s="490"/>
      <c r="Y10" s="490"/>
      <c r="Z10" s="490"/>
      <c r="AA10" s="490"/>
      <c r="AB10" s="490"/>
      <c r="AC10" s="490"/>
      <c r="AD10" s="490"/>
      <c r="AE10" s="490"/>
      <c r="AF10" s="490"/>
      <c r="AG10" s="490"/>
      <c r="AH10" s="490"/>
      <c r="AI10" s="490"/>
      <c r="AJ10" s="490"/>
      <c r="AK10" s="490"/>
      <c r="AL10" s="681"/>
      <c r="AM10" s="596" t="s">
        <v>114</v>
      </c>
      <c r="AN10" s="496"/>
      <c r="AO10" s="496"/>
      <c r="AP10" s="496"/>
      <c r="AQ10" s="496"/>
      <c r="AR10" s="496"/>
      <c r="AS10" s="496"/>
      <c r="AT10" s="497"/>
      <c r="AU10" s="597" t="s">
        <v>90</v>
      </c>
      <c r="AV10" s="598"/>
      <c r="AW10" s="598"/>
      <c r="AX10" s="598"/>
      <c r="AY10" s="553" t="s">
        <v>115</v>
      </c>
      <c r="AZ10" s="554"/>
      <c r="BA10" s="554"/>
      <c r="BB10" s="554"/>
      <c r="BC10" s="554"/>
      <c r="BD10" s="554"/>
      <c r="BE10" s="554"/>
      <c r="BF10" s="554"/>
      <c r="BG10" s="554"/>
      <c r="BH10" s="554"/>
      <c r="BI10" s="554"/>
      <c r="BJ10" s="554"/>
      <c r="BK10" s="554"/>
      <c r="BL10" s="554"/>
      <c r="BM10" s="555"/>
      <c r="BN10" s="539">
        <v>301568</v>
      </c>
      <c r="BO10" s="540"/>
      <c r="BP10" s="540"/>
      <c r="BQ10" s="540"/>
      <c r="BR10" s="540"/>
      <c r="BS10" s="540"/>
      <c r="BT10" s="540"/>
      <c r="BU10" s="541"/>
      <c r="BV10" s="539">
        <v>239408</v>
      </c>
      <c r="BW10" s="540"/>
      <c r="BX10" s="540"/>
      <c r="BY10" s="540"/>
      <c r="BZ10" s="540"/>
      <c r="CA10" s="540"/>
      <c r="CB10" s="540"/>
      <c r="CC10" s="54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671"/>
      <c r="C11" s="672"/>
      <c r="D11" s="672"/>
      <c r="E11" s="672"/>
      <c r="F11" s="672"/>
      <c r="G11" s="672"/>
      <c r="H11" s="672"/>
      <c r="I11" s="672"/>
      <c r="J11" s="672"/>
      <c r="K11" s="590"/>
      <c r="L11" s="500" t="s">
        <v>117</v>
      </c>
      <c r="M11" s="501"/>
      <c r="N11" s="501"/>
      <c r="O11" s="501"/>
      <c r="P11" s="501"/>
      <c r="Q11" s="502"/>
      <c r="R11" s="668" t="s">
        <v>118</v>
      </c>
      <c r="S11" s="669"/>
      <c r="T11" s="669"/>
      <c r="U11" s="669"/>
      <c r="V11" s="670"/>
      <c r="W11" s="680"/>
      <c r="X11" s="490"/>
      <c r="Y11" s="490"/>
      <c r="Z11" s="490"/>
      <c r="AA11" s="490"/>
      <c r="AB11" s="490"/>
      <c r="AC11" s="490"/>
      <c r="AD11" s="490"/>
      <c r="AE11" s="490"/>
      <c r="AF11" s="490"/>
      <c r="AG11" s="490"/>
      <c r="AH11" s="490"/>
      <c r="AI11" s="490"/>
      <c r="AJ11" s="490"/>
      <c r="AK11" s="490"/>
      <c r="AL11" s="681"/>
      <c r="AM11" s="596" t="s">
        <v>119</v>
      </c>
      <c r="AN11" s="496"/>
      <c r="AO11" s="496"/>
      <c r="AP11" s="496"/>
      <c r="AQ11" s="496"/>
      <c r="AR11" s="496"/>
      <c r="AS11" s="496"/>
      <c r="AT11" s="497"/>
      <c r="AU11" s="597" t="s">
        <v>90</v>
      </c>
      <c r="AV11" s="598"/>
      <c r="AW11" s="598"/>
      <c r="AX11" s="598"/>
      <c r="AY11" s="553" t="s">
        <v>120</v>
      </c>
      <c r="AZ11" s="554"/>
      <c r="BA11" s="554"/>
      <c r="BB11" s="554"/>
      <c r="BC11" s="554"/>
      <c r="BD11" s="554"/>
      <c r="BE11" s="554"/>
      <c r="BF11" s="554"/>
      <c r="BG11" s="554"/>
      <c r="BH11" s="554"/>
      <c r="BI11" s="554"/>
      <c r="BJ11" s="554"/>
      <c r="BK11" s="554"/>
      <c r="BL11" s="554"/>
      <c r="BM11" s="555"/>
      <c r="BN11" s="539">
        <v>33600</v>
      </c>
      <c r="BO11" s="540"/>
      <c r="BP11" s="540"/>
      <c r="BQ11" s="540"/>
      <c r="BR11" s="540"/>
      <c r="BS11" s="540"/>
      <c r="BT11" s="540"/>
      <c r="BU11" s="541"/>
      <c r="BV11" s="539">
        <v>0</v>
      </c>
      <c r="BW11" s="540"/>
      <c r="BX11" s="540"/>
      <c r="BY11" s="540"/>
      <c r="BZ11" s="540"/>
      <c r="CA11" s="540"/>
      <c r="CB11" s="540"/>
      <c r="CC11" s="541"/>
      <c r="CD11" s="579" t="s">
        <v>121</v>
      </c>
      <c r="CE11" s="499"/>
      <c r="CF11" s="499"/>
      <c r="CG11" s="499"/>
      <c r="CH11" s="499"/>
      <c r="CI11" s="499"/>
      <c r="CJ11" s="499"/>
      <c r="CK11" s="499"/>
      <c r="CL11" s="499"/>
      <c r="CM11" s="499"/>
      <c r="CN11" s="499"/>
      <c r="CO11" s="499"/>
      <c r="CP11" s="499"/>
      <c r="CQ11" s="499"/>
      <c r="CR11" s="499"/>
      <c r="CS11" s="580"/>
      <c r="CT11" s="642" t="s">
        <v>122</v>
      </c>
      <c r="CU11" s="643"/>
      <c r="CV11" s="643"/>
      <c r="CW11" s="643"/>
      <c r="CX11" s="643"/>
      <c r="CY11" s="643"/>
      <c r="CZ11" s="643"/>
      <c r="DA11" s="644"/>
      <c r="DB11" s="642" t="s">
        <v>122</v>
      </c>
      <c r="DC11" s="643"/>
      <c r="DD11" s="643"/>
      <c r="DE11" s="643"/>
      <c r="DF11" s="643"/>
      <c r="DG11" s="643"/>
      <c r="DH11" s="643"/>
      <c r="DI11" s="644"/>
    </row>
    <row r="12" spans="1:119" ht="18.75" customHeight="1" x14ac:dyDescent="0.2">
      <c r="A12" s="169"/>
      <c r="B12" s="645" t="s">
        <v>123</v>
      </c>
      <c r="C12" s="646"/>
      <c r="D12" s="646"/>
      <c r="E12" s="646"/>
      <c r="F12" s="646"/>
      <c r="G12" s="646"/>
      <c r="H12" s="646"/>
      <c r="I12" s="646"/>
      <c r="J12" s="646"/>
      <c r="K12" s="647"/>
      <c r="L12" s="654" t="s">
        <v>124</v>
      </c>
      <c r="M12" s="655"/>
      <c r="N12" s="655"/>
      <c r="O12" s="655"/>
      <c r="P12" s="655"/>
      <c r="Q12" s="656"/>
      <c r="R12" s="657">
        <v>21157</v>
      </c>
      <c r="S12" s="658"/>
      <c r="T12" s="658"/>
      <c r="U12" s="658"/>
      <c r="V12" s="659"/>
      <c r="W12" s="660" t="s">
        <v>1</v>
      </c>
      <c r="X12" s="598"/>
      <c r="Y12" s="598"/>
      <c r="Z12" s="598"/>
      <c r="AA12" s="598"/>
      <c r="AB12" s="661"/>
      <c r="AC12" s="662" t="s">
        <v>125</v>
      </c>
      <c r="AD12" s="663"/>
      <c r="AE12" s="663"/>
      <c r="AF12" s="663"/>
      <c r="AG12" s="664"/>
      <c r="AH12" s="662" t="s">
        <v>126</v>
      </c>
      <c r="AI12" s="663"/>
      <c r="AJ12" s="663"/>
      <c r="AK12" s="663"/>
      <c r="AL12" s="665"/>
      <c r="AM12" s="596" t="s">
        <v>127</v>
      </c>
      <c r="AN12" s="496"/>
      <c r="AO12" s="496"/>
      <c r="AP12" s="496"/>
      <c r="AQ12" s="496"/>
      <c r="AR12" s="496"/>
      <c r="AS12" s="496"/>
      <c r="AT12" s="497"/>
      <c r="AU12" s="597" t="s">
        <v>90</v>
      </c>
      <c r="AV12" s="598"/>
      <c r="AW12" s="598"/>
      <c r="AX12" s="598"/>
      <c r="AY12" s="553" t="s">
        <v>128</v>
      </c>
      <c r="AZ12" s="554"/>
      <c r="BA12" s="554"/>
      <c r="BB12" s="554"/>
      <c r="BC12" s="554"/>
      <c r="BD12" s="554"/>
      <c r="BE12" s="554"/>
      <c r="BF12" s="554"/>
      <c r="BG12" s="554"/>
      <c r="BH12" s="554"/>
      <c r="BI12" s="554"/>
      <c r="BJ12" s="554"/>
      <c r="BK12" s="554"/>
      <c r="BL12" s="554"/>
      <c r="BM12" s="555"/>
      <c r="BN12" s="539">
        <v>298578</v>
      </c>
      <c r="BO12" s="540"/>
      <c r="BP12" s="540"/>
      <c r="BQ12" s="540"/>
      <c r="BR12" s="540"/>
      <c r="BS12" s="540"/>
      <c r="BT12" s="540"/>
      <c r="BU12" s="541"/>
      <c r="BV12" s="539">
        <v>273267</v>
      </c>
      <c r="BW12" s="540"/>
      <c r="BX12" s="540"/>
      <c r="BY12" s="540"/>
      <c r="BZ12" s="540"/>
      <c r="CA12" s="540"/>
      <c r="CB12" s="540"/>
      <c r="CC12" s="541"/>
      <c r="CD12" s="579" t="s">
        <v>129</v>
      </c>
      <c r="CE12" s="499"/>
      <c r="CF12" s="499"/>
      <c r="CG12" s="499"/>
      <c r="CH12" s="499"/>
      <c r="CI12" s="499"/>
      <c r="CJ12" s="499"/>
      <c r="CK12" s="499"/>
      <c r="CL12" s="499"/>
      <c r="CM12" s="499"/>
      <c r="CN12" s="499"/>
      <c r="CO12" s="499"/>
      <c r="CP12" s="499"/>
      <c r="CQ12" s="499"/>
      <c r="CR12" s="499"/>
      <c r="CS12" s="580"/>
      <c r="CT12" s="642" t="s">
        <v>122</v>
      </c>
      <c r="CU12" s="643"/>
      <c r="CV12" s="643"/>
      <c r="CW12" s="643"/>
      <c r="CX12" s="643"/>
      <c r="CY12" s="643"/>
      <c r="CZ12" s="643"/>
      <c r="DA12" s="644"/>
      <c r="DB12" s="642" t="s">
        <v>122</v>
      </c>
      <c r="DC12" s="643"/>
      <c r="DD12" s="643"/>
      <c r="DE12" s="643"/>
      <c r="DF12" s="643"/>
      <c r="DG12" s="643"/>
      <c r="DH12" s="643"/>
      <c r="DI12" s="644"/>
    </row>
    <row r="13" spans="1:119" ht="18.75" customHeight="1" x14ac:dyDescent="0.2">
      <c r="A13" s="169"/>
      <c r="B13" s="648"/>
      <c r="C13" s="649"/>
      <c r="D13" s="649"/>
      <c r="E13" s="649"/>
      <c r="F13" s="649"/>
      <c r="G13" s="649"/>
      <c r="H13" s="649"/>
      <c r="I13" s="649"/>
      <c r="J13" s="649"/>
      <c r="K13" s="650"/>
      <c r="L13" s="178"/>
      <c r="M13" s="623" t="s">
        <v>130</v>
      </c>
      <c r="N13" s="624"/>
      <c r="O13" s="624"/>
      <c r="P13" s="624"/>
      <c r="Q13" s="625"/>
      <c r="R13" s="626">
        <v>20862</v>
      </c>
      <c r="S13" s="627"/>
      <c r="T13" s="627"/>
      <c r="U13" s="627"/>
      <c r="V13" s="628"/>
      <c r="W13" s="629" t="s">
        <v>131</v>
      </c>
      <c r="X13" s="525"/>
      <c r="Y13" s="525"/>
      <c r="Z13" s="525"/>
      <c r="AA13" s="525"/>
      <c r="AB13" s="526"/>
      <c r="AC13" s="492">
        <v>69</v>
      </c>
      <c r="AD13" s="493"/>
      <c r="AE13" s="493"/>
      <c r="AF13" s="493"/>
      <c r="AG13" s="494"/>
      <c r="AH13" s="492">
        <v>58</v>
      </c>
      <c r="AI13" s="493"/>
      <c r="AJ13" s="493"/>
      <c r="AK13" s="493"/>
      <c r="AL13" s="552"/>
      <c r="AM13" s="596" t="s">
        <v>132</v>
      </c>
      <c r="AN13" s="496"/>
      <c r="AO13" s="496"/>
      <c r="AP13" s="496"/>
      <c r="AQ13" s="496"/>
      <c r="AR13" s="496"/>
      <c r="AS13" s="496"/>
      <c r="AT13" s="497"/>
      <c r="AU13" s="597" t="s">
        <v>104</v>
      </c>
      <c r="AV13" s="598"/>
      <c r="AW13" s="598"/>
      <c r="AX13" s="598"/>
      <c r="AY13" s="553" t="s">
        <v>133</v>
      </c>
      <c r="AZ13" s="554"/>
      <c r="BA13" s="554"/>
      <c r="BB13" s="554"/>
      <c r="BC13" s="554"/>
      <c r="BD13" s="554"/>
      <c r="BE13" s="554"/>
      <c r="BF13" s="554"/>
      <c r="BG13" s="554"/>
      <c r="BH13" s="554"/>
      <c r="BI13" s="554"/>
      <c r="BJ13" s="554"/>
      <c r="BK13" s="554"/>
      <c r="BL13" s="554"/>
      <c r="BM13" s="555"/>
      <c r="BN13" s="539">
        <v>34368</v>
      </c>
      <c r="BO13" s="540"/>
      <c r="BP13" s="540"/>
      <c r="BQ13" s="540"/>
      <c r="BR13" s="540"/>
      <c r="BS13" s="540"/>
      <c r="BT13" s="540"/>
      <c r="BU13" s="541"/>
      <c r="BV13" s="539">
        <v>-44269</v>
      </c>
      <c r="BW13" s="540"/>
      <c r="BX13" s="540"/>
      <c r="BY13" s="540"/>
      <c r="BZ13" s="540"/>
      <c r="CA13" s="540"/>
      <c r="CB13" s="540"/>
      <c r="CC13" s="541"/>
      <c r="CD13" s="579" t="s">
        <v>134</v>
      </c>
      <c r="CE13" s="499"/>
      <c r="CF13" s="499"/>
      <c r="CG13" s="499"/>
      <c r="CH13" s="499"/>
      <c r="CI13" s="499"/>
      <c r="CJ13" s="499"/>
      <c r="CK13" s="499"/>
      <c r="CL13" s="499"/>
      <c r="CM13" s="499"/>
      <c r="CN13" s="499"/>
      <c r="CO13" s="499"/>
      <c r="CP13" s="499"/>
      <c r="CQ13" s="499"/>
      <c r="CR13" s="499"/>
      <c r="CS13" s="580"/>
      <c r="CT13" s="536">
        <v>12.8</v>
      </c>
      <c r="CU13" s="537"/>
      <c r="CV13" s="537"/>
      <c r="CW13" s="537"/>
      <c r="CX13" s="537"/>
      <c r="CY13" s="537"/>
      <c r="CZ13" s="537"/>
      <c r="DA13" s="538"/>
      <c r="DB13" s="536">
        <v>12.7</v>
      </c>
      <c r="DC13" s="537"/>
      <c r="DD13" s="537"/>
      <c r="DE13" s="537"/>
      <c r="DF13" s="537"/>
      <c r="DG13" s="537"/>
      <c r="DH13" s="537"/>
      <c r="DI13" s="538"/>
    </row>
    <row r="14" spans="1:119" ht="18.75" customHeight="1" thickBot="1" x14ac:dyDescent="0.25">
      <c r="A14" s="169"/>
      <c r="B14" s="648"/>
      <c r="C14" s="649"/>
      <c r="D14" s="649"/>
      <c r="E14" s="649"/>
      <c r="F14" s="649"/>
      <c r="G14" s="649"/>
      <c r="H14" s="649"/>
      <c r="I14" s="649"/>
      <c r="J14" s="649"/>
      <c r="K14" s="650"/>
      <c r="L14" s="613" t="s">
        <v>135</v>
      </c>
      <c r="M14" s="666"/>
      <c r="N14" s="666"/>
      <c r="O14" s="666"/>
      <c r="P14" s="666"/>
      <c r="Q14" s="667"/>
      <c r="R14" s="626">
        <v>21367</v>
      </c>
      <c r="S14" s="627"/>
      <c r="T14" s="627"/>
      <c r="U14" s="627"/>
      <c r="V14" s="628"/>
      <c r="W14" s="630"/>
      <c r="X14" s="528"/>
      <c r="Y14" s="528"/>
      <c r="Z14" s="528"/>
      <c r="AA14" s="528"/>
      <c r="AB14" s="529"/>
      <c r="AC14" s="619">
        <v>0.8</v>
      </c>
      <c r="AD14" s="620"/>
      <c r="AE14" s="620"/>
      <c r="AF14" s="620"/>
      <c r="AG14" s="621"/>
      <c r="AH14" s="619">
        <v>0.7</v>
      </c>
      <c r="AI14" s="620"/>
      <c r="AJ14" s="620"/>
      <c r="AK14" s="620"/>
      <c r="AL14" s="622"/>
      <c r="AM14" s="596"/>
      <c r="AN14" s="496"/>
      <c r="AO14" s="496"/>
      <c r="AP14" s="496"/>
      <c r="AQ14" s="496"/>
      <c r="AR14" s="496"/>
      <c r="AS14" s="496"/>
      <c r="AT14" s="497"/>
      <c r="AU14" s="597"/>
      <c r="AV14" s="598"/>
      <c r="AW14" s="598"/>
      <c r="AX14" s="598"/>
      <c r="AY14" s="553"/>
      <c r="AZ14" s="554"/>
      <c r="BA14" s="554"/>
      <c r="BB14" s="554"/>
      <c r="BC14" s="554"/>
      <c r="BD14" s="554"/>
      <c r="BE14" s="554"/>
      <c r="BF14" s="554"/>
      <c r="BG14" s="554"/>
      <c r="BH14" s="554"/>
      <c r="BI14" s="554"/>
      <c r="BJ14" s="554"/>
      <c r="BK14" s="554"/>
      <c r="BL14" s="554"/>
      <c r="BM14" s="555"/>
      <c r="BN14" s="539"/>
      <c r="BO14" s="540"/>
      <c r="BP14" s="540"/>
      <c r="BQ14" s="540"/>
      <c r="BR14" s="540"/>
      <c r="BS14" s="540"/>
      <c r="BT14" s="540"/>
      <c r="BU14" s="541"/>
      <c r="BV14" s="539"/>
      <c r="BW14" s="540"/>
      <c r="BX14" s="540"/>
      <c r="BY14" s="540"/>
      <c r="BZ14" s="540"/>
      <c r="CA14" s="540"/>
      <c r="CB14" s="540"/>
      <c r="CC14" s="541"/>
      <c r="CD14" s="576" t="s">
        <v>136</v>
      </c>
      <c r="CE14" s="577"/>
      <c r="CF14" s="577"/>
      <c r="CG14" s="577"/>
      <c r="CH14" s="577"/>
      <c r="CI14" s="577"/>
      <c r="CJ14" s="577"/>
      <c r="CK14" s="577"/>
      <c r="CL14" s="577"/>
      <c r="CM14" s="577"/>
      <c r="CN14" s="577"/>
      <c r="CO14" s="577"/>
      <c r="CP14" s="577"/>
      <c r="CQ14" s="577"/>
      <c r="CR14" s="577"/>
      <c r="CS14" s="578"/>
      <c r="CT14" s="636">
        <v>96.6</v>
      </c>
      <c r="CU14" s="637"/>
      <c r="CV14" s="637"/>
      <c r="CW14" s="637"/>
      <c r="CX14" s="637"/>
      <c r="CY14" s="637"/>
      <c r="CZ14" s="637"/>
      <c r="DA14" s="638"/>
      <c r="DB14" s="636">
        <v>80.900000000000006</v>
      </c>
      <c r="DC14" s="637"/>
      <c r="DD14" s="637"/>
      <c r="DE14" s="637"/>
      <c r="DF14" s="637"/>
      <c r="DG14" s="637"/>
      <c r="DH14" s="637"/>
      <c r="DI14" s="638"/>
    </row>
    <row r="15" spans="1:119" ht="18.75" customHeight="1" x14ac:dyDescent="0.2">
      <c r="A15" s="169"/>
      <c r="B15" s="648"/>
      <c r="C15" s="649"/>
      <c r="D15" s="649"/>
      <c r="E15" s="649"/>
      <c r="F15" s="649"/>
      <c r="G15" s="649"/>
      <c r="H15" s="649"/>
      <c r="I15" s="649"/>
      <c r="J15" s="649"/>
      <c r="K15" s="650"/>
      <c r="L15" s="178"/>
      <c r="M15" s="623" t="s">
        <v>130</v>
      </c>
      <c r="N15" s="624"/>
      <c r="O15" s="624"/>
      <c r="P15" s="624"/>
      <c r="Q15" s="625"/>
      <c r="R15" s="626">
        <v>21119</v>
      </c>
      <c r="S15" s="627"/>
      <c r="T15" s="627"/>
      <c r="U15" s="627"/>
      <c r="V15" s="628"/>
      <c r="W15" s="629" t="s">
        <v>137</v>
      </c>
      <c r="X15" s="525"/>
      <c r="Y15" s="525"/>
      <c r="Z15" s="525"/>
      <c r="AA15" s="525"/>
      <c r="AB15" s="526"/>
      <c r="AC15" s="492">
        <v>2102</v>
      </c>
      <c r="AD15" s="493"/>
      <c r="AE15" s="493"/>
      <c r="AF15" s="493"/>
      <c r="AG15" s="494"/>
      <c r="AH15" s="492">
        <v>2095</v>
      </c>
      <c r="AI15" s="493"/>
      <c r="AJ15" s="493"/>
      <c r="AK15" s="493"/>
      <c r="AL15" s="552"/>
      <c r="AM15" s="596"/>
      <c r="AN15" s="496"/>
      <c r="AO15" s="496"/>
      <c r="AP15" s="496"/>
      <c r="AQ15" s="496"/>
      <c r="AR15" s="496"/>
      <c r="AS15" s="496"/>
      <c r="AT15" s="497"/>
      <c r="AU15" s="597"/>
      <c r="AV15" s="598"/>
      <c r="AW15" s="598"/>
      <c r="AX15" s="598"/>
      <c r="AY15" s="565" t="s">
        <v>138</v>
      </c>
      <c r="AZ15" s="566"/>
      <c r="BA15" s="566"/>
      <c r="BB15" s="566"/>
      <c r="BC15" s="566"/>
      <c r="BD15" s="566"/>
      <c r="BE15" s="566"/>
      <c r="BF15" s="566"/>
      <c r="BG15" s="566"/>
      <c r="BH15" s="566"/>
      <c r="BI15" s="566"/>
      <c r="BJ15" s="566"/>
      <c r="BK15" s="566"/>
      <c r="BL15" s="566"/>
      <c r="BM15" s="567"/>
      <c r="BN15" s="568">
        <v>2178738</v>
      </c>
      <c r="BO15" s="569"/>
      <c r="BP15" s="569"/>
      <c r="BQ15" s="569"/>
      <c r="BR15" s="569"/>
      <c r="BS15" s="569"/>
      <c r="BT15" s="569"/>
      <c r="BU15" s="570"/>
      <c r="BV15" s="568">
        <v>2171050</v>
      </c>
      <c r="BW15" s="569"/>
      <c r="BX15" s="569"/>
      <c r="BY15" s="569"/>
      <c r="BZ15" s="569"/>
      <c r="CA15" s="569"/>
      <c r="CB15" s="569"/>
      <c r="CC15" s="570"/>
      <c r="CD15" s="639" t="s">
        <v>139</v>
      </c>
      <c r="CE15" s="640"/>
      <c r="CF15" s="640"/>
      <c r="CG15" s="640"/>
      <c r="CH15" s="640"/>
      <c r="CI15" s="640"/>
      <c r="CJ15" s="640"/>
      <c r="CK15" s="640"/>
      <c r="CL15" s="640"/>
      <c r="CM15" s="640"/>
      <c r="CN15" s="640"/>
      <c r="CO15" s="640"/>
      <c r="CP15" s="640"/>
      <c r="CQ15" s="640"/>
      <c r="CR15" s="640"/>
      <c r="CS15" s="64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648"/>
      <c r="C16" s="649"/>
      <c r="D16" s="649"/>
      <c r="E16" s="649"/>
      <c r="F16" s="649"/>
      <c r="G16" s="649"/>
      <c r="H16" s="649"/>
      <c r="I16" s="649"/>
      <c r="J16" s="649"/>
      <c r="K16" s="650"/>
      <c r="L16" s="613" t="s">
        <v>140</v>
      </c>
      <c r="M16" s="614"/>
      <c r="N16" s="614"/>
      <c r="O16" s="614"/>
      <c r="P16" s="614"/>
      <c r="Q16" s="615"/>
      <c r="R16" s="616" t="s">
        <v>141</v>
      </c>
      <c r="S16" s="617"/>
      <c r="T16" s="617"/>
      <c r="U16" s="617"/>
      <c r="V16" s="618"/>
      <c r="W16" s="630"/>
      <c r="X16" s="528"/>
      <c r="Y16" s="528"/>
      <c r="Z16" s="528"/>
      <c r="AA16" s="528"/>
      <c r="AB16" s="529"/>
      <c r="AC16" s="619">
        <v>24.3</v>
      </c>
      <c r="AD16" s="620"/>
      <c r="AE16" s="620"/>
      <c r="AF16" s="620"/>
      <c r="AG16" s="621"/>
      <c r="AH16" s="619">
        <v>25</v>
      </c>
      <c r="AI16" s="620"/>
      <c r="AJ16" s="620"/>
      <c r="AK16" s="620"/>
      <c r="AL16" s="622"/>
      <c r="AM16" s="596"/>
      <c r="AN16" s="496"/>
      <c r="AO16" s="496"/>
      <c r="AP16" s="496"/>
      <c r="AQ16" s="496"/>
      <c r="AR16" s="496"/>
      <c r="AS16" s="496"/>
      <c r="AT16" s="497"/>
      <c r="AU16" s="597"/>
      <c r="AV16" s="598"/>
      <c r="AW16" s="598"/>
      <c r="AX16" s="598"/>
      <c r="AY16" s="553" t="s">
        <v>142</v>
      </c>
      <c r="AZ16" s="554"/>
      <c r="BA16" s="554"/>
      <c r="BB16" s="554"/>
      <c r="BC16" s="554"/>
      <c r="BD16" s="554"/>
      <c r="BE16" s="554"/>
      <c r="BF16" s="554"/>
      <c r="BG16" s="554"/>
      <c r="BH16" s="554"/>
      <c r="BI16" s="554"/>
      <c r="BJ16" s="554"/>
      <c r="BK16" s="554"/>
      <c r="BL16" s="554"/>
      <c r="BM16" s="555"/>
      <c r="BN16" s="539">
        <v>4875554</v>
      </c>
      <c r="BO16" s="540"/>
      <c r="BP16" s="540"/>
      <c r="BQ16" s="540"/>
      <c r="BR16" s="540"/>
      <c r="BS16" s="540"/>
      <c r="BT16" s="540"/>
      <c r="BU16" s="541"/>
      <c r="BV16" s="539">
        <v>4760889</v>
      </c>
      <c r="BW16" s="540"/>
      <c r="BX16" s="540"/>
      <c r="BY16" s="540"/>
      <c r="BZ16" s="540"/>
      <c r="CA16" s="540"/>
      <c r="CB16" s="540"/>
      <c r="CC16" s="541"/>
      <c r="CD16" s="182"/>
      <c r="CE16" s="571"/>
      <c r="CF16" s="571"/>
      <c r="CG16" s="571"/>
      <c r="CH16" s="571"/>
      <c r="CI16" s="571"/>
      <c r="CJ16" s="571"/>
      <c r="CK16" s="571"/>
      <c r="CL16" s="571"/>
      <c r="CM16" s="571"/>
      <c r="CN16" s="571"/>
      <c r="CO16" s="571"/>
      <c r="CP16" s="571"/>
      <c r="CQ16" s="571"/>
      <c r="CR16" s="571"/>
      <c r="CS16" s="572"/>
      <c r="CT16" s="536"/>
      <c r="CU16" s="537"/>
      <c r="CV16" s="537"/>
      <c r="CW16" s="537"/>
      <c r="CX16" s="537"/>
      <c r="CY16" s="537"/>
      <c r="CZ16" s="537"/>
      <c r="DA16" s="538"/>
      <c r="DB16" s="536"/>
      <c r="DC16" s="537"/>
      <c r="DD16" s="537"/>
      <c r="DE16" s="537"/>
      <c r="DF16" s="537"/>
      <c r="DG16" s="537"/>
      <c r="DH16" s="537"/>
      <c r="DI16" s="538"/>
    </row>
    <row r="17" spans="1:113" ht="18.75" customHeight="1" thickBot="1" x14ac:dyDescent="0.25">
      <c r="A17" s="169"/>
      <c r="B17" s="651"/>
      <c r="C17" s="652"/>
      <c r="D17" s="652"/>
      <c r="E17" s="652"/>
      <c r="F17" s="652"/>
      <c r="G17" s="652"/>
      <c r="H17" s="652"/>
      <c r="I17" s="652"/>
      <c r="J17" s="652"/>
      <c r="K17" s="653"/>
      <c r="L17" s="183"/>
      <c r="M17" s="632" t="s">
        <v>143</v>
      </c>
      <c r="N17" s="633"/>
      <c r="O17" s="633"/>
      <c r="P17" s="633"/>
      <c r="Q17" s="634"/>
      <c r="R17" s="616" t="s">
        <v>144</v>
      </c>
      <c r="S17" s="617"/>
      <c r="T17" s="617"/>
      <c r="U17" s="617"/>
      <c r="V17" s="618"/>
      <c r="W17" s="629" t="s">
        <v>145</v>
      </c>
      <c r="X17" s="525"/>
      <c r="Y17" s="525"/>
      <c r="Z17" s="525"/>
      <c r="AA17" s="525"/>
      <c r="AB17" s="526"/>
      <c r="AC17" s="492">
        <v>6479</v>
      </c>
      <c r="AD17" s="493"/>
      <c r="AE17" s="493"/>
      <c r="AF17" s="493"/>
      <c r="AG17" s="494"/>
      <c r="AH17" s="492">
        <v>6225</v>
      </c>
      <c r="AI17" s="493"/>
      <c r="AJ17" s="493"/>
      <c r="AK17" s="493"/>
      <c r="AL17" s="552"/>
      <c r="AM17" s="596"/>
      <c r="AN17" s="496"/>
      <c r="AO17" s="496"/>
      <c r="AP17" s="496"/>
      <c r="AQ17" s="496"/>
      <c r="AR17" s="496"/>
      <c r="AS17" s="496"/>
      <c r="AT17" s="497"/>
      <c r="AU17" s="597"/>
      <c r="AV17" s="598"/>
      <c r="AW17" s="598"/>
      <c r="AX17" s="598"/>
      <c r="AY17" s="553" t="s">
        <v>146</v>
      </c>
      <c r="AZ17" s="554"/>
      <c r="BA17" s="554"/>
      <c r="BB17" s="554"/>
      <c r="BC17" s="554"/>
      <c r="BD17" s="554"/>
      <c r="BE17" s="554"/>
      <c r="BF17" s="554"/>
      <c r="BG17" s="554"/>
      <c r="BH17" s="554"/>
      <c r="BI17" s="554"/>
      <c r="BJ17" s="554"/>
      <c r="BK17" s="554"/>
      <c r="BL17" s="554"/>
      <c r="BM17" s="555"/>
      <c r="BN17" s="539">
        <v>2743097</v>
      </c>
      <c r="BO17" s="540"/>
      <c r="BP17" s="540"/>
      <c r="BQ17" s="540"/>
      <c r="BR17" s="540"/>
      <c r="BS17" s="540"/>
      <c r="BT17" s="540"/>
      <c r="BU17" s="541"/>
      <c r="BV17" s="539">
        <v>2726603</v>
      </c>
      <c r="BW17" s="540"/>
      <c r="BX17" s="540"/>
      <c r="BY17" s="540"/>
      <c r="BZ17" s="540"/>
      <c r="CA17" s="540"/>
      <c r="CB17" s="540"/>
      <c r="CC17" s="541"/>
      <c r="CD17" s="182"/>
      <c r="CE17" s="571"/>
      <c r="CF17" s="571"/>
      <c r="CG17" s="571"/>
      <c r="CH17" s="571"/>
      <c r="CI17" s="571"/>
      <c r="CJ17" s="571"/>
      <c r="CK17" s="571"/>
      <c r="CL17" s="571"/>
      <c r="CM17" s="571"/>
      <c r="CN17" s="571"/>
      <c r="CO17" s="571"/>
      <c r="CP17" s="571"/>
      <c r="CQ17" s="571"/>
      <c r="CR17" s="571"/>
      <c r="CS17" s="572"/>
      <c r="CT17" s="536"/>
      <c r="CU17" s="537"/>
      <c r="CV17" s="537"/>
      <c r="CW17" s="537"/>
      <c r="CX17" s="537"/>
      <c r="CY17" s="537"/>
      <c r="CZ17" s="537"/>
      <c r="DA17" s="538"/>
      <c r="DB17" s="536"/>
      <c r="DC17" s="537"/>
      <c r="DD17" s="537"/>
      <c r="DE17" s="537"/>
      <c r="DF17" s="537"/>
      <c r="DG17" s="537"/>
      <c r="DH17" s="537"/>
      <c r="DI17" s="538"/>
    </row>
    <row r="18" spans="1:113" ht="18.75" customHeight="1" thickBot="1" x14ac:dyDescent="0.25">
      <c r="A18" s="169"/>
      <c r="B18" s="589" t="s">
        <v>147</v>
      </c>
      <c r="C18" s="590"/>
      <c r="D18" s="590"/>
      <c r="E18" s="591"/>
      <c r="F18" s="591"/>
      <c r="G18" s="591"/>
      <c r="H18" s="591"/>
      <c r="I18" s="591"/>
      <c r="J18" s="591"/>
      <c r="K18" s="591"/>
      <c r="L18" s="592">
        <v>6.14</v>
      </c>
      <c r="M18" s="592"/>
      <c r="N18" s="592"/>
      <c r="O18" s="592"/>
      <c r="P18" s="592"/>
      <c r="Q18" s="592"/>
      <c r="R18" s="593"/>
      <c r="S18" s="593"/>
      <c r="T18" s="593"/>
      <c r="U18" s="593"/>
      <c r="V18" s="594"/>
      <c r="W18" s="610"/>
      <c r="X18" s="611"/>
      <c r="Y18" s="611"/>
      <c r="Z18" s="611"/>
      <c r="AA18" s="611"/>
      <c r="AB18" s="635"/>
      <c r="AC18" s="509">
        <v>74.900000000000006</v>
      </c>
      <c r="AD18" s="510"/>
      <c r="AE18" s="510"/>
      <c r="AF18" s="510"/>
      <c r="AG18" s="595"/>
      <c r="AH18" s="509">
        <v>74.3</v>
      </c>
      <c r="AI18" s="510"/>
      <c r="AJ18" s="510"/>
      <c r="AK18" s="510"/>
      <c r="AL18" s="511"/>
      <c r="AM18" s="596"/>
      <c r="AN18" s="496"/>
      <c r="AO18" s="496"/>
      <c r="AP18" s="496"/>
      <c r="AQ18" s="496"/>
      <c r="AR18" s="496"/>
      <c r="AS18" s="496"/>
      <c r="AT18" s="497"/>
      <c r="AU18" s="597"/>
      <c r="AV18" s="598"/>
      <c r="AW18" s="598"/>
      <c r="AX18" s="598"/>
      <c r="AY18" s="553" t="s">
        <v>148</v>
      </c>
      <c r="AZ18" s="554"/>
      <c r="BA18" s="554"/>
      <c r="BB18" s="554"/>
      <c r="BC18" s="554"/>
      <c r="BD18" s="554"/>
      <c r="BE18" s="554"/>
      <c r="BF18" s="554"/>
      <c r="BG18" s="554"/>
      <c r="BH18" s="554"/>
      <c r="BI18" s="554"/>
      <c r="BJ18" s="554"/>
      <c r="BK18" s="554"/>
      <c r="BL18" s="554"/>
      <c r="BM18" s="555"/>
      <c r="BN18" s="539">
        <v>5363982</v>
      </c>
      <c r="BO18" s="540"/>
      <c r="BP18" s="540"/>
      <c r="BQ18" s="540"/>
      <c r="BR18" s="540"/>
      <c r="BS18" s="540"/>
      <c r="BT18" s="540"/>
      <c r="BU18" s="541"/>
      <c r="BV18" s="539">
        <v>5268736</v>
      </c>
      <c r="BW18" s="540"/>
      <c r="BX18" s="540"/>
      <c r="BY18" s="540"/>
      <c r="BZ18" s="540"/>
      <c r="CA18" s="540"/>
      <c r="CB18" s="540"/>
      <c r="CC18" s="541"/>
      <c r="CD18" s="182"/>
      <c r="CE18" s="571"/>
      <c r="CF18" s="571"/>
      <c r="CG18" s="571"/>
      <c r="CH18" s="571"/>
      <c r="CI18" s="571"/>
      <c r="CJ18" s="571"/>
      <c r="CK18" s="571"/>
      <c r="CL18" s="571"/>
      <c r="CM18" s="571"/>
      <c r="CN18" s="571"/>
      <c r="CO18" s="571"/>
      <c r="CP18" s="571"/>
      <c r="CQ18" s="571"/>
      <c r="CR18" s="571"/>
      <c r="CS18" s="572"/>
      <c r="CT18" s="536"/>
      <c r="CU18" s="537"/>
      <c r="CV18" s="537"/>
      <c r="CW18" s="537"/>
      <c r="CX18" s="537"/>
      <c r="CY18" s="537"/>
      <c r="CZ18" s="537"/>
      <c r="DA18" s="538"/>
      <c r="DB18" s="536"/>
      <c r="DC18" s="537"/>
      <c r="DD18" s="537"/>
      <c r="DE18" s="537"/>
      <c r="DF18" s="537"/>
      <c r="DG18" s="537"/>
      <c r="DH18" s="537"/>
      <c r="DI18" s="538"/>
    </row>
    <row r="19" spans="1:113" ht="18.75" customHeight="1" thickBot="1" x14ac:dyDescent="0.25">
      <c r="A19" s="169"/>
      <c r="B19" s="589" t="s">
        <v>149</v>
      </c>
      <c r="C19" s="590"/>
      <c r="D19" s="590"/>
      <c r="E19" s="591"/>
      <c r="F19" s="591"/>
      <c r="G19" s="591"/>
      <c r="H19" s="591"/>
      <c r="I19" s="591"/>
      <c r="J19" s="591"/>
      <c r="K19" s="591"/>
      <c r="L19" s="599">
        <v>3536</v>
      </c>
      <c r="M19" s="599"/>
      <c r="N19" s="599"/>
      <c r="O19" s="599"/>
      <c r="P19" s="599"/>
      <c r="Q19" s="599"/>
      <c r="R19" s="600"/>
      <c r="S19" s="600"/>
      <c r="T19" s="600"/>
      <c r="U19" s="600"/>
      <c r="V19" s="601"/>
      <c r="W19" s="608"/>
      <c r="X19" s="609"/>
      <c r="Y19" s="609"/>
      <c r="Z19" s="609"/>
      <c r="AA19" s="609"/>
      <c r="AB19" s="609"/>
      <c r="AC19" s="612"/>
      <c r="AD19" s="612"/>
      <c r="AE19" s="612"/>
      <c r="AF19" s="612"/>
      <c r="AG19" s="612"/>
      <c r="AH19" s="612"/>
      <c r="AI19" s="612"/>
      <c r="AJ19" s="612"/>
      <c r="AK19" s="612"/>
      <c r="AL19" s="631"/>
      <c r="AM19" s="596"/>
      <c r="AN19" s="496"/>
      <c r="AO19" s="496"/>
      <c r="AP19" s="496"/>
      <c r="AQ19" s="496"/>
      <c r="AR19" s="496"/>
      <c r="AS19" s="496"/>
      <c r="AT19" s="497"/>
      <c r="AU19" s="597"/>
      <c r="AV19" s="598"/>
      <c r="AW19" s="598"/>
      <c r="AX19" s="598"/>
      <c r="AY19" s="553" t="s">
        <v>150</v>
      </c>
      <c r="AZ19" s="554"/>
      <c r="BA19" s="554"/>
      <c r="BB19" s="554"/>
      <c r="BC19" s="554"/>
      <c r="BD19" s="554"/>
      <c r="BE19" s="554"/>
      <c r="BF19" s="554"/>
      <c r="BG19" s="554"/>
      <c r="BH19" s="554"/>
      <c r="BI19" s="554"/>
      <c r="BJ19" s="554"/>
      <c r="BK19" s="554"/>
      <c r="BL19" s="554"/>
      <c r="BM19" s="555"/>
      <c r="BN19" s="539">
        <v>7020546</v>
      </c>
      <c r="BO19" s="540"/>
      <c r="BP19" s="540"/>
      <c r="BQ19" s="540"/>
      <c r="BR19" s="540"/>
      <c r="BS19" s="540"/>
      <c r="BT19" s="540"/>
      <c r="BU19" s="541"/>
      <c r="BV19" s="539">
        <v>6854877</v>
      </c>
      <c r="BW19" s="540"/>
      <c r="BX19" s="540"/>
      <c r="BY19" s="540"/>
      <c r="BZ19" s="540"/>
      <c r="CA19" s="540"/>
      <c r="CB19" s="540"/>
      <c r="CC19" s="541"/>
      <c r="CD19" s="182"/>
      <c r="CE19" s="571"/>
      <c r="CF19" s="571"/>
      <c r="CG19" s="571"/>
      <c r="CH19" s="571"/>
      <c r="CI19" s="571"/>
      <c r="CJ19" s="571"/>
      <c r="CK19" s="571"/>
      <c r="CL19" s="571"/>
      <c r="CM19" s="571"/>
      <c r="CN19" s="571"/>
      <c r="CO19" s="571"/>
      <c r="CP19" s="571"/>
      <c r="CQ19" s="571"/>
      <c r="CR19" s="571"/>
      <c r="CS19" s="572"/>
      <c r="CT19" s="536"/>
      <c r="CU19" s="537"/>
      <c r="CV19" s="537"/>
      <c r="CW19" s="537"/>
      <c r="CX19" s="537"/>
      <c r="CY19" s="537"/>
      <c r="CZ19" s="537"/>
      <c r="DA19" s="538"/>
      <c r="DB19" s="536"/>
      <c r="DC19" s="537"/>
      <c r="DD19" s="537"/>
      <c r="DE19" s="537"/>
      <c r="DF19" s="537"/>
      <c r="DG19" s="537"/>
      <c r="DH19" s="537"/>
      <c r="DI19" s="538"/>
    </row>
    <row r="20" spans="1:113" ht="18.75" customHeight="1" thickBot="1" x14ac:dyDescent="0.25">
      <c r="A20" s="169"/>
      <c r="B20" s="589" t="s">
        <v>151</v>
      </c>
      <c r="C20" s="590"/>
      <c r="D20" s="590"/>
      <c r="E20" s="591"/>
      <c r="F20" s="591"/>
      <c r="G20" s="591"/>
      <c r="H20" s="591"/>
      <c r="I20" s="591"/>
      <c r="J20" s="591"/>
      <c r="K20" s="591"/>
      <c r="L20" s="599">
        <v>8558</v>
      </c>
      <c r="M20" s="599"/>
      <c r="N20" s="599"/>
      <c r="O20" s="599"/>
      <c r="P20" s="599"/>
      <c r="Q20" s="599"/>
      <c r="R20" s="600"/>
      <c r="S20" s="600"/>
      <c r="T20" s="600"/>
      <c r="U20" s="600"/>
      <c r="V20" s="601"/>
      <c r="W20" s="610"/>
      <c r="X20" s="611"/>
      <c r="Y20" s="611"/>
      <c r="Z20" s="611"/>
      <c r="AA20" s="611"/>
      <c r="AB20" s="611"/>
      <c r="AC20" s="602"/>
      <c r="AD20" s="602"/>
      <c r="AE20" s="602"/>
      <c r="AF20" s="602"/>
      <c r="AG20" s="602"/>
      <c r="AH20" s="602"/>
      <c r="AI20" s="602"/>
      <c r="AJ20" s="602"/>
      <c r="AK20" s="602"/>
      <c r="AL20" s="603"/>
      <c r="AM20" s="604"/>
      <c r="AN20" s="501"/>
      <c r="AO20" s="501"/>
      <c r="AP20" s="501"/>
      <c r="AQ20" s="501"/>
      <c r="AR20" s="501"/>
      <c r="AS20" s="501"/>
      <c r="AT20" s="502"/>
      <c r="AU20" s="605"/>
      <c r="AV20" s="606"/>
      <c r="AW20" s="606"/>
      <c r="AX20" s="607"/>
      <c r="AY20" s="553"/>
      <c r="AZ20" s="554"/>
      <c r="BA20" s="554"/>
      <c r="BB20" s="554"/>
      <c r="BC20" s="554"/>
      <c r="BD20" s="554"/>
      <c r="BE20" s="554"/>
      <c r="BF20" s="554"/>
      <c r="BG20" s="554"/>
      <c r="BH20" s="554"/>
      <c r="BI20" s="554"/>
      <c r="BJ20" s="554"/>
      <c r="BK20" s="554"/>
      <c r="BL20" s="554"/>
      <c r="BM20" s="555"/>
      <c r="BN20" s="539"/>
      <c r="BO20" s="540"/>
      <c r="BP20" s="540"/>
      <c r="BQ20" s="540"/>
      <c r="BR20" s="540"/>
      <c r="BS20" s="540"/>
      <c r="BT20" s="540"/>
      <c r="BU20" s="541"/>
      <c r="BV20" s="539"/>
      <c r="BW20" s="540"/>
      <c r="BX20" s="540"/>
      <c r="BY20" s="540"/>
      <c r="BZ20" s="540"/>
      <c r="CA20" s="540"/>
      <c r="CB20" s="540"/>
      <c r="CC20" s="541"/>
      <c r="CD20" s="182"/>
      <c r="CE20" s="571"/>
      <c r="CF20" s="571"/>
      <c r="CG20" s="571"/>
      <c r="CH20" s="571"/>
      <c r="CI20" s="571"/>
      <c r="CJ20" s="571"/>
      <c r="CK20" s="571"/>
      <c r="CL20" s="571"/>
      <c r="CM20" s="571"/>
      <c r="CN20" s="571"/>
      <c r="CO20" s="571"/>
      <c r="CP20" s="571"/>
      <c r="CQ20" s="571"/>
      <c r="CR20" s="571"/>
      <c r="CS20" s="572"/>
      <c r="CT20" s="536"/>
      <c r="CU20" s="537"/>
      <c r="CV20" s="537"/>
      <c r="CW20" s="537"/>
      <c r="CX20" s="537"/>
      <c r="CY20" s="537"/>
      <c r="CZ20" s="537"/>
      <c r="DA20" s="538"/>
      <c r="DB20" s="536"/>
      <c r="DC20" s="537"/>
      <c r="DD20" s="537"/>
      <c r="DE20" s="537"/>
      <c r="DF20" s="537"/>
      <c r="DG20" s="537"/>
      <c r="DH20" s="537"/>
      <c r="DI20" s="538"/>
    </row>
    <row r="21" spans="1:113" ht="18.75" customHeight="1" thickBot="1" x14ac:dyDescent="0.25">
      <c r="A21" s="169"/>
      <c r="B21" s="586" t="s">
        <v>152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12"/>
      <c r="AZ21" s="513"/>
      <c r="BA21" s="513"/>
      <c r="BB21" s="513"/>
      <c r="BC21" s="513"/>
      <c r="BD21" s="513"/>
      <c r="BE21" s="513"/>
      <c r="BF21" s="513"/>
      <c r="BG21" s="513"/>
      <c r="BH21" s="513"/>
      <c r="BI21" s="513"/>
      <c r="BJ21" s="513"/>
      <c r="BK21" s="513"/>
      <c r="BL21" s="513"/>
      <c r="BM21" s="514"/>
      <c r="BN21" s="573"/>
      <c r="BO21" s="574"/>
      <c r="BP21" s="574"/>
      <c r="BQ21" s="574"/>
      <c r="BR21" s="574"/>
      <c r="BS21" s="574"/>
      <c r="BT21" s="574"/>
      <c r="BU21" s="575"/>
      <c r="BV21" s="573"/>
      <c r="BW21" s="574"/>
      <c r="BX21" s="574"/>
      <c r="BY21" s="574"/>
      <c r="BZ21" s="574"/>
      <c r="CA21" s="574"/>
      <c r="CB21" s="574"/>
      <c r="CC21" s="575"/>
      <c r="CD21" s="182"/>
      <c r="CE21" s="571"/>
      <c r="CF21" s="571"/>
      <c r="CG21" s="571"/>
      <c r="CH21" s="571"/>
      <c r="CI21" s="571"/>
      <c r="CJ21" s="571"/>
      <c r="CK21" s="571"/>
      <c r="CL21" s="571"/>
      <c r="CM21" s="571"/>
      <c r="CN21" s="571"/>
      <c r="CO21" s="571"/>
      <c r="CP21" s="571"/>
      <c r="CQ21" s="571"/>
      <c r="CR21" s="571"/>
      <c r="CS21" s="572"/>
      <c r="CT21" s="536"/>
      <c r="CU21" s="537"/>
      <c r="CV21" s="537"/>
      <c r="CW21" s="537"/>
      <c r="CX21" s="537"/>
      <c r="CY21" s="537"/>
      <c r="CZ21" s="537"/>
      <c r="DA21" s="538"/>
      <c r="DB21" s="536"/>
      <c r="DC21" s="537"/>
      <c r="DD21" s="537"/>
      <c r="DE21" s="537"/>
      <c r="DF21" s="537"/>
      <c r="DG21" s="537"/>
      <c r="DH21" s="537"/>
      <c r="DI21" s="538"/>
    </row>
    <row r="22" spans="1:113" ht="18.75" customHeight="1" x14ac:dyDescent="0.2">
      <c r="A22" s="169"/>
      <c r="B22" s="515" t="s">
        <v>153</v>
      </c>
      <c r="C22" s="516"/>
      <c r="D22" s="517"/>
      <c r="E22" s="524" t="s">
        <v>1</v>
      </c>
      <c r="F22" s="525"/>
      <c r="G22" s="525"/>
      <c r="H22" s="525"/>
      <c r="I22" s="525"/>
      <c r="J22" s="525"/>
      <c r="K22" s="526"/>
      <c r="L22" s="524" t="s">
        <v>154</v>
      </c>
      <c r="M22" s="525"/>
      <c r="N22" s="525"/>
      <c r="O22" s="525"/>
      <c r="P22" s="526"/>
      <c r="Q22" s="530" t="s">
        <v>155</v>
      </c>
      <c r="R22" s="531"/>
      <c r="S22" s="531"/>
      <c r="T22" s="531"/>
      <c r="U22" s="531"/>
      <c r="V22" s="532"/>
      <c r="W22" s="581" t="s">
        <v>156</v>
      </c>
      <c r="X22" s="516"/>
      <c r="Y22" s="517"/>
      <c r="Z22" s="524" t="s">
        <v>1</v>
      </c>
      <c r="AA22" s="525"/>
      <c r="AB22" s="525"/>
      <c r="AC22" s="525"/>
      <c r="AD22" s="525"/>
      <c r="AE22" s="525"/>
      <c r="AF22" s="525"/>
      <c r="AG22" s="526"/>
      <c r="AH22" s="542" t="s">
        <v>157</v>
      </c>
      <c r="AI22" s="525"/>
      <c r="AJ22" s="525"/>
      <c r="AK22" s="525"/>
      <c r="AL22" s="526"/>
      <c r="AM22" s="542" t="s">
        <v>158</v>
      </c>
      <c r="AN22" s="543"/>
      <c r="AO22" s="543"/>
      <c r="AP22" s="543"/>
      <c r="AQ22" s="543"/>
      <c r="AR22" s="544"/>
      <c r="AS22" s="530" t="s">
        <v>155</v>
      </c>
      <c r="AT22" s="531"/>
      <c r="AU22" s="531"/>
      <c r="AV22" s="531"/>
      <c r="AW22" s="531"/>
      <c r="AX22" s="548"/>
      <c r="AY22" s="565" t="s">
        <v>159</v>
      </c>
      <c r="AZ22" s="566"/>
      <c r="BA22" s="566"/>
      <c r="BB22" s="566"/>
      <c r="BC22" s="566"/>
      <c r="BD22" s="566"/>
      <c r="BE22" s="566"/>
      <c r="BF22" s="566"/>
      <c r="BG22" s="566"/>
      <c r="BH22" s="566"/>
      <c r="BI22" s="566"/>
      <c r="BJ22" s="566"/>
      <c r="BK22" s="566"/>
      <c r="BL22" s="566"/>
      <c r="BM22" s="567"/>
      <c r="BN22" s="568">
        <v>12275348</v>
      </c>
      <c r="BO22" s="569"/>
      <c r="BP22" s="569"/>
      <c r="BQ22" s="569"/>
      <c r="BR22" s="569"/>
      <c r="BS22" s="569"/>
      <c r="BT22" s="569"/>
      <c r="BU22" s="570"/>
      <c r="BV22" s="568">
        <v>10492047</v>
      </c>
      <c r="BW22" s="569"/>
      <c r="BX22" s="569"/>
      <c r="BY22" s="569"/>
      <c r="BZ22" s="569"/>
      <c r="CA22" s="569"/>
      <c r="CB22" s="569"/>
      <c r="CC22" s="570"/>
      <c r="CD22" s="182"/>
      <c r="CE22" s="571"/>
      <c r="CF22" s="571"/>
      <c r="CG22" s="571"/>
      <c r="CH22" s="571"/>
      <c r="CI22" s="571"/>
      <c r="CJ22" s="571"/>
      <c r="CK22" s="571"/>
      <c r="CL22" s="571"/>
      <c r="CM22" s="571"/>
      <c r="CN22" s="571"/>
      <c r="CO22" s="571"/>
      <c r="CP22" s="571"/>
      <c r="CQ22" s="571"/>
      <c r="CR22" s="571"/>
      <c r="CS22" s="572"/>
      <c r="CT22" s="536"/>
      <c r="CU22" s="537"/>
      <c r="CV22" s="537"/>
      <c r="CW22" s="537"/>
      <c r="CX22" s="537"/>
      <c r="CY22" s="537"/>
      <c r="CZ22" s="537"/>
      <c r="DA22" s="538"/>
      <c r="DB22" s="536"/>
      <c r="DC22" s="537"/>
      <c r="DD22" s="537"/>
      <c r="DE22" s="537"/>
      <c r="DF22" s="537"/>
      <c r="DG22" s="537"/>
      <c r="DH22" s="537"/>
      <c r="DI22" s="538"/>
    </row>
    <row r="23" spans="1:113" ht="18.75" customHeight="1" x14ac:dyDescent="0.2">
      <c r="A23" s="169"/>
      <c r="B23" s="518"/>
      <c r="C23" s="519"/>
      <c r="D23" s="520"/>
      <c r="E23" s="527"/>
      <c r="F23" s="528"/>
      <c r="G23" s="528"/>
      <c r="H23" s="528"/>
      <c r="I23" s="528"/>
      <c r="J23" s="528"/>
      <c r="K23" s="529"/>
      <c r="L23" s="527"/>
      <c r="M23" s="528"/>
      <c r="N23" s="528"/>
      <c r="O23" s="528"/>
      <c r="P23" s="529"/>
      <c r="Q23" s="533"/>
      <c r="R23" s="534"/>
      <c r="S23" s="534"/>
      <c r="T23" s="534"/>
      <c r="U23" s="534"/>
      <c r="V23" s="535"/>
      <c r="W23" s="582"/>
      <c r="X23" s="519"/>
      <c r="Y23" s="520"/>
      <c r="Z23" s="527"/>
      <c r="AA23" s="528"/>
      <c r="AB23" s="528"/>
      <c r="AC23" s="528"/>
      <c r="AD23" s="528"/>
      <c r="AE23" s="528"/>
      <c r="AF23" s="528"/>
      <c r="AG23" s="529"/>
      <c r="AH23" s="527"/>
      <c r="AI23" s="528"/>
      <c r="AJ23" s="528"/>
      <c r="AK23" s="528"/>
      <c r="AL23" s="529"/>
      <c r="AM23" s="545"/>
      <c r="AN23" s="546"/>
      <c r="AO23" s="546"/>
      <c r="AP23" s="546"/>
      <c r="AQ23" s="546"/>
      <c r="AR23" s="547"/>
      <c r="AS23" s="533"/>
      <c r="AT23" s="534"/>
      <c r="AU23" s="534"/>
      <c r="AV23" s="534"/>
      <c r="AW23" s="534"/>
      <c r="AX23" s="549"/>
      <c r="AY23" s="553" t="s">
        <v>160</v>
      </c>
      <c r="AZ23" s="554"/>
      <c r="BA23" s="554"/>
      <c r="BB23" s="554"/>
      <c r="BC23" s="554"/>
      <c r="BD23" s="554"/>
      <c r="BE23" s="554"/>
      <c r="BF23" s="554"/>
      <c r="BG23" s="554"/>
      <c r="BH23" s="554"/>
      <c r="BI23" s="554"/>
      <c r="BJ23" s="554"/>
      <c r="BK23" s="554"/>
      <c r="BL23" s="554"/>
      <c r="BM23" s="555"/>
      <c r="BN23" s="539">
        <v>7401169</v>
      </c>
      <c r="BO23" s="540"/>
      <c r="BP23" s="540"/>
      <c r="BQ23" s="540"/>
      <c r="BR23" s="540"/>
      <c r="BS23" s="540"/>
      <c r="BT23" s="540"/>
      <c r="BU23" s="541"/>
      <c r="BV23" s="539">
        <v>6508529</v>
      </c>
      <c r="BW23" s="540"/>
      <c r="BX23" s="540"/>
      <c r="BY23" s="540"/>
      <c r="BZ23" s="540"/>
      <c r="CA23" s="540"/>
      <c r="CB23" s="540"/>
      <c r="CC23" s="541"/>
      <c r="CD23" s="182"/>
      <c r="CE23" s="571"/>
      <c r="CF23" s="571"/>
      <c r="CG23" s="571"/>
      <c r="CH23" s="571"/>
      <c r="CI23" s="571"/>
      <c r="CJ23" s="571"/>
      <c r="CK23" s="571"/>
      <c r="CL23" s="571"/>
      <c r="CM23" s="571"/>
      <c r="CN23" s="571"/>
      <c r="CO23" s="571"/>
      <c r="CP23" s="571"/>
      <c r="CQ23" s="571"/>
      <c r="CR23" s="571"/>
      <c r="CS23" s="572"/>
      <c r="CT23" s="536"/>
      <c r="CU23" s="537"/>
      <c r="CV23" s="537"/>
      <c r="CW23" s="537"/>
      <c r="CX23" s="537"/>
      <c r="CY23" s="537"/>
      <c r="CZ23" s="537"/>
      <c r="DA23" s="538"/>
      <c r="DB23" s="536"/>
      <c r="DC23" s="537"/>
      <c r="DD23" s="537"/>
      <c r="DE23" s="537"/>
      <c r="DF23" s="537"/>
      <c r="DG23" s="537"/>
      <c r="DH23" s="537"/>
      <c r="DI23" s="538"/>
    </row>
    <row r="24" spans="1:113" ht="18.75" customHeight="1" thickBot="1" x14ac:dyDescent="0.25">
      <c r="A24" s="169"/>
      <c r="B24" s="518"/>
      <c r="C24" s="519"/>
      <c r="D24" s="520"/>
      <c r="E24" s="495" t="s">
        <v>161</v>
      </c>
      <c r="F24" s="496"/>
      <c r="G24" s="496"/>
      <c r="H24" s="496"/>
      <c r="I24" s="496"/>
      <c r="J24" s="496"/>
      <c r="K24" s="497"/>
      <c r="L24" s="492">
        <v>1</v>
      </c>
      <c r="M24" s="493"/>
      <c r="N24" s="493"/>
      <c r="O24" s="493"/>
      <c r="P24" s="494"/>
      <c r="Q24" s="492">
        <v>8200</v>
      </c>
      <c r="R24" s="493"/>
      <c r="S24" s="493"/>
      <c r="T24" s="493"/>
      <c r="U24" s="493"/>
      <c r="V24" s="494"/>
      <c r="W24" s="582"/>
      <c r="X24" s="519"/>
      <c r="Y24" s="520"/>
      <c r="Z24" s="495" t="s">
        <v>162</v>
      </c>
      <c r="AA24" s="496"/>
      <c r="AB24" s="496"/>
      <c r="AC24" s="496"/>
      <c r="AD24" s="496"/>
      <c r="AE24" s="496"/>
      <c r="AF24" s="496"/>
      <c r="AG24" s="497"/>
      <c r="AH24" s="492">
        <v>189</v>
      </c>
      <c r="AI24" s="493"/>
      <c r="AJ24" s="493"/>
      <c r="AK24" s="493"/>
      <c r="AL24" s="494"/>
      <c r="AM24" s="492">
        <v>532224</v>
      </c>
      <c r="AN24" s="493"/>
      <c r="AO24" s="493"/>
      <c r="AP24" s="493"/>
      <c r="AQ24" s="493"/>
      <c r="AR24" s="494"/>
      <c r="AS24" s="492">
        <v>2816</v>
      </c>
      <c r="AT24" s="493"/>
      <c r="AU24" s="493"/>
      <c r="AV24" s="493"/>
      <c r="AW24" s="493"/>
      <c r="AX24" s="552"/>
      <c r="AY24" s="512" t="s">
        <v>163</v>
      </c>
      <c r="AZ24" s="513"/>
      <c r="BA24" s="513"/>
      <c r="BB24" s="513"/>
      <c r="BC24" s="513"/>
      <c r="BD24" s="513"/>
      <c r="BE24" s="513"/>
      <c r="BF24" s="513"/>
      <c r="BG24" s="513"/>
      <c r="BH24" s="513"/>
      <c r="BI24" s="513"/>
      <c r="BJ24" s="513"/>
      <c r="BK24" s="513"/>
      <c r="BL24" s="513"/>
      <c r="BM24" s="514"/>
      <c r="BN24" s="539">
        <v>9386043</v>
      </c>
      <c r="BO24" s="540"/>
      <c r="BP24" s="540"/>
      <c r="BQ24" s="540"/>
      <c r="BR24" s="540"/>
      <c r="BS24" s="540"/>
      <c r="BT24" s="540"/>
      <c r="BU24" s="541"/>
      <c r="BV24" s="539">
        <v>7285551</v>
      </c>
      <c r="BW24" s="540"/>
      <c r="BX24" s="540"/>
      <c r="BY24" s="540"/>
      <c r="BZ24" s="540"/>
      <c r="CA24" s="540"/>
      <c r="CB24" s="540"/>
      <c r="CC24" s="541"/>
      <c r="CD24" s="182"/>
      <c r="CE24" s="571"/>
      <c r="CF24" s="571"/>
      <c r="CG24" s="571"/>
      <c r="CH24" s="571"/>
      <c r="CI24" s="571"/>
      <c r="CJ24" s="571"/>
      <c r="CK24" s="571"/>
      <c r="CL24" s="571"/>
      <c r="CM24" s="571"/>
      <c r="CN24" s="571"/>
      <c r="CO24" s="571"/>
      <c r="CP24" s="571"/>
      <c r="CQ24" s="571"/>
      <c r="CR24" s="571"/>
      <c r="CS24" s="572"/>
      <c r="CT24" s="536"/>
      <c r="CU24" s="537"/>
      <c r="CV24" s="537"/>
      <c r="CW24" s="537"/>
      <c r="CX24" s="537"/>
      <c r="CY24" s="537"/>
      <c r="CZ24" s="537"/>
      <c r="DA24" s="538"/>
      <c r="DB24" s="536"/>
      <c r="DC24" s="537"/>
      <c r="DD24" s="537"/>
      <c r="DE24" s="537"/>
      <c r="DF24" s="537"/>
      <c r="DG24" s="537"/>
      <c r="DH24" s="537"/>
      <c r="DI24" s="538"/>
    </row>
    <row r="25" spans="1:113" ht="18.75" customHeight="1" x14ac:dyDescent="0.2">
      <c r="A25" s="169"/>
      <c r="B25" s="518"/>
      <c r="C25" s="519"/>
      <c r="D25" s="520"/>
      <c r="E25" s="495" t="s">
        <v>164</v>
      </c>
      <c r="F25" s="496"/>
      <c r="G25" s="496"/>
      <c r="H25" s="496"/>
      <c r="I25" s="496"/>
      <c r="J25" s="496"/>
      <c r="K25" s="497"/>
      <c r="L25" s="492">
        <v>1</v>
      </c>
      <c r="M25" s="493"/>
      <c r="N25" s="493"/>
      <c r="O25" s="493"/>
      <c r="P25" s="494"/>
      <c r="Q25" s="492">
        <v>6900</v>
      </c>
      <c r="R25" s="493"/>
      <c r="S25" s="493"/>
      <c r="T25" s="493"/>
      <c r="U25" s="493"/>
      <c r="V25" s="494"/>
      <c r="W25" s="582"/>
      <c r="X25" s="519"/>
      <c r="Y25" s="520"/>
      <c r="Z25" s="495" t="s">
        <v>165</v>
      </c>
      <c r="AA25" s="496"/>
      <c r="AB25" s="496"/>
      <c r="AC25" s="496"/>
      <c r="AD25" s="496"/>
      <c r="AE25" s="496"/>
      <c r="AF25" s="496"/>
      <c r="AG25" s="497"/>
      <c r="AH25" s="492" t="s">
        <v>122</v>
      </c>
      <c r="AI25" s="493"/>
      <c r="AJ25" s="493"/>
      <c r="AK25" s="493"/>
      <c r="AL25" s="494"/>
      <c r="AM25" s="492" t="s">
        <v>122</v>
      </c>
      <c r="AN25" s="493"/>
      <c r="AO25" s="493"/>
      <c r="AP25" s="493"/>
      <c r="AQ25" s="493"/>
      <c r="AR25" s="494"/>
      <c r="AS25" s="492" t="s">
        <v>122</v>
      </c>
      <c r="AT25" s="493"/>
      <c r="AU25" s="493"/>
      <c r="AV25" s="493"/>
      <c r="AW25" s="493"/>
      <c r="AX25" s="552"/>
      <c r="AY25" s="565" t="s">
        <v>166</v>
      </c>
      <c r="AZ25" s="566"/>
      <c r="BA25" s="566"/>
      <c r="BB25" s="566"/>
      <c r="BC25" s="566"/>
      <c r="BD25" s="566"/>
      <c r="BE25" s="566"/>
      <c r="BF25" s="566"/>
      <c r="BG25" s="566"/>
      <c r="BH25" s="566"/>
      <c r="BI25" s="566"/>
      <c r="BJ25" s="566"/>
      <c r="BK25" s="566"/>
      <c r="BL25" s="566"/>
      <c r="BM25" s="567"/>
      <c r="BN25" s="568">
        <v>2705574</v>
      </c>
      <c r="BO25" s="569"/>
      <c r="BP25" s="569"/>
      <c r="BQ25" s="569"/>
      <c r="BR25" s="569"/>
      <c r="BS25" s="569"/>
      <c r="BT25" s="569"/>
      <c r="BU25" s="570"/>
      <c r="BV25" s="568">
        <v>253170</v>
      </c>
      <c r="BW25" s="569"/>
      <c r="BX25" s="569"/>
      <c r="BY25" s="569"/>
      <c r="BZ25" s="569"/>
      <c r="CA25" s="569"/>
      <c r="CB25" s="569"/>
      <c r="CC25" s="570"/>
      <c r="CD25" s="182"/>
      <c r="CE25" s="571"/>
      <c r="CF25" s="571"/>
      <c r="CG25" s="571"/>
      <c r="CH25" s="571"/>
      <c r="CI25" s="571"/>
      <c r="CJ25" s="571"/>
      <c r="CK25" s="571"/>
      <c r="CL25" s="571"/>
      <c r="CM25" s="571"/>
      <c r="CN25" s="571"/>
      <c r="CO25" s="571"/>
      <c r="CP25" s="571"/>
      <c r="CQ25" s="571"/>
      <c r="CR25" s="571"/>
      <c r="CS25" s="572"/>
      <c r="CT25" s="536"/>
      <c r="CU25" s="537"/>
      <c r="CV25" s="537"/>
      <c r="CW25" s="537"/>
      <c r="CX25" s="537"/>
      <c r="CY25" s="537"/>
      <c r="CZ25" s="537"/>
      <c r="DA25" s="538"/>
      <c r="DB25" s="536"/>
      <c r="DC25" s="537"/>
      <c r="DD25" s="537"/>
      <c r="DE25" s="537"/>
      <c r="DF25" s="537"/>
      <c r="DG25" s="537"/>
      <c r="DH25" s="537"/>
      <c r="DI25" s="538"/>
    </row>
    <row r="26" spans="1:113" ht="18.75" customHeight="1" x14ac:dyDescent="0.2">
      <c r="A26" s="169"/>
      <c r="B26" s="518"/>
      <c r="C26" s="519"/>
      <c r="D26" s="520"/>
      <c r="E26" s="495" t="s">
        <v>167</v>
      </c>
      <c r="F26" s="496"/>
      <c r="G26" s="496"/>
      <c r="H26" s="496"/>
      <c r="I26" s="496"/>
      <c r="J26" s="496"/>
      <c r="K26" s="497"/>
      <c r="L26" s="492">
        <v>1</v>
      </c>
      <c r="M26" s="493"/>
      <c r="N26" s="493"/>
      <c r="O26" s="493"/>
      <c r="P26" s="494"/>
      <c r="Q26" s="492">
        <v>6000</v>
      </c>
      <c r="R26" s="493"/>
      <c r="S26" s="493"/>
      <c r="T26" s="493"/>
      <c r="U26" s="493"/>
      <c r="V26" s="494"/>
      <c r="W26" s="582"/>
      <c r="X26" s="519"/>
      <c r="Y26" s="520"/>
      <c r="Z26" s="495" t="s">
        <v>168</v>
      </c>
      <c r="AA26" s="550"/>
      <c r="AB26" s="550"/>
      <c r="AC26" s="550"/>
      <c r="AD26" s="550"/>
      <c r="AE26" s="550"/>
      <c r="AF26" s="550"/>
      <c r="AG26" s="551"/>
      <c r="AH26" s="492">
        <v>27</v>
      </c>
      <c r="AI26" s="493"/>
      <c r="AJ26" s="493"/>
      <c r="AK26" s="493"/>
      <c r="AL26" s="494"/>
      <c r="AM26" s="492">
        <v>80136</v>
      </c>
      <c r="AN26" s="493"/>
      <c r="AO26" s="493"/>
      <c r="AP26" s="493"/>
      <c r="AQ26" s="493"/>
      <c r="AR26" s="494"/>
      <c r="AS26" s="492">
        <v>2968</v>
      </c>
      <c r="AT26" s="493"/>
      <c r="AU26" s="493"/>
      <c r="AV26" s="493"/>
      <c r="AW26" s="493"/>
      <c r="AX26" s="552"/>
      <c r="AY26" s="579" t="s">
        <v>169</v>
      </c>
      <c r="AZ26" s="499"/>
      <c r="BA26" s="499"/>
      <c r="BB26" s="499"/>
      <c r="BC26" s="499"/>
      <c r="BD26" s="499"/>
      <c r="BE26" s="499"/>
      <c r="BF26" s="499"/>
      <c r="BG26" s="499"/>
      <c r="BH26" s="499"/>
      <c r="BI26" s="499"/>
      <c r="BJ26" s="499"/>
      <c r="BK26" s="499"/>
      <c r="BL26" s="499"/>
      <c r="BM26" s="580"/>
      <c r="BN26" s="539" t="s">
        <v>122</v>
      </c>
      <c r="BO26" s="540"/>
      <c r="BP26" s="540"/>
      <c r="BQ26" s="540"/>
      <c r="BR26" s="540"/>
      <c r="BS26" s="540"/>
      <c r="BT26" s="540"/>
      <c r="BU26" s="541"/>
      <c r="BV26" s="539" t="s">
        <v>122</v>
      </c>
      <c r="BW26" s="540"/>
      <c r="BX26" s="540"/>
      <c r="BY26" s="540"/>
      <c r="BZ26" s="540"/>
      <c r="CA26" s="540"/>
      <c r="CB26" s="540"/>
      <c r="CC26" s="541"/>
      <c r="CD26" s="182"/>
      <c r="CE26" s="571"/>
      <c r="CF26" s="571"/>
      <c r="CG26" s="571"/>
      <c r="CH26" s="571"/>
      <c r="CI26" s="571"/>
      <c r="CJ26" s="571"/>
      <c r="CK26" s="571"/>
      <c r="CL26" s="571"/>
      <c r="CM26" s="571"/>
      <c r="CN26" s="571"/>
      <c r="CO26" s="571"/>
      <c r="CP26" s="571"/>
      <c r="CQ26" s="571"/>
      <c r="CR26" s="571"/>
      <c r="CS26" s="572"/>
      <c r="CT26" s="536"/>
      <c r="CU26" s="537"/>
      <c r="CV26" s="537"/>
      <c r="CW26" s="537"/>
      <c r="CX26" s="537"/>
      <c r="CY26" s="537"/>
      <c r="CZ26" s="537"/>
      <c r="DA26" s="538"/>
      <c r="DB26" s="536"/>
      <c r="DC26" s="537"/>
      <c r="DD26" s="537"/>
      <c r="DE26" s="537"/>
      <c r="DF26" s="537"/>
      <c r="DG26" s="537"/>
      <c r="DH26" s="537"/>
      <c r="DI26" s="538"/>
    </row>
    <row r="27" spans="1:113" ht="18.75" customHeight="1" thickBot="1" x14ac:dyDescent="0.25">
      <c r="A27" s="169"/>
      <c r="B27" s="518"/>
      <c r="C27" s="519"/>
      <c r="D27" s="520"/>
      <c r="E27" s="495" t="s">
        <v>170</v>
      </c>
      <c r="F27" s="496"/>
      <c r="G27" s="496"/>
      <c r="H27" s="496"/>
      <c r="I27" s="496"/>
      <c r="J27" s="496"/>
      <c r="K27" s="497"/>
      <c r="L27" s="492">
        <v>1</v>
      </c>
      <c r="M27" s="493"/>
      <c r="N27" s="493"/>
      <c r="O27" s="493"/>
      <c r="P27" s="494"/>
      <c r="Q27" s="492">
        <v>3700</v>
      </c>
      <c r="R27" s="493"/>
      <c r="S27" s="493"/>
      <c r="T27" s="493"/>
      <c r="U27" s="493"/>
      <c r="V27" s="494"/>
      <c r="W27" s="582"/>
      <c r="X27" s="519"/>
      <c r="Y27" s="520"/>
      <c r="Z27" s="495" t="s">
        <v>171</v>
      </c>
      <c r="AA27" s="496"/>
      <c r="AB27" s="496"/>
      <c r="AC27" s="496"/>
      <c r="AD27" s="496"/>
      <c r="AE27" s="496"/>
      <c r="AF27" s="496"/>
      <c r="AG27" s="497"/>
      <c r="AH27" s="492">
        <v>11</v>
      </c>
      <c r="AI27" s="493"/>
      <c r="AJ27" s="493"/>
      <c r="AK27" s="493"/>
      <c r="AL27" s="494"/>
      <c r="AM27" s="492">
        <v>31026</v>
      </c>
      <c r="AN27" s="493"/>
      <c r="AO27" s="493"/>
      <c r="AP27" s="493"/>
      <c r="AQ27" s="493"/>
      <c r="AR27" s="494"/>
      <c r="AS27" s="492">
        <v>2821</v>
      </c>
      <c r="AT27" s="493"/>
      <c r="AU27" s="493"/>
      <c r="AV27" s="493"/>
      <c r="AW27" s="493"/>
      <c r="AX27" s="552"/>
      <c r="AY27" s="576" t="s">
        <v>172</v>
      </c>
      <c r="AZ27" s="577"/>
      <c r="BA27" s="577"/>
      <c r="BB27" s="577"/>
      <c r="BC27" s="577"/>
      <c r="BD27" s="577"/>
      <c r="BE27" s="577"/>
      <c r="BF27" s="577"/>
      <c r="BG27" s="577"/>
      <c r="BH27" s="577"/>
      <c r="BI27" s="577"/>
      <c r="BJ27" s="577"/>
      <c r="BK27" s="577"/>
      <c r="BL27" s="577"/>
      <c r="BM27" s="578"/>
      <c r="BN27" s="573">
        <v>43489</v>
      </c>
      <c r="BO27" s="574"/>
      <c r="BP27" s="574"/>
      <c r="BQ27" s="574"/>
      <c r="BR27" s="574"/>
      <c r="BS27" s="574"/>
      <c r="BT27" s="574"/>
      <c r="BU27" s="575"/>
      <c r="BV27" s="573">
        <v>43489</v>
      </c>
      <c r="BW27" s="574"/>
      <c r="BX27" s="574"/>
      <c r="BY27" s="574"/>
      <c r="BZ27" s="574"/>
      <c r="CA27" s="574"/>
      <c r="CB27" s="574"/>
      <c r="CC27" s="575"/>
      <c r="CD27" s="184"/>
      <c r="CE27" s="571"/>
      <c r="CF27" s="571"/>
      <c r="CG27" s="571"/>
      <c r="CH27" s="571"/>
      <c r="CI27" s="571"/>
      <c r="CJ27" s="571"/>
      <c r="CK27" s="571"/>
      <c r="CL27" s="571"/>
      <c r="CM27" s="571"/>
      <c r="CN27" s="571"/>
      <c r="CO27" s="571"/>
      <c r="CP27" s="571"/>
      <c r="CQ27" s="571"/>
      <c r="CR27" s="571"/>
      <c r="CS27" s="572"/>
      <c r="CT27" s="536"/>
      <c r="CU27" s="537"/>
      <c r="CV27" s="537"/>
      <c r="CW27" s="537"/>
      <c r="CX27" s="537"/>
      <c r="CY27" s="537"/>
      <c r="CZ27" s="537"/>
      <c r="DA27" s="538"/>
      <c r="DB27" s="536"/>
      <c r="DC27" s="537"/>
      <c r="DD27" s="537"/>
      <c r="DE27" s="537"/>
      <c r="DF27" s="537"/>
      <c r="DG27" s="537"/>
      <c r="DH27" s="537"/>
      <c r="DI27" s="538"/>
    </row>
    <row r="28" spans="1:113" ht="18.75" customHeight="1" x14ac:dyDescent="0.2">
      <c r="A28" s="169"/>
      <c r="B28" s="518"/>
      <c r="C28" s="519"/>
      <c r="D28" s="520"/>
      <c r="E28" s="495" t="s">
        <v>173</v>
      </c>
      <c r="F28" s="496"/>
      <c r="G28" s="496"/>
      <c r="H28" s="496"/>
      <c r="I28" s="496"/>
      <c r="J28" s="496"/>
      <c r="K28" s="497"/>
      <c r="L28" s="492">
        <v>1</v>
      </c>
      <c r="M28" s="493"/>
      <c r="N28" s="493"/>
      <c r="O28" s="493"/>
      <c r="P28" s="494"/>
      <c r="Q28" s="492">
        <v>3000</v>
      </c>
      <c r="R28" s="493"/>
      <c r="S28" s="493"/>
      <c r="T28" s="493"/>
      <c r="U28" s="493"/>
      <c r="V28" s="494"/>
      <c r="W28" s="582"/>
      <c r="X28" s="519"/>
      <c r="Y28" s="520"/>
      <c r="Z28" s="495" t="s">
        <v>174</v>
      </c>
      <c r="AA28" s="496"/>
      <c r="AB28" s="496"/>
      <c r="AC28" s="496"/>
      <c r="AD28" s="496"/>
      <c r="AE28" s="496"/>
      <c r="AF28" s="496"/>
      <c r="AG28" s="497"/>
      <c r="AH28" s="492" t="s">
        <v>122</v>
      </c>
      <c r="AI28" s="493"/>
      <c r="AJ28" s="493"/>
      <c r="AK28" s="493"/>
      <c r="AL28" s="494"/>
      <c r="AM28" s="492" t="s">
        <v>122</v>
      </c>
      <c r="AN28" s="493"/>
      <c r="AO28" s="493"/>
      <c r="AP28" s="493"/>
      <c r="AQ28" s="493"/>
      <c r="AR28" s="494"/>
      <c r="AS28" s="492" t="s">
        <v>122</v>
      </c>
      <c r="AT28" s="493"/>
      <c r="AU28" s="493"/>
      <c r="AV28" s="493"/>
      <c r="AW28" s="493"/>
      <c r="AX28" s="552"/>
      <c r="AY28" s="556" t="s">
        <v>175</v>
      </c>
      <c r="AZ28" s="557"/>
      <c r="BA28" s="557"/>
      <c r="BB28" s="558"/>
      <c r="BC28" s="565" t="s">
        <v>46</v>
      </c>
      <c r="BD28" s="566"/>
      <c r="BE28" s="566"/>
      <c r="BF28" s="566"/>
      <c r="BG28" s="566"/>
      <c r="BH28" s="566"/>
      <c r="BI28" s="566"/>
      <c r="BJ28" s="566"/>
      <c r="BK28" s="566"/>
      <c r="BL28" s="566"/>
      <c r="BM28" s="567"/>
      <c r="BN28" s="568">
        <v>976728</v>
      </c>
      <c r="BO28" s="569"/>
      <c r="BP28" s="569"/>
      <c r="BQ28" s="569"/>
      <c r="BR28" s="569"/>
      <c r="BS28" s="569"/>
      <c r="BT28" s="569"/>
      <c r="BU28" s="570"/>
      <c r="BV28" s="568">
        <v>973738</v>
      </c>
      <c r="BW28" s="569"/>
      <c r="BX28" s="569"/>
      <c r="BY28" s="569"/>
      <c r="BZ28" s="569"/>
      <c r="CA28" s="569"/>
      <c r="CB28" s="569"/>
      <c r="CC28" s="570"/>
      <c r="CD28" s="182"/>
      <c r="CE28" s="571"/>
      <c r="CF28" s="571"/>
      <c r="CG28" s="571"/>
      <c r="CH28" s="571"/>
      <c r="CI28" s="571"/>
      <c r="CJ28" s="571"/>
      <c r="CK28" s="571"/>
      <c r="CL28" s="571"/>
      <c r="CM28" s="571"/>
      <c r="CN28" s="571"/>
      <c r="CO28" s="571"/>
      <c r="CP28" s="571"/>
      <c r="CQ28" s="571"/>
      <c r="CR28" s="571"/>
      <c r="CS28" s="572"/>
      <c r="CT28" s="536"/>
      <c r="CU28" s="537"/>
      <c r="CV28" s="537"/>
      <c r="CW28" s="537"/>
      <c r="CX28" s="537"/>
      <c r="CY28" s="537"/>
      <c r="CZ28" s="537"/>
      <c r="DA28" s="538"/>
      <c r="DB28" s="536"/>
      <c r="DC28" s="537"/>
      <c r="DD28" s="537"/>
      <c r="DE28" s="537"/>
      <c r="DF28" s="537"/>
      <c r="DG28" s="537"/>
      <c r="DH28" s="537"/>
      <c r="DI28" s="538"/>
    </row>
    <row r="29" spans="1:113" ht="18.75" customHeight="1" x14ac:dyDescent="0.2">
      <c r="A29" s="169"/>
      <c r="B29" s="518"/>
      <c r="C29" s="519"/>
      <c r="D29" s="520"/>
      <c r="E29" s="495" t="s">
        <v>176</v>
      </c>
      <c r="F29" s="496"/>
      <c r="G29" s="496"/>
      <c r="H29" s="496"/>
      <c r="I29" s="496"/>
      <c r="J29" s="496"/>
      <c r="K29" s="497"/>
      <c r="L29" s="492">
        <v>10</v>
      </c>
      <c r="M29" s="493"/>
      <c r="N29" s="493"/>
      <c r="O29" s="493"/>
      <c r="P29" s="494"/>
      <c r="Q29" s="492">
        <v>2800</v>
      </c>
      <c r="R29" s="493"/>
      <c r="S29" s="493"/>
      <c r="T29" s="493"/>
      <c r="U29" s="493"/>
      <c r="V29" s="494"/>
      <c r="W29" s="583"/>
      <c r="X29" s="584"/>
      <c r="Y29" s="585"/>
      <c r="Z29" s="495" t="s">
        <v>177</v>
      </c>
      <c r="AA29" s="496"/>
      <c r="AB29" s="496"/>
      <c r="AC29" s="496"/>
      <c r="AD29" s="496"/>
      <c r="AE29" s="496"/>
      <c r="AF29" s="496"/>
      <c r="AG29" s="497"/>
      <c r="AH29" s="492">
        <v>200</v>
      </c>
      <c r="AI29" s="493"/>
      <c r="AJ29" s="493"/>
      <c r="AK29" s="493"/>
      <c r="AL29" s="494"/>
      <c r="AM29" s="492">
        <v>563250</v>
      </c>
      <c r="AN29" s="493"/>
      <c r="AO29" s="493"/>
      <c r="AP29" s="493"/>
      <c r="AQ29" s="493"/>
      <c r="AR29" s="494"/>
      <c r="AS29" s="492">
        <v>2816</v>
      </c>
      <c r="AT29" s="493"/>
      <c r="AU29" s="493"/>
      <c r="AV29" s="493"/>
      <c r="AW29" s="493"/>
      <c r="AX29" s="552"/>
      <c r="AY29" s="559"/>
      <c r="AZ29" s="560"/>
      <c r="BA29" s="560"/>
      <c r="BB29" s="561"/>
      <c r="BC29" s="553" t="s">
        <v>178</v>
      </c>
      <c r="BD29" s="554"/>
      <c r="BE29" s="554"/>
      <c r="BF29" s="554"/>
      <c r="BG29" s="554"/>
      <c r="BH29" s="554"/>
      <c r="BI29" s="554"/>
      <c r="BJ29" s="554"/>
      <c r="BK29" s="554"/>
      <c r="BL29" s="554"/>
      <c r="BM29" s="555"/>
      <c r="BN29" s="539">
        <v>73434</v>
      </c>
      <c r="BO29" s="540"/>
      <c r="BP29" s="540"/>
      <c r="BQ29" s="540"/>
      <c r="BR29" s="540"/>
      <c r="BS29" s="540"/>
      <c r="BT29" s="540"/>
      <c r="BU29" s="541"/>
      <c r="BV29" s="539">
        <v>25449</v>
      </c>
      <c r="BW29" s="540"/>
      <c r="BX29" s="540"/>
      <c r="BY29" s="540"/>
      <c r="BZ29" s="540"/>
      <c r="CA29" s="540"/>
      <c r="CB29" s="540"/>
      <c r="CC29" s="541"/>
      <c r="CD29" s="184"/>
      <c r="CE29" s="571"/>
      <c r="CF29" s="571"/>
      <c r="CG29" s="571"/>
      <c r="CH29" s="571"/>
      <c r="CI29" s="571"/>
      <c r="CJ29" s="571"/>
      <c r="CK29" s="571"/>
      <c r="CL29" s="571"/>
      <c r="CM29" s="571"/>
      <c r="CN29" s="571"/>
      <c r="CO29" s="571"/>
      <c r="CP29" s="571"/>
      <c r="CQ29" s="571"/>
      <c r="CR29" s="571"/>
      <c r="CS29" s="572"/>
      <c r="CT29" s="536"/>
      <c r="CU29" s="537"/>
      <c r="CV29" s="537"/>
      <c r="CW29" s="537"/>
      <c r="CX29" s="537"/>
      <c r="CY29" s="537"/>
      <c r="CZ29" s="537"/>
      <c r="DA29" s="538"/>
      <c r="DB29" s="536"/>
      <c r="DC29" s="537"/>
      <c r="DD29" s="537"/>
      <c r="DE29" s="537"/>
      <c r="DF29" s="537"/>
      <c r="DG29" s="537"/>
      <c r="DH29" s="537"/>
      <c r="DI29" s="538"/>
    </row>
    <row r="30" spans="1:113" ht="18.75" customHeight="1" thickBot="1" x14ac:dyDescent="0.25">
      <c r="A30" s="169"/>
      <c r="B30" s="521"/>
      <c r="C30" s="522"/>
      <c r="D30" s="523"/>
      <c r="E30" s="500"/>
      <c r="F30" s="501"/>
      <c r="G30" s="501"/>
      <c r="H30" s="501"/>
      <c r="I30" s="501"/>
      <c r="J30" s="501"/>
      <c r="K30" s="502"/>
      <c r="L30" s="503"/>
      <c r="M30" s="504"/>
      <c r="N30" s="504"/>
      <c r="O30" s="504"/>
      <c r="P30" s="505"/>
      <c r="Q30" s="503"/>
      <c r="R30" s="504"/>
      <c r="S30" s="504"/>
      <c r="T30" s="504"/>
      <c r="U30" s="504"/>
      <c r="V30" s="505"/>
      <c r="W30" s="506" t="s">
        <v>179</v>
      </c>
      <c r="X30" s="507"/>
      <c r="Y30" s="507"/>
      <c r="Z30" s="507"/>
      <c r="AA30" s="507"/>
      <c r="AB30" s="507"/>
      <c r="AC30" s="507"/>
      <c r="AD30" s="507"/>
      <c r="AE30" s="507"/>
      <c r="AF30" s="507"/>
      <c r="AG30" s="508"/>
      <c r="AH30" s="509">
        <v>94.3</v>
      </c>
      <c r="AI30" s="510"/>
      <c r="AJ30" s="510"/>
      <c r="AK30" s="510"/>
      <c r="AL30" s="510"/>
      <c r="AM30" s="510"/>
      <c r="AN30" s="510"/>
      <c r="AO30" s="510"/>
      <c r="AP30" s="510"/>
      <c r="AQ30" s="510"/>
      <c r="AR30" s="510"/>
      <c r="AS30" s="510"/>
      <c r="AT30" s="510"/>
      <c r="AU30" s="510"/>
      <c r="AV30" s="510"/>
      <c r="AW30" s="510"/>
      <c r="AX30" s="511"/>
      <c r="AY30" s="562"/>
      <c r="AZ30" s="563"/>
      <c r="BA30" s="563"/>
      <c r="BB30" s="564"/>
      <c r="BC30" s="512" t="s">
        <v>48</v>
      </c>
      <c r="BD30" s="513"/>
      <c r="BE30" s="513"/>
      <c r="BF30" s="513"/>
      <c r="BG30" s="513"/>
      <c r="BH30" s="513"/>
      <c r="BI30" s="513"/>
      <c r="BJ30" s="513"/>
      <c r="BK30" s="513"/>
      <c r="BL30" s="513"/>
      <c r="BM30" s="514"/>
      <c r="BN30" s="573">
        <v>539352</v>
      </c>
      <c r="BO30" s="574"/>
      <c r="BP30" s="574"/>
      <c r="BQ30" s="574"/>
      <c r="BR30" s="574"/>
      <c r="BS30" s="574"/>
      <c r="BT30" s="574"/>
      <c r="BU30" s="575"/>
      <c r="BV30" s="573">
        <v>518835</v>
      </c>
      <c r="BW30" s="574"/>
      <c r="BX30" s="574"/>
      <c r="BY30" s="574"/>
      <c r="BZ30" s="574"/>
      <c r="CA30" s="574"/>
      <c r="CB30" s="574"/>
      <c r="CC30" s="57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498" t="s">
        <v>180</v>
      </c>
      <c r="D32" s="498"/>
      <c r="E32" s="498"/>
      <c r="F32" s="498"/>
      <c r="G32" s="498"/>
      <c r="H32" s="498"/>
      <c r="I32" s="498"/>
      <c r="J32" s="498"/>
      <c r="K32" s="498"/>
      <c r="L32" s="498"/>
      <c r="M32" s="498"/>
      <c r="N32" s="498"/>
      <c r="O32" s="498"/>
      <c r="P32" s="498"/>
      <c r="Q32" s="498"/>
      <c r="R32" s="498"/>
      <c r="S32" s="498"/>
      <c r="U32" s="499" t="s">
        <v>181</v>
      </c>
      <c r="V32" s="499"/>
      <c r="W32" s="499"/>
      <c r="X32" s="499"/>
      <c r="Y32" s="499"/>
      <c r="Z32" s="499"/>
      <c r="AA32" s="499"/>
      <c r="AB32" s="499"/>
      <c r="AC32" s="499"/>
      <c r="AD32" s="499"/>
      <c r="AE32" s="499"/>
      <c r="AF32" s="499"/>
      <c r="AG32" s="499"/>
      <c r="AH32" s="499"/>
      <c r="AI32" s="499"/>
      <c r="AJ32" s="499"/>
      <c r="AK32" s="499"/>
      <c r="AM32" s="499" t="s">
        <v>182</v>
      </c>
      <c r="AN32" s="499"/>
      <c r="AO32" s="499"/>
      <c r="AP32" s="499"/>
      <c r="AQ32" s="499"/>
      <c r="AR32" s="499"/>
      <c r="AS32" s="499"/>
      <c r="AT32" s="499"/>
      <c r="AU32" s="499"/>
      <c r="AV32" s="499"/>
      <c r="AW32" s="499"/>
      <c r="AX32" s="499"/>
      <c r="AY32" s="499"/>
      <c r="AZ32" s="499"/>
      <c r="BA32" s="499"/>
      <c r="BB32" s="499"/>
      <c r="BC32" s="499"/>
      <c r="BE32" s="499" t="s">
        <v>183</v>
      </c>
      <c r="BF32" s="499"/>
      <c r="BG32" s="499"/>
      <c r="BH32" s="499"/>
      <c r="BI32" s="499"/>
      <c r="BJ32" s="499"/>
      <c r="BK32" s="499"/>
      <c r="BL32" s="499"/>
      <c r="BM32" s="499"/>
      <c r="BN32" s="499"/>
      <c r="BO32" s="499"/>
      <c r="BP32" s="499"/>
      <c r="BQ32" s="499"/>
      <c r="BR32" s="499"/>
      <c r="BS32" s="499"/>
      <c r="BT32" s="499"/>
      <c r="BU32" s="499"/>
      <c r="BW32" s="499" t="s">
        <v>184</v>
      </c>
      <c r="BX32" s="499"/>
      <c r="BY32" s="499"/>
      <c r="BZ32" s="499"/>
      <c r="CA32" s="499"/>
      <c r="CB32" s="499"/>
      <c r="CC32" s="499"/>
      <c r="CD32" s="499"/>
      <c r="CE32" s="499"/>
      <c r="CF32" s="499"/>
      <c r="CG32" s="499"/>
      <c r="CH32" s="499"/>
      <c r="CI32" s="499"/>
      <c r="CJ32" s="499"/>
      <c r="CK32" s="499"/>
      <c r="CL32" s="499"/>
      <c r="CM32" s="499"/>
      <c r="CO32" s="499" t="s">
        <v>185</v>
      </c>
      <c r="CP32" s="499"/>
      <c r="CQ32" s="499"/>
      <c r="CR32" s="499"/>
      <c r="CS32" s="499"/>
      <c r="CT32" s="499"/>
      <c r="CU32" s="499"/>
      <c r="CV32" s="499"/>
      <c r="CW32" s="499"/>
      <c r="CX32" s="499"/>
      <c r="CY32" s="499"/>
      <c r="CZ32" s="499"/>
      <c r="DA32" s="499"/>
      <c r="DB32" s="499"/>
      <c r="DC32" s="499"/>
      <c r="DD32" s="499"/>
      <c r="DE32" s="499"/>
      <c r="DI32" s="192"/>
    </row>
    <row r="33" spans="1:113" ht="13.5" customHeight="1" x14ac:dyDescent="0.2">
      <c r="A33" s="169"/>
      <c r="B33" s="193"/>
      <c r="C33" s="491" t="s">
        <v>186</v>
      </c>
      <c r="D33" s="491"/>
      <c r="E33" s="490" t="s">
        <v>187</v>
      </c>
      <c r="F33" s="490"/>
      <c r="G33" s="490"/>
      <c r="H33" s="490"/>
      <c r="I33" s="490"/>
      <c r="J33" s="490"/>
      <c r="K33" s="490"/>
      <c r="L33" s="490"/>
      <c r="M33" s="490"/>
      <c r="N33" s="490"/>
      <c r="O33" s="490"/>
      <c r="P33" s="490"/>
      <c r="Q33" s="490"/>
      <c r="R33" s="490"/>
      <c r="S33" s="490"/>
      <c r="T33" s="194"/>
      <c r="U33" s="491" t="s">
        <v>186</v>
      </c>
      <c r="V33" s="491"/>
      <c r="W33" s="490" t="s">
        <v>187</v>
      </c>
      <c r="X33" s="490"/>
      <c r="Y33" s="490"/>
      <c r="Z33" s="490"/>
      <c r="AA33" s="490"/>
      <c r="AB33" s="490"/>
      <c r="AC33" s="490"/>
      <c r="AD33" s="490"/>
      <c r="AE33" s="490"/>
      <c r="AF33" s="490"/>
      <c r="AG33" s="490"/>
      <c r="AH33" s="490"/>
      <c r="AI33" s="490"/>
      <c r="AJ33" s="490"/>
      <c r="AK33" s="490"/>
      <c r="AL33" s="194"/>
      <c r="AM33" s="491" t="s">
        <v>186</v>
      </c>
      <c r="AN33" s="491"/>
      <c r="AO33" s="490" t="s">
        <v>187</v>
      </c>
      <c r="AP33" s="490"/>
      <c r="AQ33" s="490"/>
      <c r="AR33" s="490"/>
      <c r="AS33" s="490"/>
      <c r="AT33" s="490"/>
      <c r="AU33" s="490"/>
      <c r="AV33" s="490"/>
      <c r="AW33" s="490"/>
      <c r="AX33" s="490"/>
      <c r="AY33" s="490"/>
      <c r="AZ33" s="490"/>
      <c r="BA33" s="490"/>
      <c r="BB33" s="490"/>
      <c r="BC33" s="490"/>
      <c r="BD33" s="195"/>
      <c r="BE33" s="490" t="s">
        <v>188</v>
      </c>
      <c r="BF33" s="490"/>
      <c r="BG33" s="490" t="s">
        <v>189</v>
      </c>
      <c r="BH33" s="490"/>
      <c r="BI33" s="490"/>
      <c r="BJ33" s="490"/>
      <c r="BK33" s="490"/>
      <c r="BL33" s="490"/>
      <c r="BM33" s="490"/>
      <c r="BN33" s="490"/>
      <c r="BO33" s="490"/>
      <c r="BP33" s="490"/>
      <c r="BQ33" s="490"/>
      <c r="BR33" s="490"/>
      <c r="BS33" s="490"/>
      <c r="BT33" s="490"/>
      <c r="BU33" s="490"/>
      <c r="BV33" s="195"/>
      <c r="BW33" s="491" t="s">
        <v>188</v>
      </c>
      <c r="BX33" s="491"/>
      <c r="BY33" s="490" t="s">
        <v>190</v>
      </c>
      <c r="BZ33" s="490"/>
      <c r="CA33" s="490"/>
      <c r="CB33" s="490"/>
      <c r="CC33" s="490"/>
      <c r="CD33" s="490"/>
      <c r="CE33" s="490"/>
      <c r="CF33" s="490"/>
      <c r="CG33" s="490"/>
      <c r="CH33" s="490"/>
      <c r="CI33" s="490"/>
      <c r="CJ33" s="490"/>
      <c r="CK33" s="490"/>
      <c r="CL33" s="490"/>
      <c r="CM33" s="490"/>
      <c r="CN33" s="194"/>
      <c r="CO33" s="491" t="s">
        <v>186</v>
      </c>
      <c r="CP33" s="491"/>
      <c r="CQ33" s="490" t="s">
        <v>191</v>
      </c>
      <c r="CR33" s="490"/>
      <c r="CS33" s="490"/>
      <c r="CT33" s="490"/>
      <c r="CU33" s="490"/>
      <c r="CV33" s="490"/>
      <c r="CW33" s="490"/>
      <c r="CX33" s="490"/>
      <c r="CY33" s="490"/>
      <c r="CZ33" s="490"/>
      <c r="DA33" s="490"/>
      <c r="DB33" s="490"/>
      <c r="DC33" s="490"/>
      <c r="DD33" s="490"/>
      <c r="DE33" s="490"/>
      <c r="DF33" s="194"/>
      <c r="DG33" s="489" t="s">
        <v>192</v>
      </c>
      <c r="DH33" s="489"/>
      <c r="DI33" s="196"/>
    </row>
    <row r="34" spans="1:113" ht="32.25" customHeight="1" x14ac:dyDescent="0.2">
      <c r="A34" s="169"/>
      <c r="B34" s="193"/>
      <c r="C34" s="487">
        <f>IF(E34="","",1)</f>
        <v>1</v>
      </c>
      <c r="D34" s="487"/>
      <c r="E34" s="488" t="str">
        <f>IF('各会計、関係団体の財政状況及び健全化判断比率'!B7="","",'各会計、関係団体の財政状況及び健全化判断比率'!B7)</f>
        <v>一般会計</v>
      </c>
      <c r="F34" s="488"/>
      <c r="G34" s="488"/>
      <c r="H34" s="488"/>
      <c r="I34" s="488"/>
      <c r="J34" s="488"/>
      <c r="K34" s="488"/>
      <c r="L34" s="488"/>
      <c r="M34" s="488"/>
      <c r="N34" s="488"/>
      <c r="O34" s="488"/>
      <c r="P34" s="488"/>
      <c r="Q34" s="488"/>
      <c r="R34" s="488"/>
      <c r="S34" s="488"/>
      <c r="T34" s="169"/>
      <c r="U34" s="487">
        <f>IF(W34="","",MAX(C34:D43)+1)</f>
        <v>3</v>
      </c>
      <c r="V34" s="487"/>
      <c r="W34" s="488" t="str">
        <f>IF('各会計、関係団体の財政状況及び健全化判断比率'!B28="","",'各会計、関係団体の財政状況及び健全化判断比率'!B28)</f>
        <v>国民健康保険特別会計</v>
      </c>
      <c r="X34" s="488"/>
      <c r="Y34" s="488"/>
      <c r="Z34" s="488"/>
      <c r="AA34" s="488"/>
      <c r="AB34" s="488"/>
      <c r="AC34" s="488"/>
      <c r="AD34" s="488"/>
      <c r="AE34" s="488"/>
      <c r="AF34" s="488"/>
      <c r="AG34" s="488"/>
      <c r="AH34" s="488"/>
      <c r="AI34" s="488"/>
      <c r="AJ34" s="488"/>
      <c r="AK34" s="488"/>
      <c r="AL34" s="169"/>
      <c r="AM34" s="487">
        <f>IF(AO34="","",MAX(C34:D43,U34:V43)+1)</f>
        <v>7</v>
      </c>
      <c r="AN34" s="487"/>
      <c r="AO34" s="488" t="str">
        <f>IF('各会計、関係団体の財政状況及び健全化判断比率'!B32="","",'各会計、関係団体の財政状況及び健全化判断比率'!B32)</f>
        <v>水道事業会計</v>
      </c>
      <c r="AP34" s="488"/>
      <c r="AQ34" s="488"/>
      <c r="AR34" s="488"/>
      <c r="AS34" s="488"/>
      <c r="AT34" s="488"/>
      <c r="AU34" s="488"/>
      <c r="AV34" s="488"/>
      <c r="AW34" s="488"/>
      <c r="AX34" s="488"/>
      <c r="AY34" s="488"/>
      <c r="AZ34" s="488"/>
      <c r="BA34" s="488"/>
      <c r="BB34" s="488"/>
      <c r="BC34" s="488"/>
      <c r="BD34" s="169"/>
      <c r="BE34" s="487" t="str">
        <f>IF(BG34="","",MAX(C34:D43,U34:V43,AM34:AN43)+1)</f>
        <v/>
      </c>
      <c r="BF34" s="487"/>
      <c r="BG34" s="488"/>
      <c r="BH34" s="488"/>
      <c r="BI34" s="488"/>
      <c r="BJ34" s="488"/>
      <c r="BK34" s="488"/>
      <c r="BL34" s="488"/>
      <c r="BM34" s="488"/>
      <c r="BN34" s="488"/>
      <c r="BO34" s="488"/>
      <c r="BP34" s="488"/>
      <c r="BQ34" s="488"/>
      <c r="BR34" s="488"/>
      <c r="BS34" s="488"/>
      <c r="BT34" s="488"/>
      <c r="BU34" s="488"/>
      <c r="BV34" s="169"/>
      <c r="BW34" s="487">
        <f>IF(BY34="","",MAX(C34:D43,U34:V43,AM34:AN43,BE34:BF43)+1)</f>
        <v>9</v>
      </c>
      <c r="BX34" s="487"/>
      <c r="BY34" s="488" t="str">
        <f>IF('各会計、関係団体の財政状況及び健全化判断比率'!B68="","",'各会計、関係団体の財政状況及び健全化判断比率'!B68)</f>
        <v>老人福祉施設三室園組合</v>
      </c>
      <c r="BZ34" s="488"/>
      <c r="CA34" s="488"/>
      <c r="CB34" s="488"/>
      <c r="CC34" s="488"/>
      <c r="CD34" s="488"/>
      <c r="CE34" s="488"/>
      <c r="CF34" s="488"/>
      <c r="CG34" s="488"/>
      <c r="CH34" s="488"/>
      <c r="CI34" s="488"/>
      <c r="CJ34" s="488"/>
      <c r="CK34" s="488"/>
      <c r="CL34" s="488"/>
      <c r="CM34" s="488"/>
      <c r="CN34" s="169"/>
      <c r="CO34" s="487" t="str">
        <f>IF(CQ34="","",MAX(C34:D43,U34:V43,AM34:AN43,BE34:BF43,BW34:BX43)+1)</f>
        <v/>
      </c>
      <c r="CP34" s="487"/>
      <c r="CQ34" s="488" t="str">
        <f>IF('各会計、関係団体の財政状況及び健全化判断比率'!BS7="","",'各会計、関係団体の財政状況及び健全化判断比率'!BS7)</f>
        <v/>
      </c>
      <c r="CR34" s="488"/>
      <c r="CS34" s="488"/>
      <c r="CT34" s="488"/>
      <c r="CU34" s="488"/>
      <c r="CV34" s="488"/>
      <c r="CW34" s="488"/>
      <c r="CX34" s="488"/>
      <c r="CY34" s="488"/>
      <c r="CZ34" s="488"/>
      <c r="DA34" s="488"/>
      <c r="DB34" s="488"/>
      <c r="DC34" s="488"/>
      <c r="DD34" s="488"/>
      <c r="DE34" s="488"/>
      <c r="DG34" s="485" t="str">
        <f>IF('各会計、関係団体の財政状況及び健全化判断比率'!BR7="","",'各会計、関係団体の財政状況及び健全化判断比率'!BR7)</f>
        <v/>
      </c>
      <c r="DH34" s="485"/>
      <c r="DI34" s="196"/>
    </row>
    <row r="35" spans="1:113" ht="32.25" customHeight="1" x14ac:dyDescent="0.2">
      <c r="A35" s="169"/>
      <c r="B35" s="193"/>
      <c r="C35" s="487">
        <f>IF(E35="","",C34+1)</f>
        <v>2</v>
      </c>
      <c r="D35" s="487"/>
      <c r="E35" s="488" t="str">
        <f>IF('各会計、関係団体の財政状況及び健全化判断比率'!B8="","",'各会計、関係団体の財政状況及び健全化判断比率'!B8)</f>
        <v>住宅新築資金等貸付事業特別会計</v>
      </c>
      <c r="F35" s="488"/>
      <c r="G35" s="488"/>
      <c r="H35" s="488"/>
      <c r="I35" s="488"/>
      <c r="J35" s="488"/>
      <c r="K35" s="488"/>
      <c r="L35" s="488"/>
      <c r="M35" s="488"/>
      <c r="N35" s="488"/>
      <c r="O35" s="488"/>
      <c r="P35" s="488"/>
      <c r="Q35" s="488"/>
      <c r="R35" s="488"/>
      <c r="S35" s="488"/>
      <c r="T35" s="169"/>
      <c r="U35" s="487">
        <f>IF(W35="","",U34+1)</f>
        <v>4</v>
      </c>
      <c r="V35" s="487"/>
      <c r="W35" s="488" t="str">
        <f>IF('各会計、関係団体の財政状況及び健全化判断比率'!B29="","",'各会計、関係団体の財政状況及び健全化判断比率'!B29)</f>
        <v>後期高齢者医療特別会計</v>
      </c>
      <c r="X35" s="488"/>
      <c r="Y35" s="488"/>
      <c r="Z35" s="488"/>
      <c r="AA35" s="488"/>
      <c r="AB35" s="488"/>
      <c r="AC35" s="488"/>
      <c r="AD35" s="488"/>
      <c r="AE35" s="488"/>
      <c r="AF35" s="488"/>
      <c r="AG35" s="488"/>
      <c r="AH35" s="488"/>
      <c r="AI35" s="488"/>
      <c r="AJ35" s="488"/>
      <c r="AK35" s="488"/>
      <c r="AL35" s="169"/>
      <c r="AM35" s="487">
        <f t="shared" ref="AM35:AM43" si="0">IF(AO35="","",AM34+1)</f>
        <v>8</v>
      </c>
      <c r="AN35" s="487"/>
      <c r="AO35" s="488" t="str">
        <f>IF('各会計、関係団体の財政状況及び健全化判断比率'!B33="","",'各会計、関係団体の財政状況及び健全化判断比率'!B33)</f>
        <v>下水道事業会計</v>
      </c>
      <c r="AP35" s="488"/>
      <c r="AQ35" s="488"/>
      <c r="AR35" s="488"/>
      <c r="AS35" s="488"/>
      <c r="AT35" s="488"/>
      <c r="AU35" s="488"/>
      <c r="AV35" s="488"/>
      <c r="AW35" s="488"/>
      <c r="AX35" s="488"/>
      <c r="AY35" s="488"/>
      <c r="AZ35" s="488"/>
      <c r="BA35" s="488"/>
      <c r="BB35" s="488"/>
      <c r="BC35" s="488"/>
      <c r="BD35" s="169"/>
      <c r="BE35" s="487" t="str">
        <f t="shared" ref="BE35:BE43" si="1">IF(BG35="","",BE34+1)</f>
        <v/>
      </c>
      <c r="BF35" s="487"/>
      <c r="BG35" s="488"/>
      <c r="BH35" s="488"/>
      <c r="BI35" s="488"/>
      <c r="BJ35" s="488"/>
      <c r="BK35" s="488"/>
      <c r="BL35" s="488"/>
      <c r="BM35" s="488"/>
      <c r="BN35" s="488"/>
      <c r="BO35" s="488"/>
      <c r="BP35" s="488"/>
      <c r="BQ35" s="488"/>
      <c r="BR35" s="488"/>
      <c r="BS35" s="488"/>
      <c r="BT35" s="488"/>
      <c r="BU35" s="488"/>
      <c r="BV35" s="169"/>
      <c r="BW35" s="487">
        <f t="shared" ref="BW35:BW43" si="2">IF(BY35="","",BW34+1)</f>
        <v>10</v>
      </c>
      <c r="BX35" s="487"/>
      <c r="BY35" s="488" t="str">
        <f>IF('各会計、関係団体の財政状況及び健全化判断比率'!B69="","",'各会計、関係団体の財政状況及び健全化判断比率'!B69)</f>
        <v>奈良県葛城地区清掃事務組合</v>
      </c>
      <c r="BZ35" s="488"/>
      <c r="CA35" s="488"/>
      <c r="CB35" s="488"/>
      <c r="CC35" s="488"/>
      <c r="CD35" s="488"/>
      <c r="CE35" s="488"/>
      <c r="CF35" s="488"/>
      <c r="CG35" s="488"/>
      <c r="CH35" s="488"/>
      <c r="CI35" s="488"/>
      <c r="CJ35" s="488"/>
      <c r="CK35" s="488"/>
      <c r="CL35" s="488"/>
      <c r="CM35" s="488"/>
      <c r="CN35" s="169"/>
      <c r="CO35" s="487" t="str">
        <f t="shared" ref="CO35:CO43" si="3">IF(CQ35="","",CO34+1)</f>
        <v/>
      </c>
      <c r="CP35" s="487"/>
      <c r="CQ35" s="488" t="str">
        <f>IF('各会計、関係団体の財政状況及び健全化判断比率'!BS8="","",'各会計、関係団体の財政状況及び健全化判断比率'!BS8)</f>
        <v/>
      </c>
      <c r="CR35" s="488"/>
      <c r="CS35" s="488"/>
      <c r="CT35" s="488"/>
      <c r="CU35" s="488"/>
      <c r="CV35" s="488"/>
      <c r="CW35" s="488"/>
      <c r="CX35" s="488"/>
      <c r="CY35" s="488"/>
      <c r="CZ35" s="488"/>
      <c r="DA35" s="488"/>
      <c r="DB35" s="488"/>
      <c r="DC35" s="488"/>
      <c r="DD35" s="488"/>
      <c r="DE35" s="488"/>
      <c r="DG35" s="485" t="str">
        <f>IF('各会計、関係団体の財政状況及び健全化判断比率'!BR8="","",'各会計、関係団体の財政状況及び健全化判断比率'!BR8)</f>
        <v/>
      </c>
      <c r="DH35" s="485"/>
      <c r="DI35" s="196"/>
    </row>
    <row r="36" spans="1:113" ht="32.25" customHeight="1" x14ac:dyDescent="0.2">
      <c r="A36" s="169"/>
      <c r="B36" s="193"/>
      <c r="C36" s="487" t="str">
        <f>IF(E36="","",C35+1)</f>
        <v/>
      </c>
      <c r="D36" s="487"/>
      <c r="E36" s="488" t="str">
        <f>IF('各会計、関係団体の財政状況及び健全化判断比率'!B9="","",'各会計、関係団体の財政状況及び健全化判断比率'!B9)</f>
        <v/>
      </c>
      <c r="F36" s="488"/>
      <c r="G36" s="488"/>
      <c r="H36" s="488"/>
      <c r="I36" s="488"/>
      <c r="J36" s="488"/>
      <c r="K36" s="488"/>
      <c r="L36" s="488"/>
      <c r="M36" s="488"/>
      <c r="N36" s="488"/>
      <c r="O36" s="488"/>
      <c r="P36" s="488"/>
      <c r="Q36" s="488"/>
      <c r="R36" s="488"/>
      <c r="S36" s="488"/>
      <c r="T36" s="169"/>
      <c r="U36" s="487">
        <f t="shared" ref="U36:U43" si="4">IF(W36="","",U35+1)</f>
        <v>5</v>
      </c>
      <c r="V36" s="487"/>
      <c r="W36" s="488" t="str">
        <f>IF('各会計、関係団体の財政状況及び健全化判断比率'!B30="","",'各会計、関係団体の財政状況及び健全化判断比率'!B30)</f>
        <v>介護保険特別会計（保険事業）</v>
      </c>
      <c r="X36" s="488"/>
      <c r="Y36" s="488"/>
      <c r="Z36" s="488"/>
      <c r="AA36" s="488"/>
      <c r="AB36" s="488"/>
      <c r="AC36" s="488"/>
      <c r="AD36" s="488"/>
      <c r="AE36" s="488"/>
      <c r="AF36" s="488"/>
      <c r="AG36" s="488"/>
      <c r="AH36" s="488"/>
      <c r="AI36" s="488"/>
      <c r="AJ36" s="488"/>
      <c r="AK36" s="488"/>
      <c r="AL36" s="169"/>
      <c r="AM36" s="487" t="str">
        <f t="shared" si="0"/>
        <v/>
      </c>
      <c r="AN36" s="487"/>
      <c r="AO36" s="488"/>
      <c r="AP36" s="488"/>
      <c r="AQ36" s="488"/>
      <c r="AR36" s="488"/>
      <c r="AS36" s="488"/>
      <c r="AT36" s="488"/>
      <c r="AU36" s="488"/>
      <c r="AV36" s="488"/>
      <c r="AW36" s="488"/>
      <c r="AX36" s="488"/>
      <c r="AY36" s="488"/>
      <c r="AZ36" s="488"/>
      <c r="BA36" s="488"/>
      <c r="BB36" s="488"/>
      <c r="BC36" s="488"/>
      <c r="BD36" s="169"/>
      <c r="BE36" s="487" t="str">
        <f t="shared" si="1"/>
        <v/>
      </c>
      <c r="BF36" s="487"/>
      <c r="BG36" s="488"/>
      <c r="BH36" s="488"/>
      <c r="BI36" s="488"/>
      <c r="BJ36" s="488"/>
      <c r="BK36" s="488"/>
      <c r="BL36" s="488"/>
      <c r="BM36" s="488"/>
      <c r="BN36" s="488"/>
      <c r="BO36" s="488"/>
      <c r="BP36" s="488"/>
      <c r="BQ36" s="488"/>
      <c r="BR36" s="488"/>
      <c r="BS36" s="488"/>
      <c r="BT36" s="488"/>
      <c r="BU36" s="488"/>
      <c r="BV36" s="169"/>
      <c r="BW36" s="487">
        <f t="shared" si="2"/>
        <v>11</v>
      </c>
      <c r="BX36" s="487"/>
      <c r="BY36" s="488" t="str">
        <f>IF('各会計、関係団体の財政状況及び健全化判断比率'!B70="","",'各会計、関係団体の財政状況及び健全化判断比率'!B70)</f>
        <v>奈良県市町村総合事務組合</v>
      </c>
      <c r="BZ36" s="488"/>
      <c r="CA36" s="488"/>
      <c r="CB36" s="488"/>
      <c r="CC36" s="488"/>
      <c r="CD36" s="488"/>
      <c r="CE36" s="488"/>
      <c r="CF36" s="488"/>
      <c r="CG36" s="488"/>
      <c r="CH36" s="488"/>
      <c r="CI36" s="488"/>
      <c r="CJ36" s="488"/>
      <c r="CK36" s="488"/>
      <c r="CL36" s="488"/>
      <c r="CM36" s="488"/>
      <c r="CN36" s="169"/>
      <c r="CO36" s="487" t="str">
        <f t="shared" si="3"/>
        <v/>
      </c>
      <c r="CP36" s="487"/>
      <c r="CQ36" s="488" t="str">
        <f>IF('各会計、関係団体の財政状況及び健全化判断比率'!BS9="","",'各会計、関係団体の財政状況及び健全化判断比率'!BS9)</f>
        <v/>
      </c>
      <c r="CR36" s="488"/>
      <c r="CS36" s="488"/>
      <c r="CT36" s="488"/>
      <c r="CU36" s="488"/>
      <c r="CV36" s="488"/>
      <c r="CW36" s="488"/>
      <c r="CX36" s="488"/>
      <c r="CY36" s="488"/>
      <c r="CZ36" s="488"/>
      <c r="DA36" s="488"/>
      <c r="DB36" s="488"/>
      <c r="DC36" s="488"/>
      <c r="DD36" s="488"/>
      <c r="DE36" s="488"/>
      <c r="DG36" s="485" t="str">
        <f>IF('各会計、関係団体の財政状況及び健全化判断比率'!BR9="","",'各会計、関係団体の財政状況及び健全化判断比率'!BR9)</f>
        <v/>
      </c>
      <c r="DH36" s="485"/>
      <c r="DI36" s="196"/>
    </row>
    <row r="37" spans="1:113" ht="32.25" customHeight="1" x14ac:dyDescent="0.2">
      <c r="A37" s="169"/>
      <c r="B37" s="193"/>
      <c r="C37" s="487" t="str">
        <f>IF(E37="","",C36+1)</f>
        <v/>
      </c>
      <c r="D37" s="487"/>
      <c r="E37" s="488" t="str">
        <f>IF('各会計、関係団体の財政状況及び健全化判断比率'!B10="","",'各会計、関係団体の財政状況及び健全化判断比率'!B10)</f>
        <v/>
      </c>
      <c r="F37" s="488"/>
      <c r="G37" s="488"/>
      <c r="H37" s="488"/>
      <c r="I37" s="488"/>
      <c r="J37" s="488"/>
      <c r="K37" s="488"/>
      <c r="L37" s="488"/>
      <c r="M37" s="488"/>
      <c r="N37" s="488"/>
      <c r="O37" s="488"/>
      <c r="P37" s="488"/>
      <c r="Q37" s="488"/>
      <c r="R37" s="488"/>
      <c r="S37" s="488"/>
      <c r="T37" s="169"/>
      <c r="U37" s="487">
        <f t="shared" si="4"/>
        <v>6</v>
      </c>
      <c r="V37" s="487"/>
      <c r="W37" s="488" t="str">
        <f>IF('各会計、関係団体の財政状況及び健全化判断比率'!B31="","",'各会計、関係団体の財政状況及び健全化判断比率'!B31)</f>
        <v>介護保険特別会計（介護サービス事業）</v>
      </c>
      <c r="X37" s="488"/>
      <c r="Y37" s="488"/>
      <c r="Z37" s="488"/>
      <c r="AA37" s="488"/>
      <c r="AB37" s="488"/>
      <c r="AC37" s="488"/>
      <c r="AD37" s="488"/>
      <c r="AE37" s="488"/>
      <c r="AF37" s="488"/>
      <c r="AG37" s="488"/>
      <c r="AH37" s="488"/>
      <c r="AI37" s="488"/>
      <c r="AJ37" s="488"/>
      <c r="AK37" s="488"/>
      <c r="AL37" s="169"/>
      <c r="AM37" s="487" t="str">
        <f t="shared" si="0"/>
        <v/>
      </c>
      <c r="AN37" s="487"/>
      <c r="AO37" s="488"/>
      <c r="AP37" s="488"/>
      <c r="AQ37" s="488"/>
      <c r="AR37" s="488"/>
      <c r="AS37" s="488"/>
      <c r="AT37" s="488"/>
      <c r="AU37" s="488"/>
      <c r="AV37" s="488"/>
      <c r="AW37" s="488"/>
      <c r="AX37" s="488"/>
      <c r="AY37" s="488"/>
      <c r="AZ37" s="488"/>
      <c r="BA37" s="488"/>
      <c r="BB37" s="488"/>
      <c r="BC37" s="488"/>
      <c r="BD37" s="169"/>
      <c r="BE37" s="487" t="str">
        <f t="shared" si="1"/>
        <v/>
      </c>
      <c r="BF37" s="487"/>
      <c r="BG37" s="488"/>
      <c r="BH37" s="488"/>
      <c r="BI37" s="488"/>
      <c r="BJ37" s="488"/>
      <c r="BK37" s="488"/>
      <c r="BL37" s="488"/>
      <c r="BM37" s="488"/>
      <c r="BN37" s="488"/>
      <c r="BO37" s="488"/>
      <c r="BP37" s="488"/>
      <c r="BQ37" s="488"/>
      <c r="BR37" s="488"/>
      <c r="BS37" s="488"/>
      <c r="BT37" s="488"/>
      <c r="BU37" s="488"/>
      <c r="BV37" s="169"/>
      <c r="BW37" s="487">
        <f t="shared" si="2"/>
        <v>12</v>
      </c>
      <c r="BX37" s="487"/>
      <c r="BY37" s="488" t="str">
        <f>IF('各会計、関係団体の財政状況及び健全化判断比率'!B71="","",'各会計、関係団体の財政状況及び健全化判断比率'!B71)</f>
        <v>王寺周辺広域休日応急診療施設組合</v>
      </c>
      <c r="BZ37" s="488"/>
      <c r="CA37" s="488"/>
      <c r="CB37" s="488"/>
      <c r="CC37" s="488"/>
      <c r="CD37" s="488"/>
      <c r="CE37" s="488"/>
      <c r="CF37" s="488"/>
      <c r="CG37" s="488"/>
      <c r="CH37" s="488"/>
      <c r="CI37" s="488"/>
      <c r="CJ37" s="488"/>
      <c r="CK37" s="488"/>
      <c r="CL37" s="488"/>
      <c r="CM37" s="488"/>
      <c r="CN37" s="169"/>
      <c r="CO37" s="487" t="str">
        <f t="shared" si="3"/>
        <v/>
      </c>
      <c r="CP37" s="487"/>
      <c r="CQ37" s="488" t="str">
        <f>IF('各会計、関係団体の財政状況及び健全化判断比率'!BS10="","",'各会計、関係団体の財政状況及び健全化判断比率'!BS10)</f>
        <v/>
      </c>
      <c r="CR37" s="488"/>
      <c r="CS37" s="488"/>
      <c r="CT37" s="488"/>
      <c r="CU37" s="488"/>
      <c r="CV37" s="488"/>
      <c r="CW37" s="488"/>
      <c r="CX37" s="488"/>
      <c r="CY37" s="488"/>
      <c r="CZ37" s="488"/>
      <c r="DA37" s="488"/>
      <c r="DB37" s="488"/>
      <c r="DC37" s="488"/>
      <c r="DD37" s="488"/>
      <c r="DE37" s="488"/>
      <c r="DG37" s="485" t="str">
        <f>IF('各会計、関係団体の財政状況及び健全化判断比率'!BR10="","",'各会計、関係団体の財政状況及び健全化判断比率'!BR10)</f>
        <v/>
      </c>
      <c r="DH37" s="485"/>
      <c r="DI37" s="196"/>
    </row>
    <row r="38" spans="1:113" ht="32.25" customHeight="1" x14ac:dyDescent="0.2">
      <c r="A38" s="169"/>
      <c r="B38" s="193"/>
      <c r="C38" s="487" t="str">
        <f t="shared" ref="C38:C43" si="5">IF(E38="","",C37+1)</f>
        <v/>
      </c>
      <c r="D38" s="487"/>
      <c r="E38" s="488" t="str">
        <f>IF('各会計、関係団体の財政状況及び健全化判断比率'!B11="","",'各会計、関係団体の財政状況及び健全化判断比率'!B11)</f>
        <v/>
      </c>
      <c r="F38" s="488"/>
      <c r="G38" s="488"/>
      <c r="H38" s="488"/>
      <c r="I38" s="488"/>
      <c r="J38" s="488"/>
      <c r="K38" s="488"/>
      <c r="L38" s="488"/>
      <c r="M38" s="488"/>
      <c r="N38" s="488"/>
      <c r="O38" s="488"/>
      <c r="P38" s="488"/>
      <c r="Q38" s="488"/>
      <c r="R38" s="488"/>
      <c r="S38" s="488"/>
      <c r="T38" s="169"/>
      <c r="U38" s="487" t="str">
        <f t="shared" si="4"/>
        <v/>
      </c>
      <c r="V38" s="487"/>
      <c r="W38" s="488"/>
      <c r="X38" s="488"/>
      <c r="Y38" s="488"/>
      <c r="Z38" s="488"/>
      <c r="AA38" s="488"/>
      <c r="AB38" s="488"/>
      <c r="AC38" s="488"/>
      <c r="AD38" s="488"/>
      <c r="AE38" s="488"/>
      <c r="AF38" s="488"/>
      <c r="AG38" s="488"/>
      <c r="AH38" s="488"/>
      <c r="AI38" s="488"/>
      <c r="AJ38" s="488"/>
      <c r="AK38" s="488"/>
      <c r="AL38" s="169"/>
      <c r="AM38" s="487" t="str">
        <f t="shared" si="0"/>
        <v/>
      </c>
      <c r="AN38" s="487"/>
      <c r="AO38" s="488"/>
      <c r="AP38" s="488"/>
      <c r="AQ38" s="488"/>
      <c r="AR38" s="488"/>
      <c r="AS38" s="488"/>
      <c r="AT38" s="488"/>
      <c r="AU38" s="488"/>
      <c r="AV38" s="488"/>
      <c r="AW38" s="488"/>
      <c r="AX38" s="488"/>
      <c r="AY38" s="488"/>
      <c r="AZ38" s="488"/>
      <c r="BA38" s="488"/>
      <c r="BB38" s="488"/>
      <c r="BC38" s="488"/>
      <c r="BD38" s="169"/>
      <c r="BE38" s="487" t="str">
        <f t="shared" si="1"/>
        <v/>
      </c>
      <c r="BF38" s="487"/>
      <c r="BG38" s="488"/>
      <c r="BH38" s="488"/>
      <c r="BI38" s="488"/>
      <c r="BJ38" s="488"/>
      <c r="BK38" s="488"/>
      <c r="BL38" s="488"/>
      <c r="BM38" s="488"/>
      <c r="BN38" s="488"/>
      <c r="BO38" s="488"/>
      <c r="BP38" s="488"/>
      <c r="BQ38" s="488"/>
      <c r="BR38" s="488"/>
      <c r="BS38" s="488"/>
      <c r="BT38" s="488"/>
      <c r="BU38" s="488"/>
      <c r="BV38" s="169"/>
      <c r="BW38" s="487">
        <f t="shared" si="2"/>
        <v>13</v>
      </c>
      <c r="BX38" s="487"/>
      <c r="BY38" s="488" t="str">
        <f>IF('各会計、関係団体の財政状況及び健全化判断比率'!B72="","",'各会計、関係団体の財政状況及び健全化判断比率'!B72)</f>
        <v>静香苑環境施設組合</v>
      </c>
      <c r="BZ38" s="488"/>
      <c r="CA38" s="488"/>
      <c r="CB38" s="488"/>
      <c r="CC38" s="488"/>
      <c r="CD38" s="488"/>
      <c r="CE38" s="488"/>
      <c r="CF38" s="488"/>
      <c r="CG38" s="488"/>
      <c r="CH38" s="488"/>
      <c r="CI38" s="488"/>
      <c r="CJ38" s="488"/>
      <c r="CK38" s="488"/>
      <c r="CL38" s="488"/>
      <c r="CM38" s="488"/>
      <c r="CN38" s="169"/>
      <c r="CO38" s="487" t="str">
        <f t="shared" si="3"/>
        <v/>
      </c>
      <c r="CP38" s="487"/>
      <c r="CQ38" s="488" t="str">
        <f>IF('各会計、関係団体の財政状況及び健全化判断比率'!BS11="","",'各会計、関係団体の財政状況及び健全化判断比率'!BS11)</f>
        <v/>
      </c>
      <c r="CR38" s="488"/>
      <c r="CS38" s="488"/>
      <c r="CT38" s="488"/>
      <c r="CU38" s="488"/>
      <c r="CV38" s="488"/>
      <c r="CW38" s="488"/>
      <c r="CX38" s="488"/>
      <c r="CY38" s="488"/>
      <c r="CZ38" s="488"/>
      <c r="DA38" s="488"/>
      <c r="DB38" s="488"/>
      <c r="DC38" s="488"/>
      <c r="DD38" s="488"/>
      <c r="DE38" s="488"/>
      <c r="DG38" s="485" t="str">
        <f>IF('各会計、関係団体の財政状況及び健全化判断比率'!BR11="","",'各会計、関係団体の財政状況及び健全化判断比率'!BR11)</f>
        <v/>
      </c>
      <c r="DH38" s="485"/>
      <c r="DI38" s="196"/>
    </row>
    <row r="39" spans="1:113" ht="32.25" customHeight="1" x14ac:dyDescent="0.2">
      <c r="A39" s="169"/>
      <c r="B39" s="193"/>
      <c r="C39" s="487" t="str">
        <f t="shared" si="5"/>
        <v/>
      </c>
      <c r="D39" s="487"/>
      <c r="E39" s="488" t="str">
        <f>IF('各会計、関係団体の財政状況及び健全化判断比率'!B12="","",'各会計、関係団体の財政状況及び健全化判断比率'!B12)</f>
        <v/>
      </c>
      <c r="F39" s="488"/>
      <c r="G39" s="488"/>
      <c r="H39" s="488"/>
      <c r="I39" s="488"/>
      <c r="J39" s="488"/>
      <c r="K39" s="488"/>
      <c r="L39" s="488"/>
      <c r="M39" s="488"/>
      <c r="N39" s="488"/>
      <c r="O39" s="488"/>
      <c r="P39" s="488"/>
      <c r="Q39" s="488"/>
      <c r="R39" s="488"/>
      <c r="S39" s="488"/>
      <c r="T39" s="169"/>
      <c r="U39" s="487" t="str">
        <f t="shared" si="4"/>
        <v/>
      </c>
      <c r="V39" s="487"/>
      <c r="W39" s="488"/>
      <c r="X39" s="488"/>
      <c r="Y39" s="488"/>
      <c r="Z39" s="488"/>
      <c r="AA39" s="488"/>
      <c r="AB39" s="488"/>
      <c r="AC39" s="488"/>
      <c r="AD39" s="488"/>
      <c r="AE39" s="488"/>
      <c r="AF39" s="488"/>
      <c r="AG39" s="488"/>
      <c r="AH39" s="488"/>
      <c r="AI39" s="488"/>
      <c r="AJ39" s="488"/>
      <c r="AK39" s="488"/>
      <c r="AL39" s="169"/>
      <c r="AM39" s="487" t="str">
        <f t="shared" si="0"/>
        <v/>
      </c>
      <c r="AN39" s="487"/>
      <c r="AO39" s="488"/>
      <c r="AP39" s="488"/>
      <c r="AQ39" s="488"/>
      <c r="AR39" s="488"/>
      <c r="AS39" s="488"/>
      <c r="AT39" s="488"/>
      <c r="AU39" s="488"/>
      <c r="AV39" s="488"/>
      <c r="AW39" s="488"/>
      <c r="AX39" s="488"/>
      <c r="AY39" s="488"/>
      <c r="AZ39" s="488"/>
      <c r="BA39" s="488"/>
      <c r="BB39" s="488"/>
      <c r="BC39" s="488"/>
      <c r="BD39" s="169"/>
      <c r="BE39" s="487" t="str">
        <f t="shared" si="1"/>
        <v/>
      </c>
      <c r="BF39" s="487"/>
      <c r="BG39" s="488"/>
      <c r="BH39" s="488"/>
      <c r="BI39" s="488"/>
      <c r="BJ39" s="488"/>
      <c r="BK39" s="488"/>
      <c r="BL39" s="488"/>
      <c r="BM39" s="488"/>
      <c r="BN39" s="488"/>
      <c r="BO39" s="488"/>
      <c r="BP39" s="488"/>
      <c r="BQ39" s="488"/>
      <c r="BR39" s="488"/>
      <c r="BS39" s="488"/>
      <c r="BT39" s="488"/>
      <c r="BU39" s="488"/>
      <c r="BV39" s="169"/>
      <c r="BW39" s="487">
        <f t="shared" si="2"/>
        <v>14</v>
      </c>
      <c r="BX39" s="487"/>
      <c r="BY39" s="488" t="str">
        <f>IF('各会計、関係団体の財政状況及び健全化判断比率'!B73="","",'各会計、関係団体の財政状況及び健全化判断比率'!B73)</f>
        <v>奈良県後期高齢者医療広域連合</v>
      </c>
      <c r="BZ39" s="488"/>
      <c r="CA39" s="488"/>
      <c r="CB39" s="488"/>
      <c r="CC39" s="488"/>
      <c r="CD39" s="488"/>
      <c r="CE39" s="488"/>
      <c r="CF39" s="488"/>
      <c r="CG39" s="488"/>
      <c r="CH39" s="488"/>
      <c r="CI39" s="488"/>
      <c r="CJ39" s="488"/>
      <c r="CK39" s="488"/>
      <c r="CL39" s="488"/>
      <c r="CM39" s="488"/>
      <c r="CN39" s="169"/>
      <c r="CO39" s="487" t="str">
        <f t="shared" si="3"/>
        <v/>
      </c>
      <c r="CP39" s="487"/>
      <c r="CQ39" s="488" t="str">
        <f>IF('各会計、関係団体の財政状況及び健全化判断比率'!BS12="","",'各会計、関係団体の財政状況及び健全化判断比率'!BS12)</f>
        <v/>
      </c>
      <c r="CR39" s="488"/>
      <c r="CS39" s="488"/>
      <c r="CT39" s="488"/>
      <c r="CU39" s="488"/>
      <c r="CV39" s="488"/>
      <c r="CW39" s="488"/>
      <c r="CX39" s="488"/>
      <c r="CY39" s="488"/>
      <c r="CZ39" s="488"/>
      <c r="DA39" s="488"/>
      <c r="DB39" s="488"/>
      <c r="DC39" s="488"/>
      <c r="DD39" s="488"/>
      <c r="DE39" s="488"/>
      <c r="DG39" s="485" t="str">
        <f>IF('各会計、関係団体の財政状況及び健全化判断比率'!BR12="","",'各会計、関係団体の財政状況及び健全化判断比率'!BR12)</f>
        <v/>
      </c>
      <c r="DH39" s="485"/>
      <c r="DI39" s="196"/>
    </row>
    <row r="40" spans="1:113" ht="32.25" customHeight="1" x14ac:dyDescent="0.2">
      <c r="A40" s="169"/>
      <c r="B40" s="193"/>
      <c r="C40" s="487" t="str">
        <f t="shared" si="5"/>
        <v/>
      </c>
      <c r="D40" s="487"/>
      <c r="E40" s="488" t="str">
        <f>IF('各会計、関係団体の財政状況及び健全化判断比率'!B13="","",'各会計、関係団体の財政状況及び健全化判断比率'!B13)</f>
        <v/>
      </c>
      <c r="F40" s="488"/>
      <c r="G40" s="488"/>
      <c r="H40" s="488"/>
      <c r="I40" s="488"/>
      <c r="J40" s="488"/>
      <c r="K40" s="488"/>
      <c r="L40" s="488"/>
      <c r="M40" s="488"/>
      <c r="N40" s="488"/>
      <c r="O40" s="488"/>
      <c r="P40" s="488"/>
      <c r="Q40" s="488"/>
      <c r="R40" s="488"/>
      <c r="S40" s="488"/>
      <c r="T40" s="169"/>
      <c r="U40" s="487" t="str">
        <f t="shared" si="4"/>
        <v/>
      </c>
      <c r="V40" s="487"/>
      <c r="W40" s="488"/>
      <c r="X40" s="488"/>
      <c r="Y40" s="488"/>
      <c r="Z40" s="488"/>
      <c r="AA40" s="488"/>
      <c r="AB40" s="488"/>
      <c r="AC40" s="488"/>
      <c r="AD40" s="488"/>
      <c r="AE40" s="488"/>
      <c r="AF40" s="488"/>
      <c r="AG40" s="488"/>
      <c r="AH40" s="488"/>
      <c r="AI40" s="488"/>
      <c r="AJ40" s="488"/>
      <c r="AK40" s="488"/>
      <c r="AL40" s="169"/>
      <c r="AM40" s="487" t="str">
        <f t="shared" si="0"/>
        <v/>
      </c>
      <c r="AN40" s="487"/>
      <c r="AO40" s="488"/>
      <c r="AP40" s="488"/>
      <c r="AQ40" s="488"/>
      <c r="AR40" s="488"/>
      <c r="AS40" s="488"/>
      <c r="AT40" s="488"/>
      <c r="AU40" s="488"/>
      <c r="AV40" s="488"/>
      <c r="AW40" s="488"/>
      <c r="AX40" s="488"/>
      <c r="AY40" s="488"/>
      <c r="AZ40" s="488"/>
      <c r="BA40" s="488"/>
      <c r="BB40" s="488"/>
      <c r="BC40" s="488"/>
      <c r="BD40" s="169"/>
      <c r="BE40" s="487" t="str">
        <f t="shared" si="1"/>
        <v/>
      </c>
      <c r="BF40" s="487"/>
      <c r="BG40" s="488"/>
      <c r="BH40" s="488"/>
      <c r="BI40" s="488"/>
      <c r="BJ40" s="488"/>
      <c r="BK40" s="488"/>
      <c r="BL40" s="488"/>
      <c r="BM40" s="488"/>
      <c r="BN40" s="488"/>
      <c r="BO40" s="488"/>
      <c r="BP40" s="488"/>
      <c r="BQ40" s="488"/>
      <c r="BR40" s="488"/>
      <c r="BS40" s="488"/>
      <c r="BT40" s="488"/>
      <c r="BU40" s="488"/>
      <c r="BV40" s="169"/>
      <c r="BW40" s="487">
        <f t="shared" si="2"/>
        <v>15</v>
      </c>
      <c r="BX40" s="487"/>
      <c r="BY40" s="488" t="str">
        <f>IF('各会計、関係団体の財政状況及び健全化判断比率'!B74="","",'各会計、関係団体の財政状況及び健全化判断比率'!B74)</f>
        <v>奈良県広域消防組合</v>
      </c>
      <c r="BZ40" s="488"/>
      <c r="CA40" s="488"/>
      <c r="CB40" s="488"/>
      <c r="CC40" s="488"/>
      <c r="CD40" s="488"/>
      <c r="CE40" s="488"/>
      <c r="CF40" s="488"/>
      <c r="CG40" s="488"/>
      <c r="CH40" s="488"/>
      <c r="CI40" s="488"/>
      <c r="CJ40" s="488"/>
      <c r="CK40" s="488"/>
      <c r="CL40" s="488"/>
      <c r="CM40" s="488"/>
      <c r="CN40" s="169"/>
      <c r="CO40" s="487" t="str">
        <f t="shared" si="3"/>
        <v/>
      </c>
      <c r="CP40" s="487"/>
      <c r="CQ40" s="488" t="str">
        <f>IF('各会計、関係団体の財政状況及び健全化判断比率'!BS13="","",'各会計、関係団体の財政状況及び健全化判断比率'!BS13)</f>
        <v/>
      </c>
      <c r="CR40" s="488"/>
      <c r="CS40" s="488"/>
      <c r="CT40" s="488"/>
      <c r="CU40" s="488"/>
      <c r="CV40" s="488"/>
      <c r="CW40" s="488"/>
      <c r="CX40" s="488"/>
      <c r="CY40" s="488"/>
      <c r="CZ40" s="488"/>
      <c r="DA40" s="488"/>
      <c r="DB40" s="488"/>
      <c r="DC40" s="488"/>
      <c r="DD40" s="488"/>
      <c r="DE40" s="488"/>
      <c r="DG40" s="485" t="str">
        <f>IF('各会計、関係団体の財政状況及び健全化判断比率'!BR13="","",'各会計、関係団体の財政状況及び健全化判断比率'!BR13)</f>
        <v/>
      </c>
      <c r="DH40" s="485"/>
      <c r="DI40" s="196"/>
    </row>
    <row r="41" spans="1:113" ht="32.25" customHeight="1" x14ac:dyDescent="0.2">
      <c r="A41" s="169"/>
      <c r="B41" s="193"/>
      <c r="C41" s="487" t="str">
        <f t="shared" si="5"/>
        <v/>
      </c>
      <c r="D41" s="487"/>
      <c r="E41" s="488" t="str">
        <f>IF('各会計、関係団体の財政状況及び健全化判断比率'!B14="","",'各会計、関係団体の財政状況及び健全化判断比率'!B14)</f>
        <v/>
      </c>
      <c r="F41" s="488"/>
      <c r="G41" s="488"/>
      <c r="H41" s="488"/>
      <c r="I41" s="488"/>
      <c r="J41" s="488"/>
      <c r="K41" s="488"/>
      <c r="L41" s="488"/>
      <c r="M41" s="488"/>
      <c r="N41" s="488"/>
      <c r="O41" s="488"/>
      <c r="P41" s="488"/>
      <c r="Q41" s="488"/>
      <c r="R41" s="488"/>
      <c r="S41" s="488"/>
      <c r="T41" s="169"/>
      <c r="U41" s="487" t="str">
        <f t="shared" si="4"/>
        <v/>
      </c>
      <c r="V41" s="487"/>
      <c r="W41" s="488"/>
      <c r="X41" s="488"/>
      <c r="Y41" s="488"/>
      <c r="Z41" s="488"/>
      <c r="AA41" s="488"/>
      <c r="AB41" s="488"/>
      <c r="AC41" s="488"/>
      <c r="AD41" s="488"/>
      <c r="AE41" s="488"/>
      <c r="AF41" s="488"/>
      <c r="AG41" s="488"/>
      <c r="AH41" s="488"/>
      <c r="AI41" s="488"/>
      <c r="AJ41" s="488"/>
      <c r="AK41" s="488"/>
      <c r="AL41" s="169"/>
      <c r="AM41" s="487" t="str">
        <f t="shared" si="0"/>
        <v/>
      </c>
      <c r="AN41" s="487"/>
      <c r="AO41" s="488"/>
      <c r="AP41" s="488"/>
      <c r="AQ41" s="488"/>
      <c r="AR41" s="488"/>
      <c r="AS41" s="488"/>
      <c r="AT41" s="488"/>
      <c r="AU41" s="488"/>
      <c r="AV41" s="488"/>
      <c r="AW41" s="488"/>
      <c r="AX41" s="488"/>
      <c r="AY41" s="488"/>
      <c r="AZ41" s="488"/>
      <c r="BA41" s="488"/>
      <c r="BB41" s="488"/>
      <c r="BC41" s="488"/>
      <c r="BD41" s="169"/>
      <c r="BE41" s="487" t="str">
        <f t="shared" si="1"/>
        <v/>
      </c>
      <c r="BF41" s="487"/>
      <c r="BG41" s="488"/>
      <c r="BH41" s="488"/>
      <c r="BI41" s="488"/>
      <c r="BJ41" s="488"/>
      <c r="BK41" s="488"/>
      <c r="BL41" s="488"/>
      <c r="BM41" s="488"/>
      <c r="BN41" s="488"/>
      <c r="BO41" s="488"/>
      <c r="BP41" s="488"/>
      <c r="BQ41" s="488"/>
      <c r="BR41" s="488"/>
      <c r="BS41" s="488"/>
      <c r="BT41" s="488"/>
      <c r="BU41" s="488"/>
      <c r="BV41" s="169"/>
      <c r="BW41" s="487">
        <f t="shared" si="2"/>
        <v>16</v>
      </c>
      <c r="BX41" s="487"/>
      <c r="BY41" s="488" t="str">
        <f>IF('各会計、関係団体の財政状況及び健全化判断比率'!B75="","",'各会計、関係団体の財政状況及び健全化判断比率'!B75)</f>
        <v>山辺・県北西部広域環境衛生組合</v>
      </c>
      <c r="BZ41" s="488"/>
      <c r="CA41" s="488"/>
      <c r="CB41" s="488"/>
      <c r="CC41" s="488"/>
      <c r="CD41" s="488"/>
      <c r="CE41" s="488"/>
      <c r="CF41" s="488"/>
      <c r="CG41" s="488"/>
      <c r="CH41" s="488"/>
      <c r="CI41" s="488"/>
      <c r="CJ41" s="488"/>
      <c r="CK41" s="488"/>
      <c r="CL41" s="488"/>
      <c r="CM41" s="488"/>
      <c r="CN41" s="169"/>
      <c r="CO41" s="487" t="str">
        <f t="shared" si="3"/>
        <v/>
      </c>
      <c r="CP41" s="487"/>
      <c r="CQ41" s="488" t="str">
        <f>IF('各会計、関係団体の財政状況及び健全化判断比率'!BS14="","",'各会計、関係団体の財政状況及び健全化判断比率'!BS14)</f>
        <v/>
      </c>
      <c r="CR41" s="488"/>
      <c r="CS41" s="488"/>
      <c r="CT41" s="488"/>
      <c r="CU41" s="488"/>
      <c r="CV41" s="488"/>
      <c r="CW41" s="488"/>
      <c r="CX41" s="488"/>
      <c r="CY41" s="488"/>
      <c r="CZ41" s="488"/>
      <c r="DA41" s="488"/>
      <c r="DB41" s="488"/>
      <c r="DC41" s="488"/>
      <c r="DD41" s="488"/>
      <c r="DE41" s="488"/>
      <c r="DG41" s="485" t="str">
        <f>IF('各会計、関係団体の財政状況及び健全化判断比率'!BR14="","",'各会計、関係団体の財政状況及び健全化判断比率'!BR14)</f>
        <v/>
      </c>
      <c r="DH41" s="485"/>
      <c r="DI41" s="196"/>
    </row>
    <row r="42" spans="1:113" ht="32.25" customHeight="1" x14ac:dyDescent="0.2">
      <c r="B42" s="193"/>
      <c r="C42" s="487" t="str">
        <f t="shared" si="5"/>
        <v/>
      </c>
      <c r="D42" s="487"/>
      <c r="E42" s="488" t="str">
        <f>IF('各会計、関係団体の財政状況及び健全化判断比率'!B15="","",'各会計、関係団体の財政状況及び健全化判断比率'!B15)</f>
        <v/>
      </c>
      <c r="F42" s="488"/>
      <c r="G42" s="488"/>
      <c r="H42" s="488"/>
      <c r="I42" s="488"/>
      <c r="J42" s="488"/>
      <c r="K42" s="488"/>
      <c r="L42" s="488"/>
      <c r="M42" s="488"/>
      <c r="N42" s="488"/>
      <c r="O42" s="488"/>
      <c r="P42" s="488"/>
      <c r="Q42" s="488"/>
      <c r="R42" s="488"/>
      <c r="S42" s="488"/>
      <c r="T42" s="169"/>
      <c r="U42" s="487" t="str">
        <f t="shared" si="4"/>
        <v/>
      </c>
      <c r="V42" s="487"/>
      <c r="W42" s="488"/>
      <c r="X42" s="488"/>
      <c r="Y42" s="488"/>
      <c r="Z42" s="488"/>
      <c r="AA42" s="488"/>
      <c r="AB42" s="488"/>
      <c r="AC42" s="488"/>
      <c r="AD42" s="488"/>
      <c r="AE42" s="488"/>
      <c r="AF42" s="488"/>
      <c r="AG42" s="488"/>
      <c r="AH42" s="488"/>
      <c r="AI42" s="488"/>
      <c r="AJ42" s="488"/>
      <c r="AK42" s="488"/>
      <c r="AL42" s="169"/>
      <c r="AM42" s="487" t="str">
        <f t="shared" si="0"/>
        <v/>
      </c>
      <c r="AN42" s="487"/>
      <c r="AO42" s="488"/>
      <c r="AP42" s="488"/>
      <c r="AQ42" s="488"/>
      <c r="AR42" s="488"/>
      <c r="AS42" s="488"/>
      <c r="AT42" s="488"/>
      <c r="AU42" s="488"/>
      <c r="AV42" s="488"/>
      <c r="AW42" s="488"/>
      <c r="AX42" s="488"/>
      <c r="AY42" s="488"/>
      <c r="AZ42" s="488"/>
      <c r="BA42" s="488"/>
      <c r="BB42" s="488"/>
      <c r="BC42" s="488"/>
      <c r="BD42" s="169"/>
      <c r="BE42" s="487" t="str">
        <f t="shared" si="1"/>
        <v/>
      </c>
      <c r="BF42" s="487"/>
      <c r="BG42" s="488"/>
      <c r="BH42" s="488"/>
      <c r="BI42" s="488"/>
      <c r="BJ42" s="488"/>
      <c r="BK42" s="488"/>
      <c r="BL42" s="488"/>
      <c r="BM42" s="488"/>
      <c r="BN42" s="488"/>
      <c r="BO42" s="488"/>
      <c r="BP42" s="488"/>
      <c r="BQ42" s="488"/>
      <c r="BR42" s="488"/>
      <c r="BS42" s="488"/>
      <c r="BT42" s="488"/>
      <c r="BU42" s="488"/>
      <c r="BV42" s="169"/>
      <c r="BW42" s="487">
        <f t="shared" si="2"/>
        <v>17</v>
      </c>
      <c r="BX42" s="487"/>
      <c r="BY42" s="488" t="str">
        <f>IF('各会計、関係団体の財政状況及び健全化判断比率'!B76="","",'各会計、関係団体の財政状況及び健全化判断比率'!B76)</f>
        <v>奈良広域水質検査センター組合</v>
      </c>
      <c r="BZ42" s="488"/>
      <c r="CA42" s="488"/>
      <c r="CB42" s="488"/>
      <c r="CC42" s="488"/>
      <c r="CD42" s="488"/>
      <c r="CE42" s="488"/>
      <c r="CF42" s="488"/>
      <c r="CG42" s="488"/>
      <c r="CH42" s="488"/>
      <c r="CI42" s="488"/>
      <c r="CJ42" s="488"/>
      <c r="CK42" s="488"/>
      <c r="CL42" s="488"/>
      <c r="CM42" s="488"/>
      <c r="CN42" s="169"/>
      <c r="CO42" s="487" t="str">
        <f t="shared" si="3"/>
        <v/>
      </c>
      <c r="CP42" s="487"/>
      <c r="CQ42" s="488" t="str">
        <f>IF('各会計、関係団体の財政状況及び健全化判断比率'!BS15="","",'各会計、関係団体の財政状況及び健全化判断比率'!BS15)</f>
        <v/>
      </c>
      <c r="CR42" s="488"/>
      <c r="CS42" s="488"/>
      <c r="CT42" s="488"/>
      <c r="CU42" s="488"/>
      <c r="CV42" s="488"/>
      <c r="CW42" s="488"/>
      <c r="CX42" s="488"/>
      <c r="CY42" s="488"/>
      <c r="CZ42" s="488"/>
      <c r="DA42" s="488"/>
      <c r="DB42" s="488"/>
      <c r="DC42" s="488"/>
      <c r="DD42" s="488"/>
      <c r="DE42" s="488"/>
      <c r="DG42" s="485" t="str">
        <f>IF('各会計、関係団体の財政状況及び健全化判断比率'!BR15="","",'各会計、関係団体の財政状況及び健全化判断比率'!BR15)</f>
        <v/>
      </c>
      <c r="DH42" s="485"/>
      <c r="DI42" s="196"/>
    </row>
    <row r="43" spans="1:113" ht="32.25" customHeight="1" x14ac:dyDescent="0.2">
      <c r="B43" s="193"/>
      <c r="C43" s="487" t="str">
        <f t="shared" si="5"/>
        <v/>
      </c>
      <c r="D43" s="487"/>
      <c r="E43" s="488" t="str">
        <f>IF('各会計、関係団体の財政状況及び健全化判断比率'!B16="","",'各会計、関係団体の財政状況及び健全化判断比率'!B16)</f>
        <v/>
      </c>
      <c r="F43" s="488"/>
      <c r="G43" s="488"/>
      <c r="H43" s="488"/>
      <c r="I43" s="488"/>
      <c r="J43" s="488"/>
      <c r="K43" s="488"/>
      <c r="L43" s="488"/>
      <c r="M43" s="488"/>
      <c r="N43" s="488"/>
      <c r="O43" s="488"/>
      <c r="P43" s="488"/>
      <c r="Q43" s="488"/>
      <c r="R43" s="488"/>
      <c r="S43" s="488"/>
      <c r="T43" s="169"/>
      <c r="U43" s="487" t="str">
        <f t="shared" si="4"/>
        <v/>
      </c>
      <c r="V43" s="487"/>
      <c r="W43" s="488"/>
      <c r="X43" s="488"/>
      <c r="Y43" s="488"/>
      <c r="Z43" s="488"/>
      <c r="AA43" s="488"/>
      <c r="AB43" s="488"/>
      <c r="AC43" s="488"/>
      <c r="AD43" s="488"/>
      <c r="AE43" s="488"/>
      <c r="AF43" s="488"/>
      <c r="AG43" s="488"/>
      <c r="AH43" s="488"/>
      <c r="AI43" s="488"/>
      <c r="AJ43" s="488"/>
      <c r="AK43" s="488"/>
      <c r="AL43" s="169"/>
      <c r="AM43" s="487" t="str">
        <f t="shared" si="0"/>
        <v/>
      </c>
      <c r="AN43" s="487"/>
      <c r="AO43" s="488"/>
      <c r="AP43" s="488"/>
      <c r="AQ43" s="488"/>
      <c r="AR43" s="488"/>
      <c r="AS43" s="488"/>
      <c r="AT43" s="488"/>
      <c r="AU43" s="488"/>
      <c r="AV43" s="488"/>
      <c r="AW43" s="488"/>
      <c r="AX43" s="488"/>
      <c r="AY43" s="488"/>
      <c r="AZ43" s="488"/>
      <c r="BA43" s="488"/>
      <c r="BB43" s="488"/>
      <c r="BC43" s="488"/>
      <c r="BD43" s="169"/>
      <c r="BE43" s="487" t="str">
        <f t="shared" si="1"/>
        <v/>
      </c>
      <c r="BF43" s="487"/>
      <c r="BG43" s="488"/>
      <c r="BH43" s="488"/>
      <c r="BI43" s="488"/>
      <c r="BJ43" s="488"/>
      <c r="BK43" s="488"/>
      <c r="BL43" s="488"/>
      <c r="BM43" s="488"/>
      <c r="BN43" s="488"/>
      <c r="BO43" s="488"/>
      <c r="BP43" s="488"/>
      <c r="BQ43" s="488"/>
      <c r="BR43" s="488"/>
      <c r="BS43" s="488"/>
      <c r="BT43" s="488"/>
      <c r="BU43" s="488"/>
      <c r="BV43" s="169"/>
      <c r="BW43" s="487" t="str">
        <f t="shared" si="2"/>
        <v/>
      </c>
      <c r="BX43" s="487"/>
      <c r="BY43" s="488" t="str">
        <f>IF('各会計、関係団体の財政状況及び健全化判断比率'!B77="","",'各会計、関係団体の財政状況及び健全化判断比率'!B77)</f>
        <v/>
      </c>
      <c r="BZ43" s="488"/>
      <c r="CA43" s="488"/>
      <c r="CB43" s="488"/>
      <c r="CC43" s="488"/>
      <c r="CD43" s="488"/>
      <c r="CE43" s="488"/>
      <c r="CF43" s="488"/>
      <c r="CG43" s="488"/>
      <c r="CH43" s="488"/>
      <c r="CI43" s="488"/>
      <c r="CJ43" s="488"/>
      <c r="CK43" s="488"/>
      <c r="CL43" s="488"/>
      <c r="CM43" s="488"/>
      <c r="CN43" s="169"/>
      <c r="CO43" s="487" t="str">
        <f t="shared" si="3"/>
        <v/>
      </c>
      <c r="CP43" s="487"/>
      <c r="CQ43" s="488" t="str">
        <f>IF('各会計、関係団体の財政状況及び健全化判断比率'!BS16="","",'各会計、関係団体の財政状況及び健全化判断比率'!BS16)</f>
        <v/>
      </c>
      <c r="CR43" s="488"/>
      <c r="CS43" s="488"/>
      <c r="CT43" s="488"/>
      <c r="CU43" s="488"/>
      <c r="CV43" s="488"/>
      <c r="CW43" s="488"/>
      <c r="CX43" s="488"/>
      <c r="CY43" s="488"/>
      <c r="CZ43" s="488"/>
      <c r="DA43" s="488"/>
      <c r="DB43" s="488"/>
      <c r="DC43" s="488"/>
      <c r="DD43" s="488"/>
      <c r="DE43" s="488"/>
      <c r="DG43" s="485" t="str">
        <f>IF('各会計、関係団体の財政状況及び健全化判断比率'!BR16="","",'各会計、関係団体の財政状況及び健全化判断比率'!BR16)</f>
        <v/>
      </c>
      <c r="DH43" s="48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484" t="s">
        <v>194</v>
      </c>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4"/>
      <c r="AK46" s="484"/>
      <c r="AL46" s="484"/>
      <c r="AM46" s="484"/>
      <c r="AN46" s="484"/>
      <c r="AO46" s="484"/>
      <c r="AP46" s="484"/>
      <c r="AQ46" s="484"/>
      <c r="AR46" s="484"/>
      <c r="AS46" s="484"/>
      <c r="AT46" s="484"/>
      <c r="AU46" s="484"/>
      <c r="AV46" s="484"/>
      <c r="AW46" s="484"/>
      <c r="AX46" s="484"/>
      <c r="AY46" s="484"/>
      <c r="AZ46" s="484"/>
      <c r="BA46" s="484"/>
      <c r="BB46" s="484"/>
      <c r="BC46" s="484"/>
      <c r="BD46" s="484"/>
      <c r="BE46" s="484"/>
      <c r="BF46" s="484"/>
      <c r="BG46" s="484"/>
      <c r="BH46" s="484"/>
      <c r="BI46" s="484"/>
      <c r="BJ46" s="484"/>
      <c r="BK46" s="484"/>
      <c r="BL46" s="484"/>
      <c r="BM46" s="484"/>
      <c r="BN46" s="484"/>
      <c r="BO46" s="484"/>
      <c r="BP46" s="484"/>
      <c r="BQ46" s="484"/>
      <c r="BR46" s="484"/>
      <c r="BS46" s="484"/>
      <c r="BT46" s="484"/>
      <c r="BU46" s="484"/>
      <c r="BV46" s="484"/>
      <c r="BW46" s="484"/>
      <c r="BX46" s="484"/>
      <c r="BY46" s="484"/>
      <c r="BZ46" s="484"/>
      <c r="CA46" s="484"/>
      <c r="CB46" s="484"/>
      <c r="CC46" s="484"/>
      <c r="CD46" s="484"/>
      <c r="CE46" s="484"/>
      <c r="CF46" s="484"/>
      <c r="CG46" s="484"/>
      <c r="CH46" s="484"/>
      <c r="CI46" s="484"/>
      <c r="CJ46" s="484"/>
      <c r="CK46" s="484"/>
      <c r="CL46" s="484"/>
      <c r="CM46" s="484"/>
      <c r="CN46" s="484"/>
      <c r="CO46" s="484"/>
      <c r="CP46" s="484"/>
      <c r="CQ46" s="484"/>
      <c r="CR46" s="484"/>
      <c r="CS46" s="484"/>
      <c r="CT46" s="484"/>
      <c r="CU46" s="484"/>
      <c r="CV46" s="484"/>
      <c r="CW46" s="484"/>
      <c r="CX46" s="484"/>
      <c r="CY46" s="484"/>
      <c r="CZ46" s="484"/>
      <c r="DA46" s="484"/>
      <c r="DB46" s="484"/>
      <c r="DC46" s="484"/>
      <c r="DD46" s="484"/>
      <c r="DE46" s="484"/>
      <c r="DF46" s="484"/>
      <c r="DG46" s="484"/>
      <c r="DH46" s="484"/>
      <c r="DI46" s="484"/>
    </row>
    <row r="47" spans="1:113" x14ac:dyDescent="0.2">
      <c r="E47" s="484" t="s">
        <v>195</v>
      </c>
      <c r="F47" s="484"/>
      <c r="G47" s="484"/>
      <c r="H47" s="484"/>
      <c r="I47" s="484"/>
      <c r="J47" s="484"/>
      <c r="K47" s="484"/>
      <c r="L47" s="484"/>
      <c r="M47" s="484"/>
      <c r="N47" s="484"/>
      <c r="O47" s="484"/>
      <c r="P47" s="484"/>
      <c r="Q47" s="484"/>
      <c r="R47" s="484"/>
      <c r="S47" s="484"/>
      <c r="T47" s="484"/>
      <c r="U47" s="484"/>
      <c r="V47" s="484"/>
      <c r="W47" s="484"/>
      <c r="X47" s="484"/>
      <c r="Y47" s="484"/>
      <c r="Z47" s="484"/>
      <c r="AA47" s="484"/>
      <c r="AB47" s="484"/>
      <c r="AC47" s="484"/>
      <c r="AD47" s="484"/>
      <c r="AE47" s="484"/>
      <c r="AF47" s="484"/>
      <c r="AG47" s="484"/>
      <c r="AH47" s="484"/>
      <c r="AI47" s="484"/>
      <c r="AJ47" s="484"/>
      <c r="AK47" s="484"/>
      <c r="AL47" s="484"/>
      <c r="AM47" s="484"/>
      <c r="AN47" s="484"/>
      <c r="AO47" s="484"/>
      <c r="AP47" s="484"/>
      <c r="AQ47" s="484"/>
      <c r="AR47" s="484"/>
      <c r="AS47" s="484"/>
      <c r="AT47" s="484"/>
      <c r="AU47" s="484"/>
      <c r="AV47" s="484"/>
      <c r="AW47" s="484"/>
      <c r="AX47" s="484"/>
      <c r="AY47" s="484"/>
      <c r="AZ47" s="484"/>
      <c r="BA47" s="484"/>
      <c r="BB47" s="484"/>
      <c r="BC47" s="484"/>
      <c r="BD47" s="484"/>
      <c r="BE47" s="484"/>
      <c r="BF47" s="484"/>
      <c r="BG47" s="484"/>
      <c r="BH47" s="484"/>
      <c r="BI47" s="484"/>
      <c r="BJ47" s="484"/>
      <c r="BK47" s="484"/>
      <c r="BL47" s="484"/>
      <c r="BM47" s="484"/>
      <c r="BN47" s="484"/>
      <c r="BO47" s="484"/>
      <c r="BP47" s="484"/>
      <c r="BQ47" s="484"/>
      <c r="BR47" s="484"/>
      <c r="BS47" s="484"/>
      <c r="BT47" s="484"/>
      <c r="BU47" s="484"/>
      <c r="BV47" s="484"/>
      <c r="BW47" s="484"/>
      <c r="BX47" s="484"/>
      <c r="BY47" s="484"/>
      <c r="BZ47" s="484"/>
      <c r="CA47" s="484"/>
      <c r="CB47" s="484"/>
      <c r="CC47" s="484"/>
      <c r="CD47" s="484"/>
      <c r="CE47" s="484"/>
      <c r="CF47" s="484"/>
      <c r="CG47" s="484"/>
      <c r="CH47" s="484"/>
      <c r="CI47" s="484"/>
      <c r="CJ47" s="484"/>
      <c r="CK47" s="484"/>
      <c r="CL47" s="484"/>
      <c r="CM47" s="484"/>
      <c r="CN47" s="484"/>
      <c r="CO47" s="484"/>
      <c r="CP47" s="484"/>
      <c r="CQ47" s="484"/>
      <c r="CR47" s="484"/>
      <c r="CS47" s="484"/>
      <c r="CT47" s="484"/>
      <c r="CU47" s="484"/>
      <c r="CV47" s="484"/>
      <c r="CW47" s="484"/>
      <c r="CX47" s="484"/>
      <c r="CY47" s="484"/>
      <c r="CZ47" s="484"/>
      <c r="DA47" s="484"/>
      <c r="DB47" s="484"/>
      <c r="DC47" s="484"/>
      <c r="DD47" s="484"/>
      <c r="DE47" s="484"/>
      <c r="DF47" s="484"/>
      <c r="DG47" s="484"/>
      <c r="DH47" s="484"/>
      <c r="DI47" s="484"/>
    </row>
    <row r="48" spans="1:113" x14ac:dyDescent="0.2">
      <c r="E48" s="484" t="s">
        <v>196</v>
      </c>
      <c r="F48" s="484"/>
      <c r="G48" s="484"/>
      <c r="H48" s="484"/>
      <c r="I48" s="484"/>
      <c r="J48" s="484"/>
      <c r="K48" s="484"/>
      <c r="L48" s="484"/>
      <c r="M48" s="484"/>
      <c r="N48" s="484"/>
      <c r="O48" s="484"/>
      <c r="P48" s="484"/>
      <c r="Q48" s="484"/>
      <c r="R48" s="484"/>
      <c r="S48" s="484"/>
      <c r="T48" s="484"/>
      <c r="U48" s="484"/>
      <c r="V48" s="484"/>
      <c r="W48" s="484"/>
      <c r="X48" s="484"/>
      <c r="Y48" s="484"/>
      <c r="Z48" s="484"/>
      <c r="AA48" s="484"/>
      <c r="AB48" s="484"/>
      <c r="AC48" s="484"/>
      <c r="AD48" s="484"/>
      <c r="AE48" s="484"/>
      <c r="AF48" s="484"/>
      <c r="AG48" s="484"/>
      <c r="AH48" s="484"/>
      <c r="AI48" s="484"/>
      <c r="AJ48" s="484"/>
      <c r="AK48" s="484"/>
      <c r="AL48" s="484"/>
      <c r="AM48" s="484"/>
      <c r="AN48" s="484"/>
      <c r="AO48" s="484"/>
      <c r="AP48" s="484"/>
      <c r="AQ48" s="484"/>
      <c r="AR48" s="484"/>
      <c r="AS48" s="484"/>
      <c r="AT48" s="484"/>
      <c r="AU48" s="484"/>
      <c r="AV48" s="484"/>
      <c r="AW48" s="484"/>
      <c r="AX48" s="484"/>
      <c r="AY48" s="484"/>
      <c r="AZ48" s="484"/>
      <c r="BA48" s="484"/>
      <c r="BB48" s="484"/>
      <c r="BC48" s="484"/>
      <c r="BD48" s="484"/>
      <c r="BE48" s="484"/>
      <c r="BF48" s="484"/>
      <c r="BG48" s="484"/>
      <c r="BH48" s="484"/>
      <c r="BI48" s="484"/>
      <c r="BJ48" s="484"/>
      <c r="BK48" s="484"/>
      <c r="BL48" s="484"/>
      <c r="BM48" s="484"/>
      <c r="BN48" s="484"/>
      <c r="BO48" s="484"/>
      <c r="BP48" s="484"/>
      <c r="BQ48" s="484"/>
      <c r="BR48" s="484"/>
      <c r="BS48" s="484"/>
      <c r="BT48" s="484"/>
      <c r="BU48" s="484"/>
      <c r="BV48" s="484"/>
      <c r="BW48" s="484"/>
      <c r="BX48" s="484"/>
      <c r="BY48" s="484"/>
      <c r="BZ48" s="484"/>
      <c r="CA48" s="484"/>
      <c r="CB48" s="484"/>
      <c r="CC48" s="484"/>
      <c r="CD48" s="484"/>
      <c r="CE48" s="484"/>
      <c r="CF48" s="484"/>
      <c r="CG48" s="484"/>
      <c r="CH48" s="484"/>
      <c r="CI48" s="484"/>
      <c r="CJ48" s="484"/>
      <c r="CK48" s="484"/>
      <c r="CL48" s="484"/>
      <c r="CM48" s="484"/>
      <c r="CN48" s="484"/>
      <c r="CO48" s="484"/>
      <c r="CP48" s="484"/>
      <c r="CQ48" s="484"/>
      <c r="CR48" s="484"/>
      <c r="CS48" s="484"/>
      <c r="CT48" s="484"/>
      <c r="CU48" s="484"/>
      <c r="CV48" s="484"/>
      <c r="CW48" s="484"/>
      <c r="CX48" s="484"/>
      <c r="CY48" s="484"/>
      <c r="CZ48" s="484"/>
      <c r="DA48" s="484"/>
      <c r="DB48" s="484"/>
      <c r="DC48" s="484"/>
      <c r="DD48" s="484"/>
      <c r="DE48" s="484"/>
      <c r="DF48" s="484"/>
      <c r="DG48" s="484"/>
      <c r="DH48" s="484"/>
      <c r="DI48" s="484"/>
    </row>
    <row r="49" spans="5:113" x14ac:dyDescent="0.2">
      <c r="E49" s="486" t="s">
        <v>197</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2">
      <c r="E50" s="484" t="s">
        <v>198</v>
      </c>
      <c r="F50" s="484"/>
      <c r="G50" s="484"/>
      <c r="H50" s="484"/>
      <c r="I50" s="484"/>
      <c r="J50" s="484"/>
      <c r="K50" s="484"/>
      <c r="L50" s="484"/>
      <c r="M50" s="484"/>
      <c r="N50" s="484"/>
      <c r="O50" s="484"/>
      <c r="P50" s="484"/>
      <c r="Q50" s="484"/>
      <c r="R50" s="484"/>
      <c r="S50" s="484"/>
      <c r="T50" s="484"/>
      <c r="U50" s="484"/>
      <c r="V50" s="484"/>
      <c r="W50" s="484"/>
      <c r="X50" s="484"/>
      <c r="Y50" s="484"/>
      <c r="Z50" s="484"/>
      <c r="AA50" s="484"/>
      <c r="AB50" s="484"/>
      <c r="AC50" s="484"/>
      <c r="AD50" s="484"/>
      <c r="AE50" s="484"/>
      <c r="AF50" s="484"/>
      <c r="AG50" s="484"/>
      <c r="AH50" s="484"/>
      <c r="AI50" s="484"/>
      <c r="AJ50" s="484"/>
      <c r="AK50" s="484"/>
      <c r="AL50" s="484"/>
      <c r="AM50" s="484"/>
      <c r="AN50" s="484"/>
      <c r="AO50" s="484"/>
      <c r="AP50" s="484"/>
      <c r="AQ50" s="484"/>
      <c r="AR50" s="484"/>
      <c r="AS50" s="484"/>
      <c r="AT50" s="484"/>
      <c r="AU50" s="484"/>
      <c r="AV50" s="484"/>
      <c r="AW50" s="484"/>
      <c r="AX50" s="484"/>
      <c r="AY50" s="484"/>
      <c r="AZ50" s="484"/>
      <c r="BA50" s="484"/>
      <c r="BB50" s="484"/>
      <c r="BC50" s="484"/>
      <c r="BD50" s="484"/>
      <c r="BE50" s="484"/>
      <c r="BF50" s="484"/>
      <c r="BG50" s="484"/>
      <c r="BH50" s="484"/>
      <c r="BI50" s="484"/>
      <c r="BJ50" s="484"/>
      <c r="BK50" s="484"/>
      <c r="BL50" s="484"/>
      <c r="BM50" s="484"/>
      <c r="BN50" s="484"/>
      <c r="BO50" s="484"/>
      <c r="BP50" s="484"/>
      <c r="BQ50" s="484"/>
      <c r="BR50" s="484"/>
      <c r="BS50" s="484"/>
      <c r="BT50" s="484"/>
      <c r="BU50" s="484"/>
      <c r="BV50" s="484"/>
      <c r="BW50" s="484"/>
      <c r="BX50" s="484"/>
      <c r="BY50" s="484"/>
      <c r="BZ50" s="484"/>
      <c r="CA50" s="484"/>
      <c r="CB50" s="484"/>
      <c r="CC50" s="484"/>
      <c r="CD50" s="484"/>
      <c r="CE50" s="484"/>
      <c r="CF50" s="484"/>
      <c r="CG50" s="484"/>
      <c r="CH50" s="484"/>
      <c r="CI50" s="484"/>
      <c r="CJ50" s="484"/>
      <c r="CK50" s="484"/>
      <c r="CL50" s="484"/>
      <c r="CM50" s="484"/>
      <c r="CN50" s="484"/>
      <c r="CO50" s="484"/>
      <c r="CP50" s="484"/>
      <c r="CQ50" s="484"/>
      <c r="CR50" s="484"/>
      <c r="CS50" s="484"/>
      <c r="CT50" s="484"/>
      <c r="CU50" s="484"/>
      <c r="CV50" s="484"/>
      <c r="CW50" s="484"/>
      <c r="CX50" s="484"/>
      <c r="CY50" s="484"/>
      <c r="CZ50" s="484"/>
      <c r="DA50" s="484"/>
      <c r="DB50" s="484"/>
      <c r="DC50" s="484"/>
      <c r="DD50" s="484"/>
      <c r="DE50" s="484"/>
      <c r="DF50" s="484"/>
      <c r="DG50" s="484"/>
      <c r="DH50" s="484"/>
      <c r="DI50" s="484"/>
    </row>
    <row r="51" spans="5:113" x14ac:dyDescent="0.2">
      <c r="E51" s="484" t="s">
        <v>199</v>
      </c>
      <c r="F51" s="484"/>
      <c r="G51" s="484"/>
      <c r="H51" s="484"/>
      <c r="I51" s="484"/>
      <c r="J51" s="484"/>
      <c r="K51" s="484"/>
      <c r="L51" s="484"/>
      <c r="M51" s="484"/>
      <c r="N51" s="484"/>
      <c r="O51" s="484"/>
      <c r="P51" s="484"/>
      <c r="Q51" s="484"/>
      <c r="R51" s="484"/>
      <c r="S51" s="484"/>
      <c r="T51" s="484"/>
      <c r="U51" s="484"/>
      <c r="V51" s="484"/>
      <c r="W51" s="484"/>
      <c r="X51" s="484"/>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4"/>
      <c r="AY51" s="484"/>
      <c r="AZ51" s="484"/>
      <c r="BA51" s="484"/>
      <c r="BB51" s="484"/>
      <c r="BC51" s="484"/>
      <c r="BD51" s="484"/>
      <c r="BE51" s="484"/>
      <c r="BF51" s="484"/>
      <c r="BG51" s="484"/>
      <c r="BH51" s="484"/>
      <c r="BI51" s="484"/>
      <c r="BJ51" s="484"/>
      <c r="BK51" s="484"/>
      <c r="BL51" s="484"/>
      <c r="BM51" s="484"/>
      <c r="BN51" s="484"/>
      <c r="BO51" s="484"/>
      <c r="BP51" s="484"/>
      <c r="BQ51" s="484"/>
      <c r="BR51" s="484"/>
      <c r="BS51" s="484"/>
      <c r="BT51" s="484"/>
      <c r="BU51" s="484"/>
      <c r="BV51" s="484"/>
      <c r="BW51" s="484"/>
      <c r="BX51" s="484"/>
      <c r="BY51" s="484"/>
      <c r="BZ51" s="484"/>
      <c r="CA51" s="484"/>
      <c r="CB51" s="484"/>
      <c r="CC51" s="484"/>
      <c r="CD51" s="484"/>
      <c r="CE51" s="484"/>
      <c r="CF51" s="484"/>
      <c r="CG51" s="484"/>
      <c r="CH51" s="484"/>
      <c r="CI51" s="484"/>
      <c r="CJ51" s="484"/>
      <c r="CK51" s="484"/>
      <c r="CL51" s="484"/>
      <c r="CM51" s="484"/>
      <c r="CN51" s="484"/>
      <c r="CO51" s="484"/>
      <c r="CP51" s="484"/>
      <c r="CQ51" s="484"/>
      <c r="CR51" s="484"/>
      <c r="CS51" s="484"/>
      <c r="CT51" s="484"/>
      <c r="CU51" s="484"/>
      <c r="CV51" s="484"/>
      <c r="CW51" s="484"/>
      <c r="CX51" s="484"/>
      <c r="CY51" s="484"/>
      <c r="CZ51" s="484"/>
      <c r="DA51" s="484"/>
      <c r="DB51" s="484"/>
      <c r="DC51" s="484"/>
      <c r="DD51" s="484"/>
      <c r="DE51" s="484"/>
      <c r="DF51" s="484"/>
      <c r="DG51" s="484"/>
      <c r="DH51" s="484"/>
      <c r="DI51" s="484"/>
    </row>
    <row r="52" spans="5:113" x14ac:dyDescent="0.2">
      <c r="E52" s="484" t="s">
        <v>200</v>
      </c>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484"/>
      <c r="AP52" s="484"/>
      <c r="AQ52" s="484"/>
      <c r="AR52" s="484"/>
      <c r="AS52" s="484"/>
      <c r="AT52" s="484"/>
      <c r="AU52" s="484"/>
      <c r="AV52" s="484"/>
      <c r="AW52" s="484"/>
      <c r="AX52" s="484"/>
      <c r="AY52" s="484"/>
      <c r="AZ52" s="484"/>
      <c r="BA52" s="484"/>
      <c r="BB52" s="484"/>
      <c r="BC52" s="484"/>
      <c r="BD52" s="484"/>
      <c r="BE52" s="484"/>
      <c r="BF52" s="484"/>
      <c r="BG52" s="484"/>
      <c r="BH52" s="484"/>
      <c r="BI52" s="484"/>
      <c r="BJ52" s="484"/>
      <c r="BK52" s="484"/>
      <c r="BL52" s="484"/>
      <c r="BM52" s="484"/>
      <c r="BN52" s="484"/>
      <c r="BO52" s="484"/>
      <c r="BP52" s="484"/>
      <c r="BQ52" s="484"/>
      <c r="BR52" s="484"/>
      <c r="BS52" s="484"/>
      <c r="BT52" s="484"/>
      <c r="BU52" s="484"/>
      <c r="BV52" s="484"/>
      <c r="BW52" s="484"/>
      <c r="BX52" s="484"/>
      <c r="BY52" s="484"/>
      <c r="BZ52" s="484"/>
      <c r="CA52" s="484"/>
      <c r="CB52" s="484"/>
      <c r="CC52" s="484"/>
      <c r="CD52" s="484"/>
      <c r="CE52" s="484"/>
      <c r="CF52" s="484"/>
      <c r="CG52" s="484"/>
      <c r="CH52" s="484"/>
      <c r="CI52" s="484"/>
      <c r="CJ52" s="484"/>
      <c r="CK52" s="484"/>
      <c r="CL52" s="484"/>
      <c r="CM52" s="484"/>
      <c r="CN52" s="484"/>
      <c r="CO52" s="484"/>
      <c r="CP52" s="484"/>
      <c r="CQ52" s="484"/>
      <c r="CR52" s="484"/>
      <c r="CS52" s="484"/>
      <c r="CT52" s="484"/>
      <c r="CU52" s="484"/>
      <c r="CV52" s="484"/>
      <c r="CW52" s="484"/>
      <c r="CX52" s="484"/>
      <c r="CY52" s="484"/>
      <c r="CZ52" s="484"/>
      <c r="DA52" s="484"/>
      <c r="DB52" s="484"/>
      <c r="DC52" s="484"/>
      <c r="DD52" s="484"/>
      <c r="DE52" s="484"/>
      <c r="DF52" s="484"/>
      <c r="DG52" s="484"/>
      <c r="DH52" s="484"/>
      <c r="DI52" s="484"/>
    </row>
    <row r="53" spans="5:113" x14ac:dyDescent="0.2">
      <c r="E53" s="484" t="s">
        <v>201</v>
      </c>
      <c r="F53" s="484"/>
      <c r="G53" s="484"/>
      <c r="H53" s="484"/>
      <c r="I53" s="484"/>
      <c r="J53" s="484"/>
      <c r="K53" s="484"/>
      <c r="L53" s="484"/>
      <c r="M53" s="484"/>
      <c r="N53" s="484"/>
      <c r="O53" s="484"/>
      <c r="P53" s="484"/>
      <c r="Q53" s="484"/>
      <c r="R53" s="484"/>
      <c r="S53" s="484"/>
      <c r="T53" s="484"/>
      <c r="U53" s="484"/>
      <c r="V53" s="484"/>
      <c r="W53" s="484"/>
      <c r="X53" s="484"/>
      <c r="Y53" s="484"/>
      <c r="Z53" s="484"/>
      <c r="AA53" s="484"/>
      <c r="AB53" s="484"/>
      <c r="AC53" s="484"/>
      <c r="AD53" s="484"/>
      <c r="AE53" s="484"/>
      <c r="AF53" s="484"/>
      <c r="AG53" s="484"/>
      <c r="AH53" s="484"/>
      <c r="AI53" s="484"/>
      <c r="AJ53" s="484"/>
      <c r="AK53" s="484"/>
      <c r="AL53" s="484"/>
      <c r="AM53" s="484"/>
      <c r="AN53" s="484"/>
      <c r="AO53" s="484"/>
      <c r="AP53" s="484"/>
      <c r="AQ53" s="484"/>
      <c r="AR53" s="484"/>
      <c r="AS53" s="484"/>
      <c r="AT53" s="484"/>
      <c r="AU53" s="484"/>
      <c r="AV53" s="484"/>
      <c r="AW53" s="484"/>
      <c r="AX53" s="484"/>
      <c r="AY53" s="484"/>
      <c r="AZ53" s="484"/>
      <c r="BA53" s="484"/>
      <c r="BB53" s="484"/>
      <c r="BC53" s="484"/>
      <c r="BD53" s="484"/>
      <c r="BE53" s="484"/>
      <c r="BF53" s="484"/>
      <c r="BG53" s="484"/>
      <c r="BH53" s="484"/>
      <c r="BI53" s="484"/>
      <c r="BJ53" s="484"/>
      <c r="BK53" s="484"/>
      <c r="BL53" s="484"/>
      <c r="BM53" s="484"/>
      <c r="BN53" s="484"/>
      <c r="BO53" s="484"/>
      <c r="BP53" s="484"/>
      <c r="BQ53" s="484"/>
      <c r="BR53" s="484"/>
      <c r="BS53" s="484"/>
      <c r="BT53" s="484"/>
      <c r="BU53" s="484"/>
      <c r="BV53" s="484"/>
      <c r="BW53" s="484"/>
      <c r="BX53" s="484"/>
      <c r="BY53" s="484"/>
      <c r="BZ53" s="484"/>
      <c r="CA53" s="484"/>
      <c r="CB53" s="484"/>
      <c r="CC53" s="484"/>
      <c r="CD53" s="484"/>
      <c r="CE53" s="484"/>
      <c r="CF53" s="484"/>
      <c r="CG53" s="484"/>
      <c r="CH53" s="484"/>
      <c r="CI53" s="484"/>
      <c r="CJ53" s="484"/>
      <c r="CK53" s="484"/>
      <c r="CL53" s="484"/>
      <c r="CM53" s="484"/>
      <c r="CN53" s="484"/>
      <c r="CO53" s="484"/>
      <c r="CP53" s="484"/>
      <c r="CQ53" s="484"/>
      <c r="CR53" s="484"/>
      <c r="CS53" s="484"/>
      <c r="CT53" s="484"/>
      <c r="CU53" s="484"/>
      <c r="CV53" s="484"/>
      <c r="CW53" s="484"/>
      <c r="CX53" s="484"/>
      <c r="CY53" s="484"/>
      <c r="CZ53" s="484"/>
      <c r="DA53" s="484"/>
      <c r="DB53" s="484"/>
      <c r="DC53" s="484"/>
      <c r="DD53" s="484"/>
      <c r="DE53" s="484"/>
      <c r="DF53" s="484"/>
      <c r="DG53" s="484"/>
      <c r="DH53" s="484"/>
      <c r="DI53" s="484"/>
    </row>
    <row r="54" spans="5:113" x14ac:dyDescent="0.2"/>
    <row r="55" spans="5:113" x14ac:dyDescent="0.2"/>
    <row r="56" spans="5:113" x14ac:dyDescent="0.2"/>
  </sheetData>
  <sheetProtection algorithmName="SHA-512" hashValue="NZDTaHbQFCWljpYJbY7kobQOcBoZhjjEqYDuz8GR6TudC4hQZqb76fHcsc5ZN8kxCMU64xAu8zsDKJEjuxzCwg==" saltValue="mrmpFmldpCwmNPFLJCNl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2" t="s">
        <v>532</v>
      </c>
      <c r="D34" s="1152"/>
      <c r="E34" s="1153"/>
      <c r="F34" s="32">
        <v>22.12</v>
      </c>
      <c r="G34" s="33">
        <v>19.73</v>
      </c>
      <c r="H34" s="33">
        <v>18.47</v>
      </c>
      <c r="I34" s="33">
        <v>13.49</v>
      </c>
      <c r="J34" s="34">
        <v>13.22</v>
      </c>
      <c r="K34" s="22"/>
      <c r="L34" s="22"/>
      <c r="M34" s="22"/>
      <c r="N34" s="22"/>
      <c r="O34" s="22"/>
      <c r="P34" s="22"/>
    </row>
    <row r="35" spans="1:16" ht="39" customHeight="1" x14ac:dyDescent="0.2">
      <c r="A35" s="22"/>
      <c r="B35" s="35"/>
      <c r="C35" s="1146" t="s">
        <v>533</v>
      </c>
      <c r="D35" s="1147"/>
      <c r="E35" s="1148"/>
      <c r="F35" s="36">
        <v>4.1500000000000004</v>
      </c>
      <c r="G35" s="37">
        <v>6.44</v>
      </c>
      <c r="H35" s="37">
        <v>5.33</v>
      </c>
      <c r="I35" s="37">
        <v>5.0999999999999996</v>
      </c>
      <c r="J35" s="38">
        <v>4.97</v>
      </c>
      <c r="K35" s="22"/>
      <c r="L35" s="22"/>
      <c r="M35" s="22"/>
      <c r="N35" s="22"/>
      <c r="O35" s="22"/>
      <c r="P35" s="22"/>
    </row>
    <row r="36" spans="1:16" ht="39" customHeight="1" x14ac:dyDescent="0.2">
      <c r="A36" s="22"/>
      <c r="B36" s="35"/>
      <c r="C36" s="1146" t="s">
        <v>534</v>
      </c>
      <c r="D36" s="1147"/>
      <c r="E36" s="1148"/>
      <c r="F36" s="36" t="s">
        <v>487</v>
      </c>
      <c r="G36" s="37" t="s">
        <v>487</v>
      </c>
      <c r="H36" s="37" t="s">
        <v>487</v>
      </c>
      <c r="I36" s="37">
        <v>1.34</v>
      </c>
      <c r="J36" s="38">
        <v>2.4300000000000002</v>
      </c>
      <c r="K36" s="22"/>
      <c r="L36" s="22"/>
      <c r="M36" s="22"/>
      <c r="N36" s="22"/>
      <c r="O36" s="22"/>
      <c r="P36" s="22"/>
    </row>
    <row r="37" spans="1:16" ht="39" customHeight="1" x14ac:dyDescent="0.2">
      <c r="A37" s="22"/>
      <c r="B37" s="35"/>
      <c r="C37" s="1146" t="s">
        <v>535</v>
      </c>
      <c r="D37" s="1147"/>
      <c r="E37" s="1148"/>
      <c r="F37" s="36">
        <v>1.44</v>
      </c>
      <c r="G37" s="37">
        <v>1.2</v>
      </c>
      <c r="H37" s="37">
        <v>2.04</v>
      </c>
      <c r="I37" s="37">
        <v>1.6</v>
      </c>
      <c r="J37" s="38">
        <v>1.0900000000000001</v>
      </c>
      <c r="K37" s="22"/>
      <c r="L37" s="22"/>
      <c r="M37" s="22"/>
      <c r="N37" s="22"/>
      <c r="O37" s="22"/>
      <c r="P37" s="22"/>
    </row>
    <row r="38" spans="1:16" ht="39" customHeight="1" x14ac:dyDescent="0.2">
      <c r="A38" s="22"/>
      <c r="B38" s="35"/>
      <c r="C38" s="1146" t="s">
        <v>536</v>
      </c>
      <c r="D38" s="1147"/>
      <c r="E38" s="1148"/>
      <c r="F38" s="36">
        <v>0.74</v>
      </c>
      <c r="G38" s="37">
        <v>0.28999999999999998</v>
      </c>
      <c r="H38" s="37">
        <v>0.01</v>
      </c>
      <c r="I38" s="37">
        <v>0.14000000000000001</v>
      </c>
      <c r="J38" s="38">
        <v>0.26</v>
      </c>
      <c r="K38" s="22"/>
      <c r="L38" s="22"/>
      <c r="M38" s="22"/>
      <c r="N38" s="22"/>
      <c r="O38" s="22"/>
      <c r="P38" s="22"/>
    </row>
    <row r="39" spans="1:16" ht="39" customHeight="1" x14ac:dyDescent="0.2">
      <c r="A39" s="22"/>
      <c r="B39" s="35"/>
      <c r="C39" s="1146" t="s">
        <v>537</v>
      </c>
      <c r="D39" s="1147"/>
      <c r="E39" s="1148"/>
      <c r="F39" s="36">
        <v>0.05</v>
      </c>
      <c r="G39" s="37">
        <v>0.04</v>
      </c>
      <c r="H39" s="37">
        <v>0.04</v>
      </c>
      <c r="I39" s="37">
        <v>0.05</v>
      </c>
      <c r="J39" s="38">
        <v>0.05</v>
      </c>
      <c r="K39" s="22"/>
      <c r="L39" s="22"/>
      <c r="M39" s="22"/>
      <c r="N39" s="22"/>
      <c r="O39" s="22"/>
      <c r="P39" s="22"/>
    </row>
    <row r="40" spans="1:16" ht="39" customHeight="1" x14ac:dyDescent="0.2">
      <c r="A40" s="22"/>
      <c r="B40" s="35"/>
      <c r="C40" s="1146" t="s">
        <v>538</v>
      </c>
      <c r="D40" s="1147"/>
      <c r="E40" s="1148"/>
      <c r="F40" s="36">
        <v>0</v>
      </c>
      <c r="G40" s="37">
        <v>0.03</v>
      </c>
      <c r="H40" s="37">
        <v>0</v>
      </c>
      <c r="I40" s="37">
        <v>0</v>
      </c>
      <c r="J40" s="38">
        <v>0</v>
      </c>
      <c r="K40" s="22"/>
      <c r="L40" s="22"/>
      <c r="M40" s="22"/>
      <c r="N40" s="22"/>
      <c r="O40" s="22"/>
      <c r="P40" s="22"/>
    </row>
    <row r="41" spans="1:16" ht="39" customHeight="1" x14ac:dyDescent="0.2">
      <c r="A41" s="22"/>
      <c r="B41" s="35"/>
      <c r="C41" s="1146" t="s">
        <v>539</v>
      </c>
      <c r="D41" s="1147"/>
      <c r="E41" s="1148"/>
      <c r="F41" s="36">
        <v>0</v>
      </c>
      <c r="G41" s="37">
        <v>0</v>
      </c>
      <c r="H41" s="37">
        <v>0</v>
      </c>
      <c r="I41" s="37">
        <v>0</v>
      </c>
      <c r="J41" s="38">
        <v>0</v>
      </c>
      <c r="K41" s="22"/>
      <c r="L41" s="22"/>
      <c r="M41" s="22"/>
      <c r="N41" s="22"/>
      <c r="O41" s="22"/>
      <c r="P41" s="22"/>
    </row>
    <row r="42" spans="1:16" ht="39" customHeight="1" x14ac:dyDescent="0.2">
      <c r="A42" s="22"/>
      <c r="B42" s="39"/>
      <c r="C42" s="1146" t="s">
        <v>540</v>
      </c>
      <c r="D42" s="1147"/>
      <c r="E42" s="1148"/>
      <c r="F42" s="36" t="s">
        <v>487</v>
      </c>
      <c r="G42" s="37" t="s">
        <v>487</v>
      </c>
      <c r="H42" s="37" t="s">
        <v>487</v>
      </c>
      <c r="I42" s="37" t="s">
        <v>487</v>
      </c>
      <c r="J42" s="38" t="s">
        <v>487</v>
      </c>
      <c r="K42" s="22"/>
      <c r="L42" s="22"/>
      <c r="M42" s="22"/>
      <c r="N42" s="22"/>
      <c r="O42" s="22"/>
      <c r="P42" s="22"/>
    </row>
    <row r="43" spans="1:16" ht="39" customHeight="1" thickBot="1" x14ac:dyDescent="0.25">
      <c r="A43" s="22"/>
      <c r="B43" s="40"/>
      <c r="C43" s="1149" t="s">
        <v>541</v>
      </c>
      <c r="D43" s="1150"/>
      <c r="E43" s="1151"/>
      <c r="F43" s="41">
        <v>0.34</v>
      </c>
      <c r="G43" s="42">
        <v>0.34</v>
      </c>
      <c r="H43" s="42">
        <v>0</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9TvXXsRMnohMpS4mCvyiQe/22ezD9Mhn0eUY2c9WyQVGq/PuJFMJsHgWTwU7u6oK9CvEKL0Uw75ERzXLggnDA==" saltValue="XvC15nvVco6xJctvumue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1212</v>
      </c>
      <c r="L45" s="60">
        <v>1141</v>
      </c>
      <c r="M45" s="60">
        <v>1107</v>
      </c>
      <c r="N45" s="60">
        <v>1108</v>
      </c>
      <c r="O45" s="61">
        <v>1076</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487</v>
      </c>
      <c r="L46" s="64" t="s">
        <v>487</v>
      </c>
      <c r="M46" s="64" t="s">
        <v>487</v>
      </c>
      <c r="N46" s="64" t="s">
        <v>487</v>
      </c>
      <c r="O46" s="65" t="s">
        <v>487</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487</v>
      </c>
      <c r="L47" s="64" t="s">
        <v>487</v>
      </c>
      <c r="M47" s="64" t="s">
        <v>487</v>
      </c>
      <c r="N47" s="64" t="s">
        <v>487</v>
      </c>
      <c r="O47" s="65" t="s">
        <v>487</v>
      </c>
      <c r="P47" s="48"/>
      <c r="Q47" s="48"/>
      <c r="R47" s="48"/>
      <c r="S47" s="48"/>
      <c r="T47" s="48"/>
      <c r="U47" s="48"/>
    </row>
    <row r="48" spans="1:21" ht="30.75" customHeight="1" x14ac:dyDescent="0.2">
      <c r="A48" s="48"/>
      <c r="B48" s="1179"/>
      <c r="C48" s="1180"/>
      <c r="D48" s="62"/>
      <c r="E48" s="1156" t="s">
        <v>13</v>
      </c>
      <c r="F48" s="1156"/>
      <c r="G48" s="1156"/>
      <c r="H48" s="1156"/>
      <c r="I48" s="1156"/>
      <c r="J48" s="1157"/>
      <c r="K48" s="63">
        <v>126</v>
      </c>
      <c r="L48" s="64">
        <v>119</v>
      </c>
      <c r="M48" s="64">
        <v>124</v>
      </c>
      <c r="N48" s="64">
        <v>123</v>
      </c>
      <c r="O48" s="65">
        <v>73</v>
      </c>
      <c r="P48" s="48"/>
      <c r="Q48" s="48"/>
      <c r="R48" s="48"/>
      <c r="S48" s="48"/>
      <c r="T48" s="48"/>
      <c r="U48" s="48"/>
    </row>
    <row r="49" spans="1:21" ht="30.75" customHeight="1" x14ac:dyDescent="0.2">
      <c r="A49" s="48"/>
      <c r="B49" s="1179"/>
      <c r="C49" s="1180"/>
      <c r="D49" s="62"/>
      <c r="E49" s="1156" t="s">
        <v>14</v>
      </c>
      <c r="F49" s="1156"/>
      <c r="G49" s="1156"/>
      <c r="H49" s="1156"/>
      <c r="I49" s="1156"/>
      <c r="J49" s="1157"/>
      <c r="K49" s="63">
        <v>67</v>
      </c>
      <c r="L49" s="64">
        <v>44</v>
      </c>
      <c r="M49" s="64">
        <v>22</v>
      </c>
      <c r="N49" s="64">
        <v>28</v>
      </c>
      <c r="O49" s="65">
        <v>32</v>
      </c>
      <c r="P49" s="48"/>
      <c r="Q49" s="48"/>
      <c r="R49" s="48"/>
      <c r="S49" s="48"/>
      <c r="T49" s="48"/>
      <c r="U49" s="48"/>
    </row>
    <row r="50" spans="1:21" ht="30.75" customHeight="1" x14ac:dyDescent="0.2">
      <c r="A50" s="48"/>
      <c r="B50" s="1179"/>
      <c r="C50" s="1180"/>
      <c r="D50" s="62"/>
      <c r="E50" s="1156" t="s">
        <v>15</v>
      </c>
      <c r="F50" s="1156"/>
      <c r="G50" s="1156"/>
      <c r="H50" s="1156"/>
      <c r="I50" s="1156"/>
      <c r="J50" s="1157"/>
      <c r="K50" s="63" t="s">
        <v>487</v>
      </c>
      <c r="L50" s="64" t="s">
        <v>487</v>
      </c>
      <c r="M50" s="64" t="s">
        <v>487</v>
      </c>
      <c r="N50" s="64" t="s">
        <v>487</v>
      </c>
      <c r="O50" s="65" t="s">
        <v>487</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487</v>
      </c>
      <c r="L51" s="64">
        <v>0</v>
      </c>
      <c r="M51" s="64" t="s">
        <v>487</v>
      </c>
      <c r="N51" s="64" t="s">
        <v>487</v>
      </c>
      <c r="O51" s="65" t="s">
        <v>487</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766</v>
      </c>
      <c r="L52" s="64">
        <v>713</v>
      </c>
      <c r="M52" s="64">
        <v>674</v>
      </c>
      <c r="N52" s="64">
        <v>623</v>
      </c>
      <c r="O52" s="65">
        <v>551</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639</v>
      </c>
      <c r="L53" s="69">
        <v>591</v>
      </c>
      <c r="M53" s="69">
        <v>579</v>
      </c>
      <c r="N53" s="69">
        <v>636</v>
      </c>
      <c r="O53" s="70">
        <v>630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48O3bDRgL/SCNqjeiXBFAnqQ51m7Zm5ghcN4vwfguCcViihtsOxurWdzaStIP7eRGR3I0ChY8aL4ku7SKTww==" saltValue="s/DYo6vorc2pUksS0qng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7" t="s">
        <v>30</v>
      </c>
      <c r="C41" s="1198"/>
      <c r="D41" s="105"/>
      <c r="E41" s="1199" t="s">
        <v>31</v>
      </c>
      <c r="F41" s="1199"/>
      <c r="G41" s="1199"/>
      <c r="H41" s="1200"/>
      <c r="I41" s="343">
        <v>11018</v>
      </c>
      <c r="J41" s="344">
        <v>10744</v>
      </c>
      <c r="K41" s="344">
        <v>10525</v>
      </c>
      <c r="L41" s="344">
        <v>10492</v>
      </c>
      <c r="M41" s="345">
        <v>12275</v>
      </c>
    </row>
    <row r="42" spans="2:13" ht="27.75" customHeight="1" x14ac:dyDescent="0.2">
      <c r="B42" s="1187"/>
      <c r="C42" s="1188"/>
      <c r="D42" s="106"/>
      <c r="E42" s="1191" t="s">
        <v>32</v>
      </c>
      <c r="F42" s="1191"/>
      <c r="G42" s="1191"/>
      <c r="H42" s="1192"/>
      <c r="I42" s="346">
        <v>3</v>
      </c>
      <c r="J42" s="347">
        <v>1</v>
      </c>
      <c r="K42" s="347">
        <v>1</v>
      </c>
      <c r="L42" s="347" t="s">
        <v>487</v>
      </c>
      <c r="M42" s="348" t="s">
        <v>487</v>
      </c>
    </row>
    <row r="43" spans="2:13" ht="27.75" customHeight="1" x14ac:dyDescent="0.2">
      <c r="B43" s="1187"/>
      <c r="C43" s="1188"/>
      <c r="D43" s="106"/>
      <c r="E43" s="1191" t="s">
        <v>33</v>
      </c>
      <c r="F43" s="1191"/>
      <c r="G43" s="1191"/>
      <c r="H43" s="1192"/>
      <c r="I43" s="346">
        <v>1719</v>
      </c>
      <c r="J43" s="347">
        <v>1588</v>
      </c>
      <c r="K43" s="347">
        <v>1461</v>
      </c>
      <c r="L43" s="347">
        <v>1382</v>
      </c>
      <c r="M43" s="348">
        <v>1335</v>
      </c>
    </row>
    <row r="44" spans="2:13" ht="27.75" customHeight="1" x14ac:dyDescent="0.2">
      <c r="B44" s="1187"/>
      <c r="C44" s="1188"/>
      <c r="D44" s="106"/>
      <c r="E44" s="1191" t="s">
        <v>34</v>
      </c>
      <c r="F44" s="1191"/>
      <c r="G44" s="1191"/>
      <c r="H44" s="1192"/>
      <c r="I44" s="346">
        <v>187</v>
      </c>
      <c r="J44" s="347">
        <v>169</v>
      </c>
      <c r="K44" s="347">
        <v>168</v>
      </c>
      <c r="L44" s="347">
        <v>162</v>
      </c>
      <c r="M44" s="348">
        <v>164</v>
      </c>
    </row>
    <row r="45" spans="2:13" ht="27.75" customHeight="1" x14ac:dyDescent="0.2">
      <c r="B45" s="1187"/>
      <c r="C45" s="1188"/>
      <c r="D45" s="106"/>
      <c r="E45" s="1191" t="s">
        <v>35</v>
      </c>
      <c r="F45" s="1191"/>
      <c r="G45" s="1191"/>
      <c r="H45" s="1192"/>
      <c r="I45" s="346">
        <v>474</v>
      </c>
      <c r="J45" s="347">
        <v>530</v>
      </c>
      <c r="K45" s="347">
        <v>471</v>
      </c>
      <c r="L45" s="347">
        <v>409</v>
      </c>
      <c r="M45" s="348">
        <v>371</v>
      </c>
    </row>
    <row r="46" spans="2:13" ht="27.75" customHeight="1" x14ac:dyDescent="0.2">
      <c r="B46" s="1187"/>
      <c r="C46" s="1188"/>
      <c r="D46" s="107"/>
      <c r="E46" s="1191" t="s">
        <v>36</v>
      </c>
      <c r="F46" s="1191"/>
      <c r="G46" s="1191"/>
      <c r="H46" s="1192"/>
      <c r="I46" s="346" t="s">
        <v>487</v>
      </c>
      <c r="J46" s="347" t="s">
        <v>487</v>
      </c>
      <c r="K46" s="347" t="s">
        <v>487</v>
      </c>
      <c r="L46" s="347" t="s">
        <v>487</v>
      </c>
      <c r="M46" s="348" t="s">
        <v>487</v>
      </c>
    </row>
    <row r="47" spans="2:13" ht="27.75" customHeight="1" x14ac:dyDescent="0.2">
      <c r="B47" s="1187"/>
      <c r="C47" s="1188"/>
      <c r="D47" s="108"/>
      <c r="E47" s="1201" t="s">
        <v>37</v>
      </c>
      <c r="F47" s="1202"/>
      <c r="G47" s="1202"/>
      <c r="H47" s="1203"/>
      <c r="I47" s="346" t="s">
        <v>487</v>
      </c>
      <c r="J47" s="347" t="s">
        <v>487</v>
      </c>
      <c r="K47" s="347" t="s">
        <v>487</v>
      </c>
      <c r="L47" s="347" t="s">
        <v>487</v>
      </c>
      <c r="M47" s="348" t="s">
        <v>487</v>
      </c>
    </row>
    <row r="48" spans="2:13" ht="27.75" customHeight="1" x14ac:dyDescent="0.2">
      <c r="B48" s="1187"/>
      <c r="C48" s="1188"/>
      <c r="D48" s="106"/>
      <c r="E48" s="1191" t="s">
        <v>38</v>
      </c>
      <c r="F48" s="1191"/>
      <c r="G48" s="1191"/>
      <c r="H48" s="1192"/>
      <c r="I48" s="346" t="s">
        <v>487</v>
      </c>
      <c r="J48" s="347" t="s">
        <v>487</v>
      </c>
      <c r="K48" s="347" t="s">
        <v>487</v>
      </c>
      <c r="L48" s="347" t="s">
        <v>487</v>
      </c>
      <c r="M48" s="348" t="s">
        <v>487</v>
      </c>
    </row>
    <row r="49" spans="2:13" ht="27.75" customHeight="1" x14ac:dyDescent="0.2">
      <c r="B49" s="1189"/>
      <c r="C49" s="1190"/>
      <c r="D49" s="106"/>
      <c r="E49" s="1191" t="s">
        <v>39</v>
      </c>
      <c r="F49" s="1191"/>
      <c r="G49" s="1191"/>
      <c r="H49" s="1192"/>
      <c r="I49" s="346" t="s">
        <v>487</v>
      </c>
      <c r="J49" s="347" t="s">
        <v>487</v>
      </c>
      <c r="K49" s="347" t="s">
        <v>487</v>
      </c>
      <c r="L49" s="347" t="s">
        <v>487</v>
      </c>
      <c r="M49" s="348" t="s">
        <v>487</v>
      </c>
    </row>
    <row r="50" spans="2:13" ht="27.75" customHeight="1" x14ac:dyDescent="0.2">
      <c r="B50" s="1185" t="s">
        <v>40</v>
      </c>
      <c r="C50" s="1186"/>
      <c r="D50" s="109"/>
      <c r="E50" s="1191" t="s">
        <v>41</v>
      </c>
      <c r="F50" s="1191"/>
      <c r="G50" s="1191"/>
      <c r="H50" s="1192"/>
      <c r="I50" s="346">
        <v>1813</v>
      </c>
      <c r="J50" s="347">
        <v>1976</v>
      </c>
      <c r="K50" s="347">
        <v>2092</v>
      </c>
      <c r="L50" s="347">
        <v>2023</v>
      </c>
      <c r="M50" s="348">
        <v>2004</v>
      </c>
    </row>
    <row r="51" spans="2:13" ht="27.75" customHeight="1" x14ac:dyDescent="0.2">
      <c r="B51" s="1187"/>
      <c r="C51" s="1188"/>
      <c r="D51" s="106"/>
      <c r="E51" s="1191" t="s">
        <v>42</v>
      </c>
      <c r="F51" s="1191"/>
      <c r="G51" s="1191"/>
      <c r="H51" s="1192"/>
      <c r="I51" s="346">
        <v>49</v>
      </c>
      <c r="J51" s="347">
        <v>13</v>
      </c>
      <c r="K51" s="347">
        <v>9</v>
      </c>
      <c r="L51" s="347">
        <v>15</v>
      </c>
      <c r="M51" s="348">
        <v>15</v>
      </c>
    </row>
    <row r="52" spans="2:13" ht="27.75" customHeight="1" x14ac:dyDescent="0.2">
      <c r="B52" s="1189"/>
      <c r="C52" s="1190"/>
      <c r="D52" s="106"/>
      <c r="E52" s="1191" t="s">
        <v>43</v>
      </c>
      <c r="F52" s="1191"/>
      <c r="G52" s="1191"/>
      <c r="H52" s="1192"/>
      <c r="I52" s="346">
        <v>6993</v>
      </c>
      <c r="J52" s="347">
        <v>6941</v>
      </c>
      <c r="K52" s="347">
        <v>6581</v>
      </c>
      <c r="L52" s="347">
        <v>6568</v>
      </c>
      <c r="M52" s="348">
        <v>7377</v>
      </c>
    </row>
    <row r="53" spans="2:13" ht="27.75" customHeight="1" thickBot="1" x14ac:dyDescent="0.25">
      <c r="B53" s="1193" t="s">
        <v>19</v>
      </c>
      <c r="C53" s="1194"/>
      <c r="D53" s="110"/>
      <c r="E53" s="1195" t="s">
        <v>44</v>
      </c>
      <c r="F53" s="1195"/>
      <c r="G53" s="1195"/>
      <c r="H53" s="1196"/>
      <c r="I53" s="349">
        <v>4545</v>
      </c>
      <c r="J53" s="350">
        <v>4103</v>
      </c>
      <c r="K53" s="350">
        <v>3944</v>
      </c>
      <c r="L53" s="350">
        <v>3840</v>
      </c>
      <c r="M53" s="351">
        <v>4750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6uvSIkV1RcFO+9LG3ZoUOqtylwbdmV62njPIYWcKlbzpcajk/cqfbQSy3wpfllDp4nF77WZixRDUTlVItKt8LQ==" saltValue="pKky0Nnmb7tc28D046T1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2" t="s">
        <v>46</v>
      </c>
      <c r="D55" s="1212"/>
      <c r="E55" s="1213"/>
      <c r="F55" s="352">
        <v>1008</v>
      </c>
      <c r="G55" s="352">
        <v>974</v>
      </c>
      <c r="H55" s="353">
        <v>977</v>
      </c>
    </row>
    <row r="56" spans="2:8" ht="52.5" customHeight="1" x14ac:dyDescent="0.2">
      <c r="B56" s="122"/>
      <c r="C56" s="1214" t="s">
        <v>47</v>
      </c>
      <c r="D56" s="1214"/>
      <c r="E56" s="1215"/>
      <c r="F56" s="354">
        <v>0</v>
      </c>
      <c r="G56" s="354">
        <v>25</v>
      </c>
      <c r="H56" s="355">
        <v>73</v>
      </c>
    </row>
    <row r="57" spans="2:8" ht="53.25" customHeight="1" x14ac:dyDescent="0.2">
      <c r="B57" s="122"/>
      <c r="C57" s="1216" t="s">
        <v>48</v>
      </c>
      <c r="D57" s="1216"/>
      <c r="E57" s="1217"/>
      <c r="F57" s="356">
        <v>445</v>
      </c>
      <c r="G57" s="356">
        <v>519</v>
      </c>
      <c r="H57" s="357">
        <v>539</v>
      </c>
    </row>
    <row r="58" spans="2:8" ht="45.75" customHeight="1" x14ac:dyDescent="0.2">
      <c r="B58" s="123"/>
      <c r="C58" s="1204" t="s">
        <v>547</v>
      </c>
      <c r="D58" s="1205"/>
      <c r="E58" s="1206"/>
      <c r="F58" s="361">
        <v>398</v>
      </c>
      <c r="G58" s="358">
        <v>474</v>
      </c>
      <c r="H58" s="362">
        <v>485</v>
      </c>
    </row>
    <row r="59" spans="2:8" ht="45.75" customHeight="1" x14ac:dyDescent="0.2">
      <c r="B59" s="123"/>
      <c r="C59" s="1204" t="s">
        <v>548</v>
      </c>
      <c r="D59" s="1205"/>
      <c r="E59" s="1206"/>
      <c r="F59" s="361">
        <v>22</v>
      </c>
      <c r="G59" s="358">
        <v>22</v>
      </c>
      <c r="H59" s="362">
        <v>23</v>
      </c>
    </row>
    <row r="60" spans="2:8" ht="45.75" customHeight="1" x14ac:dyDescent="0.2">
      <c r="B60" s="123"/>
      <c r="C60" s="1204" t="s">
        <v>549</v>
      </c>
      <c r="D60" s="1205"/>
      <c r="E60" s="1206"/>
      <c r="F60" s="361">
        <v>7</v>
      </c>
      <c r="G60" s="358">
        <v>11</v>
      </c>
      <c r="H60" s="362">
        <v>18</v>
      </c>
    </row>
    <row r="61" spans="2:8" ht="45.75" customHeight="1" x14ac:dyDescent="0.2">
      <c r="B61" s="123"/>
      <c r="C61" s="1204" t="s">
        <v>550</v>
      </c>
      <c r="D61" s="1205"/>
      <c r="E61" s="1206"/>
      <c r="F61" s="361">
        <v>3</v>
      </c>
      <c r="G61" s="358">
        <v>5</v>
      </c>
      <c r="H61" s="362">
        <v>7</v>
      </c>
    </row>
    <row r="62" spans="2:8" ht="45.75" customHeight="1" thickBot="1" x14ac:dyDescent="0.25">
      <c r="B62" s="124"/>
      <c r="C62" s="1207" t="s">
        <v>551</v>
      </c>
      <c r="D62" s="1208"/>
      <c r="E62" s="1209"/>
      <c r="F62" s="363">
        <v>7</v>
      </c>
      <c r="G62" s="358">
        <v>6</v>
      </c>
      <c r="H62" s="364">
        <v>5</v>
      </c>
    </row>
    <row r="63" spans="2:8" ht="52.5" customHeight="1" thickBot="1" x14ac:dyDescent="0.25">
      <c r="B63" s="125"/>
      <c r="C63" s="1210" t="s">
        <v>49</v>
      </c>
      <c r="D63" s="1210"/>
      <c r="E63" s="1211"/>
      <c r="F63" s="359">
        <v>1453</v>
      </c>
      <c r="G63" s="359">
        <v>1518</v>
      </c>
      <c r="H63" s="360">
        <v>1590</v>
      </c>
    </row>
    <row r="64" spans="2:8" ht="13.2" x14ac:dyDescent="0.2"/>
  </sheetData>
  <sheetProtection algorithmName="SHA-512" hashValue="DVwpw568kCu0C3xOtcl5blgTrzcSGiyUNbyF77rkrd15R9AFZRoCsqCJoCej8BXIggZZOoRVEs/eZ0pTWwoM9g==" saltValue="J/o8DKgdnNj2T/UWZtpk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35390</v>
      </c>
      <c r="E3" s="144"/>
      <c r="F3" s="145">
        <v>52068</v>
      </c>
      <c r="G3" s="146"/>
      <c r="H3" s="147"/>
    </row>
    <row r="4" spans="1:8" x14ac:dyDescent="0.2">
      <c r="A4" s="148"/>
      <c r="B4" s="149"/>
      <c r="C4" s="150"/>
      <c r="D4" s="151">
        <v>12342</v>
      </c>
      <c r="E4" s="152"/>
      <c r="F4" s="153">
        <v>26936</v>
      </c>
      <c r="G4" s="154"/>
      <c r="H4" s="155"/>
    </row>
    <row r="5" spans="1:8" x14ac:dyDescent="0.2">
      <c r="A5" s="136" t="s">
        <v>520</v>
      </c>
      <c r="B5" s="141"/>
      <c r="C5" s="142"/>
      <c r="D5" s="143">
        <v>39153</v>
      </c>
      <c r="E5" s="144"/>
      <c r="F5" s="145">
        <v>47161</v>
      </c>
      <c r="G5" s="146"/>
      <c r="H5" s="147"/>
    </row>
    <row r="6" spans="1:8" x14ac:dyDescent="0.2">
      <c r="A6" s="148"/>
      <c r="B6" s="149"/>
      <c r="C6" s="150"/>
      <c r="D6" s="151">
        <v>13759</v>
      </c>
      <c r="E6" s="152"/>
      <c r="F6" s="153">
        <v>24595</v>
      </c>
      <c r="G6" s="154"/>
      <c r="H6" s="155"/>
    </row>
    <row r="7" spans="1:8" x14ac:dyDescent="0.2">
      <c r="A7" s="136" t="s">
        <v>521</v>
      </c>
      <c r="B7" s="141"/>
      <c r="C7" s="142"/>
      <c r="D7" s="143">
        <v>47530</v>
      </c>
      <c r="E7" s="144"/>
      <c r="F7" s="145">
        <v>43423</v>
      </c>
      <c r="G7" s="146"/>
      <c r="H7" s="147"/>
    </row>
    <row r="8" spans="1:8" x14ac:dyDescent="0.2">
      <c r="A8" s="148"/>
      <c r="B8" s="149"/>
      <c r="C8" s="150"/>
      <c r="D8" s="151">
        <v>21421</v>
      </c>
      <c r="E8" s="152"/>
      <c r="F8" s="153">
        <v>22207</v>
      </c>
      <c r="G8" s="154"/>
      <c r="H8" s="155"/>
    </row>
    <row r="9" spans="1:8" x14ac:dyDescent="0.2">
      <c r="A9" s="136" t="s">
        <v>522</v>
      </c>
      <c r="B9" s="141"/>
      <c r="C9" s="142"/>
      <c r="D9" s="143">
        <v>44036</v>
      </c>
      <c r="E9" s="144"/>
      <c r="F9" s="145">
        <v>45265</v>
      </c>
      <c r="G9" s="146"/>
      <c r="H9" s="147"/>
    </row>
    <row r="10" spans="1:8" x14ac:dyDescent="0.2">
      <c r="A10" s="148"/>
      <c r="B10" s="149"/>
      <c r="C10" s="150"/>
      <c r="D10" s="151">
        <v>37922</v>
      </c>
      <c r="E10" s="152"/>
      <c r="F10" s="153">
        <v>22600</v>
      </c>
      <c r="G10" s="154"/>
      <c r="H10" s="155"/>
    </row>
    <row r="11" spans="1:8" x14ac:dyDescent="0.2">
      <c r="A11" s="136" t="s">
        <v>523</v>
      </c>
      <c r="B11" s="141"/>
      <c r="C11" s="142"/>
      <c r="D11" s="143">
        <v>69938</v>
      </c>
      <c r="E11" s="144"/>
      <c r="F11" s="145">
        <v>54621</v>
      </c>
      <c r="G11" s="146"/>
      <c r="H11" s="147"/>
    </row>
    <row r="12" spans="1:8" x14ac:dyDescent="0.2">
      <c r="A12" s="148"/>
      <c r="B12" s="149"/>
      <c r="C12" s="156"/>
      <c r="D12" s="151">
        <v>59908</v>
      </c>
      <c r="E12" s="152"/>
      <c r="F12" s="153">
        <v>30892</v>
      </c>
      <c r="G12" s="154"/>
      <c r="H12" s="155"/>
    </row>
    <row r="13" spans="1:8" x14ac:dyDescent="0.2">
      <c r="A13" s="136"/>
      <c r="B13" s="141"/>
      <c r="C13" s="157"/>
      <c r="D13" s="158">
        <v>47209</v>
      </c>
      <c r="E13" s="159"/>
      <c r="F13" s="160">
        <v>48508</v>
      </c>
      <c r="G13" s="161"/>
      <c r="H13" s="147"/>
    </row>
    <row r="14" spans="1:8" x14ac:dyDescent="0.2">
      <c r="A14" s="148"/>
      <c r="B14" s="149"/>
      <c r="C14" s="150"/>
      <c r="D14" s="151">
        <v>29070</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4.17</v>
      </c>
      <c r="C19" s="162">
        <f>ROUND(VALUE(SUBSTITUTE(実質収支比率等に係る経年分析!G$48,"▲","-")),2)</f>
        <v>6.48</v>
      </c>
      <c r="D19" s="162">
        <f>ROUND(VALUE(SUBSTITUTE(実質収支比率等に係る経年分析!H$48,"▲","-")),2)</f>
        <v>5.34</v>
      </c>
      <c r="E19" s="162">
        <f>ROUND(VALUE(SUBSTITUTE(実質収支比率等に係る経年分析!I$48,"▲","-")),2)</f>
        <v>5.1100000000000003</v>
      </c>
      <c r="F19" s="162">
        <f>ROUND(VALUE(SUBSTITUTE(実質収支比率等に係る経年分析!J$48,"▲","-")),2)</f>
        <v>4.9800000000000004</v>
      </c>
    </row>
    <row r="20" spans="1:11" x14ac:dyDescent="0.2">
      <c r="A20" s="162" t="s">
        <v>53</v>
      </c>
      <c r="B20" s="162">
        <f>ROUND(VALUE(SUBSTITUTE(実質収支比率等に係る経年分析!F$47,"▲","-")),2)</f>
        <v>17.2</v>
      </c>
      <c r="C20" s="162">
        <f>ROUND(VALUE(SUBSTITUTE(実質収支比率等に係る経年分析!G$47,"▲","-")),2)</f>
        <v>16.84</v>
      </c>
      <c r="D20" s="162">
        <f>ROUND(VALUE(SUBSTITUTE(実質収支比率等に係る経年分析!H$47,"▲","-")),2)</f>
        <v>18.920000000000002</v>
      </c>
      <c r="E20" s="162">
        <f>ROUND(VALUE(SUBSTITUTE(実質収支比率等に係る経年分析!I$47,"▲","-")),2)</f>
        <v>18.170000000000002</v>
      </c>
      <c r="F20" s="162">
        <f>ROUND(VALUE(SUBSTITUTE(実質収支比率等に係る経年分析!J$47,"▲","-")),2)</f>
        <v>17.899999999999999</v>
      </c>
    </row>
    <row r="21" spans="1:11" x14ac:dyDescent="0.2">
      <c r="A21" s="162" t="s">
        <v>54</v>
      </c>
      <c r="B21" s="162">
        <f>IF(ISNUMBER(VALUE(SUBSTITUTE(実質収支比率等に係る経年分析!F$49,"▲","-"))),ROUND(VALUE(SUBSTITUTE(実質収支比率等に係る経年分析!F$49,"▲","-")),2),NA())</f>
        <v>1.1100000000000001</v>
      </c>
      <c r="C21" s="162">
        <f>IF(ISNUMBER(VALUE(SUBSTITUTE(実質収支比率等に係る経年分析!G$49,"▲","-"))),ROUND(VALUE(SUBSTITUTE(実質収支比率等に係る経年分析!G$49,"▲","-")),2),NA())</f>
        <v>5.27</v>
      </c>
      <c r="D21" s="162">
        <f>IF(ISNUMBER(VALUE(SUBSTITUTE(実質収支比率等に係る経年分析!H$49,"▲","-"))),ROUND(VALUE(SUBSTITUTE(実質収支比率等に係る経年分析!H$49,"▲","-")),2),NA())</f>
        <v>2.0299999999999998</v>
      </c>
      <c r="E21" s="162">
        <f>IF(ISNUMBER(VALUE(SUBSTITUTE(実質収支比率等に係る経年分析!I$49,"▲","-"))),ROUND(VALUE(SUBSTITUTE(実質収支比率等に係る経年分析!I$49,"▲","-")),2),NA())</f>
        <v>-0.83</v>
      </c>
      <c r="F21" s="162">
        <f>IF(ISNUMBER(VALUE(SUBSTITUTE(実質収支比率等に係る経年分析!J$49,"▲","-"))),ROUND(VALUE(SUBSTITUTE(実質収支比率等に係る経年分析!J$49,"▲","-")),2),NA())</f>
        <v>0.63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介護保険特別会計（介護サービス事業）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住宅新築資金等貸付事業特別会計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0.26</v>
      </c>
    </row>
    <row r="33" spans="1:16" x14ac:dyDescent="0.2">
      <c r="A33" s="163" t="str">
        <f>IF(連結実質赤字比率に係る赤字・黒字の構成分析!C$37="",NA(),連結実質赤字比率に係る赤字・黒字の構成分析!C$37)</f>
        <v>介護保険特別会計（保険事業）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1.0900000000000001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2.4300000000000002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4.1500000000000004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4.97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18.47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13.22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766</v>
      </c>
      <c r="E42" s="164"/>
      <c r="F42" s="164"/>
      <c r="G42" s="164">
        <f>'実質公債費比率（分子）の構造'!L$52</f>
        <v>713</v>
      </c>
      <c r="H42" s="164"/>
      <c r="I42" s="164"/>
      <c r="J42" s="164">
        <f>'実質公債費比率（分子）の構造'!M$52</f>
        <v>674</v>
      </c>
      <c r="K42" s="164"/>
      <c r="L42" s="164"/>
      <c r="M42" s="164">
        <f>'実質公債費比率（分子）の構造'!N$52</f>
        <v>623</v>
      </c>
      <c r="N42" s="164"/>
      <c r="O42" s="164"/>
      <c r="P42" s="164">
        <f>'実質公債費比率（分子）の構造'!O$52</f>
        <v>551</v>
      </c>
    </row>
    <row r="43" spans="1:16" x14ac:dyDescent="0.2">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67</v>
      </c>
      <c r="C45" s="164"/>
      <c r="D45" s="164"/>
      <c r="E45" s="164">
        <f>'実質公債費比率（分子）の構造'!L$49</f>
        <v>44</v>
      </c>
      <c r="F45" s="164"/>
      <c r="G45" s="164"/>
      <c r="H45" s="164">
        <f>'実質公債費比率（分子）の構造'!M$49</f>
        <v>22</v>
      </c>
      <c r="I45" s="164"/>
      <c r="J45" s="164"/>
      <c r="K45" s="164">
        <f>'実質公債費比率（分子）の構造'!N$49</f>
        <v>28</v>
      </c>
      <c r="L45" s="164"/>
      <c r="M45" s="164"/>
      <c r="N45" s="164">
        <f>'実質公債費比率（分子）の構造'!O$49</f>
        <v>32</v>
      </c>
      <c r="O45" s="164"/>
      <c r="P45" s="164"/>
    </row>
    <row r="46" spans="1:16" x14ac:dyDescent="0.2">
      <c r="A46" s="164" t="s">
        <v>64</v>
      </c>
      <c r="B46" s="164">
        <f>'実質公債費比率（分子）の構造'!K$48</f>
        <v>126</v>
      </c>
      <c r="C46" s="164"/>
      <c r="D46" s="164"/>
      <c r="E46" s="164">
        <f>'実質公債費比率（分子）の構造'!L$48</f>
        <v>119</v>
      </c>
      <c r="F46" s="164"/>
      <c r="G46" s="164"/>
      <c r="H46" s="164">
        <f>'実質公債費比率（分子）の構造'!M$48</f>
        <v>124</v>
      </c>
      <c r="I46" s="164"/>
      <c r="J46" s="164"/>
      <c r="K46" s="164">
        <f>'実質公債費比率（分子）の構造'!N$48</f>
        <v>123</v>
      </c>
      <c r="L46" s="164"/>
      <c r="M46" s="164"/>
      <c r="N46" s="164">
        <f>'実質公債費比率（分子）の構造'!O$48</f>
        <v>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1212</v>
      </c>
      <c r="C49" s="164"/>
      <c r="D49" s="164"/>
      <c r="E49" s="164">
        <f>'実質公債費比率（分子）の構造'!L$45</f>
        <v>1141</v>
      </c>
      <c r="F49" s="164"/>
      <c r="G49" s="164"/>
      <c r="H49" s="164">
        <f>'実質公債費比率（分子）の構造'!M$45</f>
        <v>1107</v>
      </c>
      <c r="I49" s="164"/>
      <c r="J49" s="164"/>
      <c r="K49" s="164">
        <f>'実質公債費比率（分子）の構造'!N$45</f>
        <v>1108</v>
      </c>
      <c r="L49" s="164"/>
      <c r="M49" s="164"/>
      <c r="N49" s="164">
        <f>'実質公債費比率（分子）の構造'!O$45</f>
        <v>1076</v>
      </c>
      <c r="O49" s="164"/>
      <c r="P49" s="164"/>
    </row>
    <row r="50" spans="1:16" x14ac:dyDescent="0.2">
      <c r="A50" s="164" t="s">
        <v>67</v>
      </c>
      <c r="B50" s="164" t="e">
        <f>NA()</f>
        <v>#N/A</v>
      </c>
      <c r="C50" s="164">
        <f>IF(ISNUMBER('実質公債費比率（分子）の構造'!K$53),'実質公債費比率（分子）の構造'!K$53,NA())</f>
        <v>639</v>
      </c>
      <c r="D50" s="164" t="e">
        <f>NA()</f>
        <v>#N/A</v>
      </c>
      <c r="E50" s="164" t="e">
        <f>NA()</f>
        <v>#N/A</v>
      </c>
      <c r="F50" s="164">
        <f>IF(ISNUMBER('実質公債費比率（分子）の構造'!L$53),'実質公債費比率（分子）の構造'!L$53,NA())</f>
        <v>591</v>
      </c>
      <c r="G50" s="164" t="e">
        <f>NA()</f>
        <v>#N/A</v>
      </c>
      <c r="H50" s="164" t="e">
        <f>NA()</f>
        <v>#N/A</v>
      </c>
      <c r="I50" s="164">
        <f>IF(ISNUMBER('実質公債費比率（分子）の構造'!M$53),'実質公債費比率（分子）の構造'!M$53,NA())</f>
        <v>579</v>
      </c>
      <c r="J50" s="164" t="e">
        <f>NA()</f>
        <v>#N/A</v>
      </c>
      <c r="K50" s="164" t="e">
        <f>NA()</f>
        <v>#N/A</v>
      </c>
      <c r="L50" s="164">
        <f>IF(ISNUMBER('実質公債費比率（分子）の構造'!N$53),'実質公債費比率（分子）の構造'!N$53,NA())</f>
        <v>636</v>
      </c>
      <c r="M50" s="164" t="e">
        <f>NA()</f>
        <v>#N/A</v>
      </c>
      <c r="N50" s="164" t="e">
        <f>NA()</f>
        <v>#N/A</v>
      </c>
      <c r="O50" s="164">
        <f>IF(ISNUMBER('実質公債費比率（分子）の構造'!O$53),'実質公債費比率（分子）の構造'!O$53,NA())</f>
        <v>630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6993</v>
      </c>
      <c r="E56" s="163"/>
      <c r="F56" s="163"/>
      <c r="G56" s="163">
        <f>'将来負担比率（分子）の構造'!J$52</f>
        <v>6941</v>
      </c>
      <c r="H56" s="163"/>
      <c r="I56" s="163"/>
      <c r="J56" s="163">
        <f>'将来負担比率（分子）の構造'!K$52</f>
        <v>6581</v>
      </c>
      <c r="K56" s="163"/>
      <c r="L56" s="163"/>
      <c r="M56" s="163">
        <f>'将来負担比率（分子）の構造'!L$52</f>
        <v>6568</v>
      </c>
      <c r="N56" s="163"/>
      <c r="O56" s="163"/>
      <c r="P56" s="163">
        <f>'将来負担比率（分子）の構造'!M$52</f>
        <v>7377</v>
      </c>
    </row>
    <row r="57" spans="1:16" x14ac:dyDescent="0.2">
      <c r="A57" s="163" t="s">
        <v>42</v>
      </c>
      <c r="B57" s="163"/>
      <c r="C57" s="163"/>
      <c r="D57" s="163">
        <f>'将来負担比率（分子）の構造'!I$51</f>
        <v>49</v>
      </c>
      <c r="E57" s="163"/>
      <c r="F57" s="163"/>
      <c r="G57" s="163">
        <f>'将来負担比率（分子）の構造'!J$51</f>
        <v>13</v>
      </c>
      <c r="H57" s="163"/>
      <c r="I57" s="163"/>
      <c r="J57" s="163">
        <f>'将来負担比率（分子）の構造'!K$51</f>
        <v>9</v>
      </c>
      <c r="K57" s="163"/>
      <c r="L57" s="163"/>
      <c r="M57" s="163">
        <f>'将来負担比率（分子）の構造'!L$51</f>
        <v>15</v>
      </c>
      <c r="N57" s="163"/>
      <c r="O57" s="163"/>
      <c r="P57" s="163">
        <f>'将来負担比率（分子）の構造'!M$51</f>
        <v>15</v>
      </c>
    </row>
    <row r="58" spans="1:16" x14ac:dyDescent="0.2">
      <c r="A58" s="163" t="s">
        <v>41</v>
      </c>
      <c r="B58" s="163"/>
      <c r="C58" s="163"/>
      <c r="D58" s="163">
        <f>'将来負担比率（分子）の構造'!I$50</f>
        <v>1813</v>
      </c>
      <c r="E58" s="163"/>
      <c r="F58" s="163"/>
      <c r="G58" s="163">
        <f>'将来負担比率（分子）の構造'!J$50</f>
        <v>1976</v>
      </c>
      <c r="H58" s="163"/>
      <c r="I58" s="163"/>
      <c r="J58" s="163">
        <f>'将来負担比率（分子）の構造'!K$50</f>
        <v>2092</v>
      </c>
      <c r="K58" s="163"/>
      <c r="L58" s="163"/>
      <c r="M58" s="163">
        <f>'将来負担比率（分子）の構造'!L$50</f>
        <v>2023</v>
      </c>
      <c r="N58" s="163"/>
      <c r="O58" s="163"/>
      <c r="P58" s="163">
        <f>'将来負担比率（分子）の構造'!M$50</f>
        <v>2004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474</v>
      </c>
      <c r="C62" s="163"/>
      <c r="D62" s="163"/>
      <c r="E62" s="163">
        <f>'将来負担比率（分子）の構造'!J$45</f>
        <v>530</v>
      </c>
      <c r="F62" s="163"/>
      <c r="G62" s="163"/>
      <c r="H62" s="163">
        <f>'将来負担比率（分子）の構造'!K$45</f>
        <v>471</v>
      </c>
      <c r="I62" s="163"/>
      <c r="J62" s="163"/>
      <c r="K62" s="163">
        <f>'将来負担比率（分子）の構造'!L$45</f>
        <v>409</v>
      </c>
      <c r="L62" s="163"/>
      <c r="M62" s="163"/>
      <c r="N62" s="163">
        <f>'将来負担比率（分子）の構造'!M$45</f>
        <v>371</v>
      </c>
      <c r="O62" s="163"/>
      <c r="P62" s="163"/>
    </row>
    <row r="63" spans="1:16" x14ac:dyDescent="0.2">
      <c r="A63" s="163" t="s">
        <v>34</v>
      </c>
      <c r="B63" s="163">
        <f>'将来負担比率（分子）の構造'!I$44</f>
        <v>187</v>
      </c>
      <c r="C63" s="163"/>
      <c r="D63" s="163"/>
      <c r="E63" s="163">
        <f>'将来負担比率（分子）の構造'!J$44</f>
        <v>169</v>
      </c>
      <c r="F63" s="163"/>
      <c r="G63" s="163"/>
      <c r="H63" s="163">
        <f>'将来負担比率（分子）の構造'!K$44</f>
        <v>168</v>
      </c>
      <c r="I63" s="163"/>
      <c r="J63" s="163"/>
      <c r="K63" s="163">
        <f>'将来負担比率（分子）の構造'!L$44</f>
        <v>162</v>
      </c>
      <c r="L63" s="163"/>
      <c r="M63" s="163"/>
      <c r="N63" s="163">
        <f>'将来負担比率（分子）の構造'!M$44</f>
        <v>164</v>
      </c>
      <c r="O63" s="163"/>
      <c r="P63" s="163"/>
    </row>
    <row r="64" spans="1:16" x14ac:dyDescent="0.2">
      <c r="A64" s="163" t="s">
        <v>33</v>
      </c>
      <c r="B64" s="163">
        <f>'将来負担比率（分子）の構造'!I$43</f>
        <v>1719</v>
      </c>
      <c r="C64" s="163"/>
      <c r="D64" s="163"/>
      <c r="E64" s="163">
        <f>'将来負担比率（分子）の構造'!J$43</f>
        <v>1588</v>
      </c>
      <c r="F64" s="163"/>
      <c r="G64" s="163"/>
      <c r="H64" s="163">
        <f>'将来負担比率（分子）の構造'!K$43</f>
        <v>1461</v>
      </c>
      <c r="I64" s="163"/>
      <c r="J64" s="163"/>
      <c r="K64" s="163">
        <f>'将来負担比率（分子）の構造'!L$43</f>
        <v>1382</v>
      </c>
      <c r="L64" s="163"/>
      <c r="M64" s="163"/>
      <c r="N64" s="163">
        <f>'将来負担比率（分子）の構造'!M$43</f>
        <v>1335</v>
      </c>
      <c r="O64" s="163"/>
      <c r="P64" s="163"/>
    </row>
    <row r="65" spans="1:16" x14ac:dyDescent="0.2">
      <c r="A65" s="163" t="s">
        <v>32</v>
      </c>
      <c r="B65" s="163">
        <f>'将来負担比率（分子）の構造'!I$42</f>
        <v>3</v>
      </c>
      <c r="C65" s="163"/>
      <c r="D65" s="163"/>
      <c r="E65" s="163">
        <f>'将来負担比率（分子）の構造'!J$42</f>
        <v>1</v>
      </c>
      <c r="F65" s="163"/>
      <c r="G65" s="163"/>
      <c r="H65" s="163">
        <f>'将来負担比率（分子）の構造'!K$42</f>
        <v>1</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11018</v>
      </c>
      <c r="C66" s="163"/>
      <c r="D66" s="163"/>
      <c r="E66" s="163">
        <f>'将来負担比率（分子）の構造'!J$41</f>
        <v>10744</v>
      </c>
      <c r="F66" s="163"/>
      <c r="G66" s="163"/>
      <c r="H66" s="163">
        <f>'将来負担比率（分子）の構造'!K$41</f>
        <v>10525</v>
      </c>
      <c r="I66" s="163"/>
      <c r="J66" s="163"/>
      <c r="K66" s="163">
        <f>'将来負担比率（分子）の構造'!L$41</f>
        <v>10492</v>
      </c>
      <c r="L66" s="163"/>
      <c r="M66" s="163"/>
      <c r="N66" s="163">
        <f>'将来負担比率（分子）の構造'!M$41</f>
        <v>12275</v>
      </c>
      <c r="O66" s="163"/>
      <c r="P66" s="163"/>
    </row>
    <row r="67" spans="1:16" x14ac:dyDescent="0.2">
      <c r="A67" s="163" t="s">
        <v>71</v>
      </c>
      <c r="B67" s="163" t="e">
        <f>NA()</f>
        <v>#N/A</v>
      </c>
      <c r="C67" s="163">
        <f>IF(ISNUMBER('将来負担比率（分子）の構造'!I$53), IF('将来負担比率（分子）の構造'!I$53 &lt; 0, 0, '将来負担比率（分子）の構造'!I$53), NA())</f>
        <v>4545</v>
      </c>
      <c r="D67" s="163" t="e">
        <f>NA()</f>
        <v>#N/A</v>
      </c>
      <c r="E67" s="163" t="e">
        <f>NA()</f>
        <v>#N/A</v>
      </c>
      <c r="F67" s="163">
        <f>IF(ISNUMBER('将来負担比率（分子）の構造'!J$53), IF('将来負担比率（分子）の構造'!J$53 &lt; 0, 0, '将来負担比率（分子）の構造'!J$53), NA())</f>
        <v>4103</v>
      </c>
      <c r="G67" s="163" t="e">
        <f>NA()</f>
        <v>#N/A</v>
      </c>
      <c r="H67" s="163" t="e">
        <f>NA()</f>
        <v>#N/A</v>
      </c>
      <c r="I67" s="163">
        <f>IF(ISNUMBER('将来負担比率（分子）の構造'!K$53), IF('将来負担比率（分子）の構造'!K$53 &lt; 0, 0, '将来負担比率（分子）の構造'!K$53), NA())</f>
        <v>3944</v>
      </c>
      <c r="J67" s="163" t="e">
        <f>NA()</f>
        <v>#N/A</v>
      </c>
      <c r="K67" s="163" t="e">
        <f>NA()</f>
        <v>#N/A</v>
      </c>
      <c r="L67" s="163">
        <f>IF(ISNUMBER('将来負担比率（分子）の構造'!L$53), IF('将来負担比率（分子）の構造'!L$53 &lt; 0, 0, '将来負担比率（分子）の構造'!L$53), NA())</f>
        <v>3840</v>
      </c>
      <c r="M67" s="163" t="e">
        <f>NA()</f>
        <v>#N/A</v>
      </c>
      <c r="N67" s="163" t="e">
        <f>NA()</f>
        <v>#N/A</v>
      </c>
      <c r="O67" s="163">
        <f>IF(ISNUMBER('将来負担比率（分子）の構造'!M$53), IF('将来負担比率（分子）の構造'!M$53 &lt; 0, 0, '将来負担比率（分子）の構造'!M$53), NA())</f>
        <v>4750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1008</v>
      </c>
      <c r="C72" s="167">
        <f>基金残高に係る経年分析!G55</f>
        <v>974</v>
      </c>
      <c r="D72" s="167">
        <f>基金残高に係る経年分析!H55</f>
        <v>977</v>
      </c>
    </row>
    <row r="73" spans="1:16" x14ac:dyDescent="0.2">
      <c r="A73" s="166" t="s">
        <v>74</v>
      </c>
      <c r="B73" s="167">
        <f>基金残高に係る経年分析!F56</f>
        <v>0</v>
      </c>
      <c r="C73" s="167">
        <f>基金残高に係る経年分析!G56</f>
        <v>25</v>
      </c>
      <c r="D73" s="167">
        <f>基金残高に係る経年分析!H56</f>
        <v>73</v>
      </c>
    </row>
    <row r="74" spans="1:16" x14ac:dyDescent="0.2">
      <c r="A74" s="166" t="s">
        <v>75</v>
      </c>
      <c r="B74" s="167">
        <f>基金残高に係る経年分析!F57</f>
        <v>445</v>
      </c>
      <c r="C74" s="167">
        <f>基金残高に係る経年分析!G57</f>
        <v>519</v>
      </c>
      <c r="D74" s="167">
        <f>基金残高に係る経年分析!H57</f>
        <v>539</v>
      </c>
    </row>
  </sheetData>
  <sheetProtection algorithmName="SHA-512" hashValue="7nhVfg4cUgqFzCYlADpSY0NE991zgd4+SoLlXU3g1HMzF/CZTVSjBYctGyoqv4VLdws3zcB/r3KVYBY/Dka/FQ==" saltValue="y7h3MSPy7wLydkRnDTc6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480" t="s">
        <v>202</v>
      </c>
      <c r="DI1" s="481"/>
      <c r="DJ1" s="481"/>
      <c r="DK1" s="481"/>
      <c r="DL1" s="481"/>
      <c r="DM1" s="481"/>
      <c r="DN1" s="482"/>
      <c r="DO1" s="202"/>
      <c r="DP1" s="480" t="s">
        <v>203</v>
      </c>
      <c r="DQ1" s="481"/>
      <c r="DR1" s="481"/>
      <c r="DS1" s="481"/>
      <c r="DT1" s="481"/>
      <c r="DU1" s="481"/>
      <c r="DV1" s="481"/>
      <c r="DW1" s="481"/>
      <c r="DX1" s="481"/>
      <c r="DY1" s="481"/>
      <c r="DZ1" s="481"/>
      <c r="EA1" s="481"/>
      <c r="EB1" s="481"/>
      <c r="EC1" s="482"/>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436" t="s">
        <v>205</v>
      </c>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6" t="s">
        <v>206</v>
      </c>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8"/>
      <c r="CD3" s="436" t="s">
        <v>207</v>
      </c>
      <c r="CE3" s="437"/>
      <c r="CF3" s="437"/>
      <c r="CG3" s="437"/>
      <c r="CH3" s="437"/>
      <c r="CI3" s="437"/>
      <c r="CJ3" s="437"/>
      <c r="CK3" s="437"/>
      <c r="CL3" s="437"/>
      <c r="CM3" s="437"/>
      <c r="CN3" s="437"/>
      <c r="CO3" s="437"/>
      <c r="CP3" s="437"/>
      <c r="CQ3" s="437"/>
      <c r="CR3" s="437"/>
      <c r="CS3" s="437"/>
      <c r="CT3" s="437"/>
      <c r="CU3" s="437"/>
      <c r="CV3" s="437"/>
      <c r="CW3" s="437"/>
      <c r="CX3" s="437"/>
      <c r="CY3" s="437"/>
      <c r="CZ3" s="437"/>
      <c r="DA3" s="437"/>
      <c r="DB3" s="437"/>
      <c r="DC3" s="437"/>
      <c r="DD3" s="437"/>
      <c r="DE3" s="437"/>
      <c r="DF3" s="437"/>
      <c r="DG3" s="437"/>
      <c r="DH3" s="437"/>
      <c r="DI3" s="437"/>
      <c r="DJ3" s="437"/>
      <c r="DK3" s="437"/>
      <c r="DL3" s="437"/>
      <c r="DM3" s="437"/>
      <c r="DN3" s="437"/>
      <c r="DO3" s="437"/>
      <c r="DP3" s="437"/>
      <c r="DQ3" s="437"/>
      <c r="DR3" s="437"/>
      <c r="DS3" s="437"/>
      <c r="DT3" s="437"/>
      <c r="DU3" s="437"/>
      <c r="DV3" s="437"/>
      <c r="DW3" s="437"/>
      <c r="DX3" s="437"/>
      <c r="DY3" s="437"/>
      <c r="DZ3" s="437"/>
      <c r="EA3" s="437"/>
      <c r="EB3" s="437"/>
      <c r="EC3" s="438"/>
    </row>
    <row r="4" spans="2:143" ht="11.25" customHeight="1" x14ac:dyDescent="0.2">
      <c r="B4" s="436" t="s">
        <v>1</v>
      </c>
      <c r="C4" s="437"/>
      <c r="D4" s="437"/>
      <c r="E4" s="437"/>
      <c r="F4" s="437"/>
      <c r="G4" s="437"/>
      <c r="H4" s="437"/>
      <c r="I4" s="437"/>
      <c r="J4" s="437"/>
      <c r="K4" s="437"/>
      <c r="L4" s="437"/>
      <c r="M4" s="437"/>
      <c r="N4" s="437"/>
      <c r="O4" s="437"/>
      <c r="P4" s="437"/>
      <c r="Q4" s="438"/>
      <c r="R4" s="436" t="s">
        <v>208</v>
      </c>
      <c r="S4" s="437"/>
      <c r="T4" s="437"/>
      <c r="U4" s="437"/>
      <c r="V4" s="437"/>
      <c r="W4" s="437"/>
      <c r="X4" s="437"/>
      <c r="Y4" s="438"/>
      <c r="Z4" s="436" t="s">
        <v>209</v>
      </c>
      <c r="AA4" s="437"/>
      <c r="AB4" s="437"/>
      <c r="AC4" s="438"/>
      <c r="AD4" s="436" t="s">
        <v>210</v>
      </c>
      <c r="AE4" s="437"/>
      <c r="AF4" s="437"/>
      <c r="AG4" s="437"/>
      <c r="AH4" s="437"/>
      <c r="AI4" s="437"/>
      <c r="AJ4" s="437"/>
      <c r="AK4" s="438"/>
      <c r="AL4" s="436" t="s">
        <v>209</v>
      </c>
      <c r="AM4" s="437"/>
      <c r="AN4" s="437"/>
      <c r="AO4" s="438"/>
      <c r="AP4" s="483" t="s">
        <v>211</v>
      </c>
      <c r="AQ4" s="483"/>
      <c r="AR4" s="483"/>
      <c r="AS4" s="483"/>
      <c r="AT4" s="483"/>
      <c r="AU4" s="483"/>
      <c r="AV4" s="483"/>
      <c r="AW4" s="483"/>
      <c r="AX4" s="483"/>
      <c r="AY4" s="483"/>
      <c r="AZ4" s="483"/>
      <c r="BA4" s="483"/>
      <c r="BB4" s="483"/>
      <c r="BC4" s="483"/>
      <c r="BD4" s="483"/>
      <c r="BE4" s="483"/>
      <c r="BF4" s="483"/>
      <c r="BG4" s="483" t="s">
        <v>212</v>
      </c>
      <c r="BH4" s="483"/>
      <c r="BI4" s="483"/>
      <c r="BJ4" s="483"/>
      <c r="BK4" s="483"/>
      <c r="BL4" s="483"/>
      <c r="BM4" s="483"/>
      <c r="BN4" s="483"/>
      <c r="BO4" s="483" t="s">
        <v>209</v>
      </c>
      <c r="BP4" s="483"/>
      <c r="BQ4" s="483"/>
      <c r="BR4" s="483"/>
      <c r="BS4" s="483" t="s">
        <v>213</v>
      </c>
      <c r="BT4" s="483"/>
      <c r="BU4" s="483"/>
      <c r="BV4" s="483"/>
      <c r="BW4" s="483"/>
      <c r="BX4" s="483"/>
      <c r="BY4" s="483"/>
      <c r="BZ4" s="483"/>
      <c r="CA4" s="483"/>
      <c r="CB4" s="483"/>
      <c r="CD4" s="436" t="s">
        <v>214</v>
      </c>
      <c r="CE4" s="437"/>
      <c r="CF4" s="437"/>
      <c r="CG4" s="437"/>
      <c r="CH4" s="437"/>
      <c r="CI4" s="437"/>
      <c r="CJ4" s="437"/>
      <c r="CK4" s="437"/>
      <c r="CL4" s="437"/>
      <c r="CM4" s="437"/>
      <c r="CN4" s="437"/>
      <c r="CO4" s="437"/>
      <c r="CP4" s="437"/>
      <c r="CQ4" s="437"/>
      <c r="CR4" s="437"/>
      <c r="CS4" s="437"/>
      <c r="CT4" s="437"/>
      <c r="CU4" s="437"/>
      <c r="CV4" s="437"/>
      <c r="CW4" s="437"/>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8"/>
    </row>
    <row r="5" spans="2:143" ht="11.25" customHeight="1" x14ac:dyDescent="0.2">
      <c r="B5" s="442" t="s">
        <v>215</v>
      </c>
      <c r="C5" s="443"/>
      <c r="D5" s="443"/>
      <c r="E5" s="443"/>
      <c r="F5" s="443"/>
      <c r="G5" s="443"/>
      <c r="H5" s="443"/>
      <c r="I5" s="443"/>
      <c r="J5" s="443"/>
      <c r="K5" s="443"/>
      <c r="L5" s="443"/>
      <c r="M5" s="443"/>
      <c r="N5" s="443"/>
      <c r="O5" s="443"/>
      <c r="P5" s="443"/>
      <c r="Q5" s="444"/>
      <c r="R5" s="439">
        <v>2095036</v>
      </c>
      <c r="S5" s="440"/>
      <c r="T5" s="440"/>
      <c r="U5" s="440"/>
      <c r="V5" s="440"/>
      <c r="W5" s="440"/>
      <c r="X5" s="440"/>
      <c r="Y5" s="465"/>
      <c r="Z5" s="478">
        <v>17.3</v>
      </c>
      <c r="AA5" s="478"/>
      <c r="AB5" s="478"/>
      <c r="AC5" s="478"/>
      <c r="AD5" s="479">
        <v>2095036</v>
      </c>
      <c r="AE5" s="479"/>
      <c r="AF5" s="479"/>
      <c r="AG5" s="479"/>
      <c r="AH5" s="479"/>
      <c r="AI5" s="479"/>
      <c r="AJ5" s="479"/>
      <c r="AK5" s="479"/>
      <c r="AL5" s="466">
        <v>37.5</v>
      </c>
      <c r="AM5" s="448"/>
      <c r="AN5" s="448"/>
      <c r="AO5" s="467"/>
      <c r="AP5" s="442" t="s">
        <v>216</v>
      </c>
      <c r="AQ5" s="443"/>
      <c r="AR5" s="443"/>
      <c r="AS5" s="443"/>
      <c r="AT5" s="443"/>
      <c r="AU5" s="443"/>
      <c r="AV5" s="443"/>
      <c r="AW5" s="443"/>
      <c r="AX5" s="443"/>
      <c r="AY5" s="443"/>
      <c r="AZ5" s="443"/>
      <c r="BA5" s="443"/>
      <c r="BB5" s="443"/>
      <c r="BC5" s="443"/>
      <c r="BD5" s="443"/>
      <c r="BE5" s="443"/>
      <c r="BF5" s="444"/>
      <c r="BG5" s="384">
        <v>2095036</v>
      </c>
      <c r="BH5" s="385"/>
      <c r="BI5" s="385"/>
      <c r="BJ5" s="385"/>
      <c r="BK5" s="385"/>
      <c r="BL5" s="385"/>
      <c r="BM5" s="385"/>
      <c r="BN5" s="386"/>
      <c r="BO5" s="422">
        <v>100</v>
      </c>
      <c r="BP5" s="422"/>
      <c r="BQ5" s="422"/>
      <c r="BR5" s="422"/>
      <c r="BS5" s="423" t="s">
        <v>122</v>
      </c>
      <c r="BT5" s="423"/>
      <c r="BU5" s="423"/>
      <c r="BV5" s="423"/>
      <c r="BW5" s="423"/>
      <c r="BX5" s="423"/>
      <c r="BY5" s="423"/>
      <c r="BZ5" s="423"/>
      <c r="CA5" s="423"/>
      <c r="CB5" s="463"/>
      <c r="CD5" s="436" t="s">
        <v>211</v>
      </c>
      <c r="CE5" s="437"/>
      <c r="CF5" s="437"/>
      <c r="CG5" s="437"/>
      <c r="CH5" s="437"/>
      <c r="CI5" s="437"/>
      <c r="CJ5" s="437"/>
      <c r="CK5" s="437"/>
      <c r="CL5" s="437"/>
      <c r="CM5" s="437"/>
      <c r="CN5" s="437"/>
      <c r="CO5" s="437"/>
      <c r="CP5" s="437"/>
      <c r="CQ5" s="438"/>
      <c r="CR5" s="436" t="s">
        <v>217</v>
      </c>
      <c r="CS5" s="437"/>
      <c r="CT5" s="437"/>
      <c r="CU5" s="437"/>
      <c r="CV5" s="437"/>
      <c r="CW5" s="437"/>
      <c r="CX5" s="437"/>
      <c r="CY5" s="438"/>
      <c r="CZ5" s="436" t="s">
        <v>209</v>
      </c>
      <c r="DA5" s="437"/>
      <c r="DB5" s="437"/>
      <c r="DC5" s="438"/>
      <c r="DD5" s="436" t="s">
        <v>218</v>
      </c>
      <c r="DE5" s="437"/>
      <c r="DF5" s="437"/>
      <c r="DG5" s="437"/>
      <c r="DH5" s="437"/>
      <c r="DI5" s="437"/>
      <c r="DJ5" s="437"/>
      <c r="DK5" s="437"/>
      <c r="DL5" s="437"/>
      <c r="DM5" s="437"/>
      <c r="DN5" s="437"/>
      <c r="DO5" s="437"/>
      <c r="DP5" s="438"/>
      <c r="DQ5" s="436" t="s">
        <v>219</v>
      </c>
      <c r="DR5" s="437"/>
      <c r="DS5" s="437"/>
      <c r="DT5" s="437"/>
      <c r="DU5" s="437"/>
      <c r="DV5" s="437"/>
      <c r="DW5" s="437"/>
      <c r="DX5" s="437"/>
      <c r="DY5" s="437"/>
      <c r="DZ5" s="437"/>
      <c r="EA5" s="437"/>
      <c r="EB5" s="437"/>
      <c r="EC5" s="438"/>
    </row>
    <row r="6" spans="2:143" ht="11.25" customHeight="1" x14ac:dyDescent="0.2">
      <c r="B6" s="381" t="s">
        <v>220</v>
      </c>
      <c r="C6" s="382"/>
      <c r="D6" s="382"/>
      <c r="E6" s="382"/>
      <c r="F6" s="382"/>
      <c r="G6" s="382"/>
      <c r="H6" s="382"/>
      <c r="I6" s="382"/>
      <c r="J6" s="382"/>
      <c r="K6" s="382"/>
      <c r="L6" s="382"/>
      <c r="M6" s="382"/>
      <c r="N6" s="382"/>
      <c r="O6" s="382"/>
      <c r="P6" s="382"/>
      <c r="Q6" s="383"/>
      <c r="R6" s="384">
        <v>48928</v>
      </c>
      <c r="S6" s="385"/>
      <c r="T6" s="385"/>
      <c r="U6" s="385"/>
      <c r="V6" s="385"/>
      <c r="W6" s="385"/>
      <c r="X6" s="385"/>
      <c r="Y6" s="386"/>
      <c r="Z6" s="422">
        <v>0.4</v>
      </c>
      <c r="AA6" s="422"/>
      <c r="AB6" s="422"/>
      <c r="AC6" s="422"/>
      <c r="AD6" s="423">
        <v>48928</v>
      </c>
      <c r="AE6" s="423"/>
      <c r="AF6" s="423"/>
      <c r="AG6" s="423"/>
      <c r="AH6" s="423"/>
      <c r="AI6" s="423"/>
      <c r="AJ6" s="423"/>
      <c r="AK6" s="423"/>
      <c r="AL6" s="387">
        <v>0.9</v>
      </c>
      <c r="AM6" s="388"/>
      <c r="AN6" s="388"/>
      <c r="AO6" s="424"/>
      <c r="AP6" s="381" t="s">
        <v>221</v>
      </c>
      <c r="AQ6" s="382"/>
      <c r="AR6" s="382"/>
      <c r="AS6" s="382"/>
      <c r="AT6" s="382"/>
      <c r="AU6" s="382"/>
      <c r="AV6" s="382"/>
      <c r="AW6" s="382"/>
      <c r="AX6" s="382"/>
      <c r="AY6" s="382"/>
      <c r="AZ6" s="382"/>
      <c r="BA6" s="382"/>
      <c r="BB6" s="382"/>
      <c r="BC6" s="382"/>
      <c r="BD6" s="382"/>
      <c r="BE6" s="382"/>
      <c r="BF6" s="383"/>
      <c r="BG6" s="384">
        <v>2095036</v>
      </c>
      <c r="BH6" s="385"/>
      <c r="BI6" s="385"/>
      <c r="BJ6" s="385"/>
      <c r="BK6" s="385"/>
      <c r="BL6" s="385"/>
      <c r="BM6" s="385"/>
      <c r="BN6" s="386"/>
      <c r="BO6" s="422">
        <v>100</v>
      </c>
      <c r="BP6" s="422"/>
      <c r="BQ6" s="422"/>
      <c r="BR6" s="422"/>
      <c r="BS6" s="423" t="s">
        <v>122</v>
      </c>
      <c r="BT6" s="423"/>
      <c r="BU6" s="423"/>
      <c r="BV6" s="423"/>
      <c r="BW6" s="423"/>
      <c r="BX6" s="423"/>
      <c r="BY6" s="423"/>
      <c r="BZ6" s="423"/>
      <c r="CA6" s="423"/>
      <c r="CB6" s="463"/>
      <c r="CD6" s="442" t="s">
        <v>222</v>
      </c>
      <c r="CE6" s="443"/>
      <c r="CF6" s="443"/>
      <c r="CG6" s="443"/>
      <c r="CH6" s="443"/>
      <c r="CI6" s="443"/>
      <c r="CJ6" s="443"/>
      <c r="CK6" s="443"/>
      <c r="CL6" s="443"/>
      <c r="CM6" s="443"/>
      <c r="CN6" s="443"/>
      <c r="CO6" s="443"/>
      <c r="CP6" s="443"/>
      <c r="CQ6" s="444"/>
      <c r="CR6" s="384">
        <v>104419</v>
      </c>
      <c r="CS6" s="385"/>
      <c r="CT6" s="385"/>
      <c r="CU6" s="385"/>
      <c r="CV6" s="385"/>
      <c r="CW6" s="385"/>
      <c r="CX6" s="385"/>
      <c r="CY6" s="386"/>
      <c r="CZ6" s="466">
        <v>0.9</v>
      </c>
      <c r="DA6" s="448"/>
      <c r="DB6" s="448"/>
      <c r="DC6" s="468"/>
      <c r="DD6" s="390" t="s">
        <v>122</v>
      </c>
      <c r="DE6" s="385"/>
      <c r="DF6" s="385"/>
      <c r="DG6" s="385"/>
      <c r="DH6" s="385"/>
      <c r="DI6" s="385"/>
      <c r="DJ6" s="385"/>
      <c r="DK6" s="385"/>
      <c r="DL6" s="385"/>
      <c r="DM6" s="385"/>
      <c r="DN6" s="385"/>
      <c r="DO6" s="385"/>
      <c r="DP6" s="386"/>
      <c r="DQ6" s="390">
        <v>104189</v>
      </c>
      <c r="DR6" s="385"/>
      <c r="DS6" s="385"/>
      <c r="DT6" s="385"/>
      <c r="DU6" s="385"/>
      <c r="DV6" s="385"/>
      <c r="DW6" s="385"/>
      <c r="DX6" s="385"/>
      <c r="DY6" s="385"/>
      <c r="DZ6" s="385"/>
      <c r="EA6" s="385"/>
      <c r="EB6" s="385"/>
      <c r="EC6" s="421"/>
    </row>
    <row r="7" spans="2:143" ht="11.25" customHeight="1" x14ac:dyDescent="0.2">
      <c r="B7" s="381" t="s">
        <v>223</v>
      </c>
      <c r="C7" s="382"/>
      <c r="D7" s="382"/>
      <c r="E7" s="382"/>
      <c r="F7" s="382"/>
      <c r="G7" s="382"/>
      <c r="H7" s="382"/>
      <c r="I7" s="382"/>
      <c r="J7" s="382"/>
      <c r="K7" s="382"/>
      <c r="L7" s="382"/>
      <c r="M7" s="382"/>
      <c r="N7" s="382"/>
      <c r="O7" s="382"/>
      <c r="P7" s="382"/>
      <c r="Q7" s="383"/>
      <c r="R7" s="384">
        <v>1553</v>
      </c>
      <c r="S7" s="385"/>
      <c r="T7" s="385"/>
      <c r="U7" s="385"/>
      <c r="V7" s="385"/>
      <c r="W7" s="385"/>
      <c r="X7" s="385"/>
      <c r="Y7" s="386"/>
      <c r="Z7" s="422">
        <v>0</v>
      </c>
      <c r="AA7" s="422"/>
      <c r="AB7" s="422"/>
      <c r="AC7" s="422"/>
      <c r="AD7" s="423">
        <v>1553</v>
      </c>
      <c r="AE7" s="423"/>
      <c r="AF7" s="423"/>
      <c r="AG7" s="423"/>
      <c r="AH7" s="423"/>
      <c r="AI7" s="423"/>
      <c r="AJ7" s="423"/>
      <c r="AK7" s="423"/>
      <c r="AL7" s="387">
        <v>0</v>
      </c>
      <c r="AM7" s="388"/>
      <c r="AN7" s="388"/>
      <c r="AO7" s="424"/>
      <c r="AP7" s="381" t="s">
        <v>224</v>
      </c>
      <c r="AQ7" s="382"/>
      <c r="AR7" s="382"/>
      <c r="AS7" s="382"/>
      <c r="AT7" s="382"/>
      <c r="AU7" s="382"/>
      <c r="AV7" s="382"/>
      <c r="AW7" s="382"/>
      <c r="AX7" s="382"/>
      <c r="AY7" s="382"/>
      <c r="AZ7" s="382"/>
      <c r="BA7" s="382"/>
      <c r="BB7" s="382"/>
      <c r="BC7" s="382"/>
      <c r="BD7" s="382"/>
      <c r="BE7" s="382"/>
      <c r="BF7" s="383"/>
      <c r="BG7" s="384">
        <v>1034959</v>
      </c>
      <c r="BH7" s="385"/>
      <c r="BI7" s="385"/>
      <c r="BJ7" s="385"/>
      <c r="BK7" s="385"/>
      <c r="BL7" s="385"/>
      <c r="BM7" s="385"/>
      <c r="BN7" s="386"/>
      <c r="BO7" s="422">
        <v>49.4</v>
      </c>
      <c r="BP7" s="422"/>
      <c r="BQ7" s="422"/>
      <c r="BR7" s="422"/>
      <c r="BS7" s="423" t="s">
        <v>122</v>
      </c>
      <c r="BT7" s="423"/>
      <c r="BU7" s="423"/>
      <c r="BV7" s="423"/>
      <c r="BW7" s="423"/>
      <c r="BX7" s="423"/>
      <c r="BY7" s="423"/>
      <c r="BZ7" s="423"/>
      <c r="CA7" s="423"/>
      <c r="CB7" s="463"/>
      <c r="CD7" s="381" t="s">
        <v>225</v>
      </c>
      <c r="CE7" s="382"/>
      <c r="CF7" s="382"/>
      <c r="CG7" s="382"/>
      <c r="CH7" s="382"/>
      <c r="CI7" s="382"/>
      <c r="CJ7" s="382"/>
      <c r="CK7" s="382"/>
      <c r="CL7" s="382"/>
      <c r="CM7" s="382"/>
      <c r="CN7" s="382"/>
      <c r="CO7" s="382"/>
      <c r="CP7" s="382"/>
      <c r="CQ7" s="383"/>
      <c r="CR7" s="384">
        <v>1736192</v>
      </c>
      <c r="CS7" s="385"/>
      <c r="CT7" s="385"/>
      <c r="CU7" s="385"/>
      <c r="CV7" s="385"/>
      <c r="CW7" s="385"/>
      <c r="CX7" s="385"/>
      <c r="CY7" s="386"/>
      <c r="CZ7" s="422">
        <v>14.7</v>
      </c>
      <c r="DA7" s="422"/>
      <c r="DB7" s="422"/>
      <c r="DC7" s="422"/>
      <c r="DD7" s="390">
        <v>68525</v>
      </c>
      <c r="DE7" s="385"/>
      <c r="DF7" s="385"/>
      <c r="DG7" s="385"/>
      <c r="DH7" s="385"/>
      <c r="DI7" s="385"/>
      <c r="DJ7" s="385"/>
      <c r="DK7" s="385"/>
      <c r="DL7" s="385"/>
      <c r="DM7" s="385"/>
      <c r="DN7" s="385"/>
      <c r="DO7" s="385"/>
      <c r="DP7" s="386"/>
      <c r="DQ7" s="390">
        <v>1471784</v>
      </c>
      <c r="DR7" s="385"/>
      <c r="DS7" s="385"/>
      <c r="DT7" s="385"/>
      <c r="DU7" s="385"/>
      <c r="DV7" s="385"/>
      <c r="DW7" s="385"/>
      <c r="DX7" s="385"/>
      <c r="DY7" s="385"/>
      <c r="DZ7" s="385"/>
      <c r="EA7" s="385"/>
      <c r="EB7" s="385"/>
      <c r="EC7" s="421"/>
    </row>
    <row r="8" spans="2:143" ht="11.25" customHeight="1" x14ac:dyDescent="0.2">
      <c r="B8" s="381" t="s">
        <v>226</v>
      </c>
      <c r="C8" s="382"/>
      <c r="D8" s="382"/>
      <c r="E8" s="382"/>
      <c r="F8" s="382"/>
      <c r="G8" s="382"/>
      <c r="H8" s="382"/>
      <c r="I8" s="382"/>
      <c r="J8" s="382"/>
      <c r="K8" s="382"/>
      <c r="L8" s="382"/>
      <c r="M8" s="382"/>
      <c r="N8" s="382"/>
      <c r="O8" s="382"/>
      <c r="P8" s="382"/>
      <c r="Q8" s="383"/>
      <c r="R8" s="384">
        <v>45570</v>
      </c>
      <c r="S8" s="385"/>
      <c r="T8" s="385"/>
      <c r="U8" s="385"/>
      <c r="V8" s="385"/>
      <c r="W8" s="385"/>
      <c r="X8" s="385"/>
      <c r="Y8" s="386"/>
      <c r="Z8" s="422">
        <v>0.4</v>
      </c>
      <c r="AA8" s="422"/>
      <c r="AB8" s="422"/>
      <c r="AC8" s="422"/>
      <c r="AD8" s="423">
        <v>45570</v>
      </c>
      <c r="AE8" s="423"/>
      <c r="AF8" s="423"/>
      <c r="AG8" s="423"/>
      <c r="AH8" s="423"/>
      <c r="AI8" s="423"/>
      <c r="AJ8" s="423"/>
      <c r="AK8" s="423"/>
      <c r="AL8" s="387">
        <v>0.8</v>
      </c>
      <c r="AM8" s="388"/>
      <c r="AN8" s="388"/>
      <c r="AO8" s="424"/>
      <c r="AP8" s="381" t="s">
        <v>227</v>
      </c>
      <c r="AQ8" s="382"/>
      <c r="AR8" s="382"/>
      <c r="AS8" s="382"/>
      <c r="AT8" s="382"/>
      <c r="AU8" s="382"/>
      <c r="AV8" s="382"/>
      <c r="AW8" s="382"/>
      <c r="AX8" s="382"/>
      <c r="AY8" s="382"/>
      <c r="AZ8" s="382"/>
      <c r="BA8" s="382"/>
      <c r="BB8" s="382"/>
      <c r="BC8" s="382"/>
      <c r="BD8" s="382"/>
      <c r="BE8" s="382"/>
      <c r="BF8" s="383"/>
      <c r="BG8" s="384">
        <v>31364</v>
      </c>
      <c r="BH8" s="385"/>
      <c r="BI8" s="385"/>
      <c r="BJ8" s="385"/>
      <c r="BK8" s="385"/>
      <c r="BL8" s="385"/>
      <c r="BM8" s="385"/>
      <c r="BN8" s="386"/>
      <c r="BO8" s="422">
        <v>1.5</v>
      </c>
      <c r="BP8" s="422"/>
      <c r="BQ8" s="422"/>
      <c r="BR8" s="422"/>
      <c r="BS8" s="423" t="s">
        <v>122</v>
      </c>
      <c r="BT8" s="423"/>
      <c r="BU8" s="423"/>
      <c r="BV8" s="423"/>
      <c r="BW8" s="423"/>
      <c r="BX8" s="423"/>
      <c r="BY8" s="423"/>
      <c r="BZ8" s="423"/>
      <c r="CA8" s="423"/>
      <c r="CB8" s="463"/>
      <c r="CD8" s="381" t="s">
        <v>228</v>
      </c>
      <c r="CE8" s="382"/>
      <c r="CF8" s="382"/>
      <c r="CG8" s="382"/>
      <c r="CH8" s="382"/>
      <c r="CI8" s="382"/>
      <c r="CJ8" s="382"/>
      <c r="CK8" s="382"/>
      <c r="CL8" s="382"/>
      <c r="CM8" s="382"/>
      <c r="CN8" s="382"/>
      <c r="CO8" s="382"/>
      <c r="CP8" s="382"/>
      <c r="CQ8" s="383"/>
      <c r="CR8" s="384">
        <v>3336160</v>
      </c>
      <c r="CS8" s="385"/>
      <c r="CT8" s="385"/>
      <c r="CU8" s="385"/>
      <c r="CV8" s="385"/>
      <c r="CW8" s="385"/>
      <c r="CX8" s="385"/>
      <c r="CY8" s="386"/>
      <c r="CZ8" s="422">
        <v>28.3</v>
      </c>
      <c r="DA8" s="422"/>
      <c r="DB8" s="422"/>
      <c r="DC8" s="422"/>
      <c r="DD8" s="390">
        <v>4228</v>
      </c>
      <c r="DE8" s="385"/>
      <c r="DF8" s="385"/>
      <c r="DG8" s="385"/>
      <c r="DH8" s="385"/>
      <c r="DI8" s="385"/>
      <c r="DJ8" s="385"/>
      <c r="DK8" s="385"/>
      <c r="DL8" s="385"/>
      <c r="DM8" s="385"/>
      <c r="DN8" s="385"/>
      <c r="DO8" s="385"/>
      <c r="DP8" s="386"/>
      <c r="DQ8" s="390">
        <v>1838720</v>
      </c>
      <c r="DR8" s="385"/>
      <c r="DS8" s="385"/>
      <c r="DT8" s="385"/>
      <c r="DU8" s="385"/>
      <c r="DV8" s="385"/>
      <c r="DW8" s="385"/>
      <c r="DX8" s="385"/>
      <c r="DY8" s="385"/>
      <c r="DZ8" s="385"/>
      <c r="EA8" s="385"/>
      <c r="EB8" s="385"/>
      <c r="EC8" s="421"/>
    </row>
    <row r="9" spans="2:143" ht="11.25" customHeight="1" x14ac:dyDescent="0.2">
      <c r="B9" s="381" t="s">
        <v>229</v>
      </c>
      <c r="C9" s="382"/>
      <c r="D9" s="382"/>
      <c r="E9" s="382"/>
      <c r="F9" s="382"/>
      <c r="G9" s="382"/>
      <c r="H9" s="382"/>
      <c r="I9" s="382"/>
      <c r="J9" s="382"/>
      <c r="K9" s="382"/>
      <c r="L9" s="382"/>
      <c r="M9" s="382"/>
      <c r="N9" s="382"/>
      <c r="O9" s="382"/>
      <c r="P9" s="382"/>
      <c r="Q9" s="383"/>
      <c r="R9" s="384">
        <v>59717</v>
      </c>
      <c r="S9" s="385"/>
      <c r="T9" s="385"/>
      <c r="U9" s="385"/>
      <c r="V9" s="385"/>
      <c r="W9" s="385"/>
      <c r="X9" s="385"/>
      <c r="Y9" s="386"/>
      <c r="Z9" s="422">
        <v>0.5</v>
      </c>
      <c r="AA9" s="422"/>
      <c r="AB9" s="422"/>
      <c r="AC9" s="422"/>
      <c r="AD9" s="423">
        <v>59717</v>
      </c>
      <c r="AE9" s="423"/>
      <c r="AF9" s="423"/>
      <c r="AG9" s="423"/>
      <c r="AH9" s="423"/>
      <c r="AI9" s="423"/>
      <c r="AJ9" s="423"/>
      <c r="AK9" s="423"/>
      <c r="AL9" s="387">
        <v>1.1000000000000001</v>
      </c>
      <c r="AM9" s="388"/>
      <c r="AN9" s="388"/>
      <c r="AO9" s="424"/>
      <c r="AP9" s="381" t="s">
        <v>230</v>
      </c>
      <c r="AQ9" s="382"/>
      <c r="AR9" s="382"/>
      <c r="AS9" s="382"/>
      <c r="AT9" s="382"/>
      <c r="AU9" s="382"/>
      <c r="AV9" s="382"/>
      <c r="AW9" s="382"/>
      <c r="AX9" s="382"/>
      <c r="AY9" s="382"/>
      <c r="AZ9" s="382"/>
      <c r="BA9" s="382"/>
      <c r="BB9" s="382"/>
      <c r="BC9" s="382"/>
      <c r="BD9" s="382"/>
      <c r="BE9" s="382"/>
      <c r="BF9" s="383"/>
      <c r="BG9" s="384">
        <v>907694</v>
      </c>
      <c r="BH9" s="385"/>
      <c r="BI9" s="385"/>
      <c r="BJ9" s="385"/>
      <c r="BK9" s="385"/>
      <c r="BL9" s="385"/>
      <c r="BM9" s="385"/>
      <c r="BN9" s="386"/>
      <c r="BO9" s="422">
        <v>43.3</v>
      </c>
      <c r="BP9" s="422"/>
      <c r="BQ9" s="422"/>
      <c r="BR9" s="422"/>
      <c r="BS9" s="423" t="s">
        <v>122</v>
      </c>
      <c r="BT9" s="423"/>
      <c r="BU9" s="423"/>
      <c r="BV9" s="423"/>
      <c r="BW9" s="423"/>
      <c r="BX9" s="423"/>
      <c r="BY9" s="423"/>
      <c r="BZ9" s="423"/>
      <c r="CA9" s="423"/>
      <c r="CB9" s="463"/>
      <c r="CD9" s="381" t="s">
        <v>231</v>
      </c>
      <c r="CE9" s="382"/>
      <c r="CF9" s="382"/>
      <c r="CG9" s="382"/>
      <c r="CH9" s="382"/>
      <c r="CI9" s="382"/>
      <c r="CJ9" s="382"/>
      <c r="CK9" s="382"/>
      <c r="CL9" s="382"/>
      <c r="CM9" s="382"/>
      <c r="CN9" s="382"/>
      <c r="CO9" s="382"/>
      <c r="CP9" s="382"/>
      <c r="CQ9" s="383"/>
      <c r="CR9" s="384">
        <v>2649428</v>
      </c>
      <c r="CS9" s="385"/>
      <c r="CT9" s="385"/>
      <c r="CU9" s="385"/>
      <c r="CV9" s="385"/>
      <c r="CW9" s="385"/>
      <c r="CX9" s="385"/>
      <c r="CY9" s="386"/>
      <c r="CZ9" s="422">
        <v>22.5</v>
      </c>
      <c r="DA9" s="422"/>
      <c r="DB9" s="422"/>
      <c r="DC9" s="422"/>
      <c r="DD9" s="390">
        <v>137064</v>
      </c>
      <c r="DE9" s="385"/>
      <c r="DF9" s="385"/>
      <c r="DG9" s="385"/>
      <c r="DH9" s="385"/>
      <c r="DI9" s="385"/>
      <c r="DJ9" s="385"/>
      <c r="DK9" s="385"/>
      <c r="DL9" s="385"/>
      <c r="DM9" s="385"/>
      <c r="DN9" s="385"/>
      <c r="DO9" s="385"/>
      <c r="DP9" s="386"/>
      <c r="DQ9" s="390">
        <v>667798</v>
      </c>
      <c r="DR9" s="385"/>
      <c r="DS9" s="385"/>
      <c r="DT9" s="385"/>
      <c r="DU9" s="385"/>
      <c r="DV9" s="385"/>
      <c r="DW9" s="385"/>
      <c r="DX9" s="385"/>
      <c r="DY9" s="385"/>
      <c r="DZ9" s="385"/>
      <c r="EA9" s="385"/>
      <c r="EB9" s="385"/>
      <c r="EC9" s="421"/>
    </row>
    <row r="10" spans="2:143" ht="11.25" customHeight="1" x14ac:dyDescent="0.2">
      <c r="B10" s="381" t="s">
        <v>232</v>
      </c>
      <c r="C10" s="382"/>
      <c r="D10" s="382"/>
      <c r="E10" s="382"/>
      <c r="F10" s="382"/>
      <c r="G10" s="382"/>
      <c r="H10" s="382"/>
      <c r="I10" s="382"/>
      <c r="J10" s="382"/>
      <c r="K10" s="382"/>
      <c r="L10" s="382"/>
      <c r="M10" s="382"/>
      <c r="N10" s="382"/>
      <c r="O10" s="382"/>
      <c r="P10" s="382"/>
      <c r="Q10" s="383"/>
      <c r="R10" s="384" t="s">
        <v>122</v>
      </c>
      <c r="S10" s="385"/>
      <c r="T10" s="385"/>
      <c r="U10" s="385"/>
      <c r="V10" s="385"/>
      <c r="W10" s="385"/>
      <c r="X10" s="385"/>
      <c r="Y10" s="386"/>
      <c r="Z10" s="422" t="s">
        <v>122</v>
      </c>
      <c r="AA10" s="422"/>
      <c r="AB10" s="422"/>
      <c r="AC10" s="422"/>
      <c r="AD10" s="423" t="s">
        <v>122</v>
      </c>
      <c r="AE10" s="423"/>
      <c r="AF10" s="423"/>
      <c r="AG10" s="423"/>
      <c r="AH10" s="423"/>
      <c r="AI10" s="423"/>
      <c r="AJ10" s="423"/>
      <c r="AK10" s="423"/>
      <c r="AL10" s="387" t="s">
        <v>122</v>
      </c>
      <c r="AM10" s="388"/>
      <c r="AN10" s="388"/>
      <c r="AO10" s="424"/>
      <c r="AP10" s="381" t="s">
        <v>233</v>
      </c>
      <c r="AQ10" s="382"/>
      <c r="AR10" s="382"/>
      <c r="AS10" s="382"/>
      <c r="AT10" s="382"/>
      <c r="AU10" s="382"/>
      <c r="AV10" s="382"/>
      <c r="AW10" s="382"/>
      <c r="AX10" s="382"/>
      <c r="AY10" s="382"/>
      <c r="AZ10" s="382"/>
      <c r="BA10" s="382"/>
      <c r="BB10" s="382"/>
      <c r="BC10" s="382"/>
      <c r="BD10" s="382"/>
      <c r="BE10" s="382"/>
      <c r="BF10" s="383"/>
      <c r="BG10" s="384">
        <v>37562</v>
      </c>
      <c r="BH10" s="385"/>
      <c r="BI10" s="385"/>
      <c r="BJ10" s="385"/>
      <c r="BK10" s="385"/>
      <c r="BL10" s="385"/>
      <c r="BM10" s="385"/>
      <c r="BN10" s="386"/>
      <c r="BO10" s="422">
        <v>1.8</v>
      </c>
      <c r="BP10" s="422"/>
      <c r="BQ10" s="422"/>
      <c r="BR10" s="422"/>
      <c r="BS10" s="423" t="s">
        <v>122</v>
      </c>
      <c r="BT10" s="423"/>
      <c r="BU10" s="423"/>
      <c r="BV10" s="423"/>
      <c r="BW10" s="423"/>
      <c r="BX10" s="423"/>
      <c r="BY10" s="423"/>
      <c r="BZ10" s="423"/>
      <c r="CA10" s="423"/>
      <c r="CB10" s="463"/>
      <c r="CD10" s="381" t="s">
        <v>234</v>
      </c>
      <c r="CE10" s="382"/>
      <c r="CF10" s="382"/>
      <c r="CG10" s="382"/>
      <c r="CH10" s="382"/>
      <c r="CI10" s="382"/>
      <c r="CJ10" s="382"/>
      <c r="CK10" s="382"/>
      <c r="CL10" s="382"/>
      <c r="CM10" s="382"/>
      <c r="CN10" s="382"/>
      <c r="CO10" s="382"/>
      <c r="CP10" s="382"/>
      <c r="CQ10" s="383"/>
      <c r="CR10" s="384">
        <v>14100</v>
      </c>
      <c r="CS10" s="385"/>
      <c r="CT10" s="385"/>
      <c r="CU10" s="385"/>
      <c r="CV10" s="385"/>
      <c r="CW10" s="385"/>
      <c r="CX10" s="385"/>
      <c r="CY10" s="386"/>
      <c r="CZ10" s="422">
        <v>0.1</v>
      </c>
      <c r="DA10" s="422"/>
      <c r="DB10" s="422"/>
      <c r="DC10" s="422"/>
      <c r="DD10" s="390" t="s">
        <v>122</v>
      </c>
      <c r="DE10" s="385"/>
      <c r="DF10" s="385"/>
      <c r="DG10" s="385"/>
      <c r="DH10" s="385"/>
      <c r="DI10" s="385"/>
      <c r="DJ10" s="385"/>
      <c r="DK10" s="385"/>
      <c r="DL10" s="385"/>
      <c r="DM10" s="385"/>
      <c r="DN10" s="385"/>
      <c r="DO10" s="385"/>
      <c r="DP10" s="386"/>
      <c r="DQ10" s="390">
        <v>14100</v>
      </c>
      <c r="DR10" s="385"/>
      <c r="DS10" s="385"/>
      <c r="DT10" s="385"/>
      <c r="DU10" s="385"/>
      <c r="DV10" s="385"/>
      <c r="DW10" s="385"/>
      <c r="DX10" s="385"/>
      <c r="DY10" s="385"/>
      <c r="DZ10" s="385"/>
      <c r="EA10" s="385"/>
      <c r="EB10" s="385"/>
      <c r="EC10" s="421"/>
    </row>
    <row r="11" spans="2:143" ht="11.25" customHeight="1" x14ac:dyDescent="0.2">
      <c r="B11" s="381" t="s">
        <v>235</v>
      </c>
      <c r="C11" s="382"/>
      <c r="D11" s="382"/>
      <c r="E11" s="382"/>
      <c r="F11" s="382"/>
      <c r="G11" s="382"/>
      <c r="H11" s="382"/>
      <c r="I11" s="382"/>
      <c r="J11" s="382"/>
      <c r="K11" s="382"/>
      <c r="L11" s="382"/>
      <c r="M11" s="382"/>
      <c r="N11" s="382"/>
      <c r="O11" s="382"/>
      <c r="P11" s="382"/>
      <c r="Q11" s="383"/>
      <c r="R11" s="384">
        <v>464582</v>
      </c>
      <c r="S11" s="385"/>
      <c r="T11" s="385"/>
      <c r="U11" s="385"/>
      <c r="V11" s="385"/>
      <c r="W11" s="385"/>
      <c r="X11" s="385"/>
      <c r="Y11" s="386"/>
      <c r="Z11" s="387">
        <v>3.8</v>
      </c>
      <c r="AA11" s="388"/>
      <c r="AB11" s="388"/>
      <c r="AC11" s="389"/>
      <c r="AD11" s="390">
        <v>464582</v>
      </c>
      <c r="AE11" s="385"/>
      <c r="AF11" s="385"/>
      <c r="AG11" s="385"/>
      <c r="AH11" s="385"/>
      <c r="AI11" s="385"/>
      <c r="AJ11" s="385"/>
      <c r="AK11" s="386"/>
      <c r="AL11" s="387">
        <v>8.3000000000000007</v>
      </c>
      <c r="AM11" s="388"/>
      <c r="AN11" s="388"/>
      <c r="AO11" s="424"/>
      <c r="AP11" s="381" t="s">
        <v>236</v>
      </c>
      <c r="AQ11" s="382"/>
      <c r="AR11" s="382"/>
      <c r="AS11" s="382"/>
      <c r="AT11" s="382"/>
      <c r="AU11" s="382"/>
      <c r="AV11" s="382"/>
      <c r="AW11" s="382"/>
      <c r="AX11" s="382"/>
      <c r="AY11" s="382"/>
      <c r="AZ11" s="382"/>
      <c r="BA11" s="382"/>
      <c r="BB11" s="382"/>
      <c r="BC11" s="382"/>
      <c r="BD11" s="382"/>
      <c r="BE11" s="382"/>
      <c r="BF11" s="383"/>
      <c r="BG11" s="384">
        <v>58339</v>
      </c>
      <c r="BH11" s="385"/>
      <c r="BI11" s="385"/>
      <c r="BJ11" s="385"/>
      <c r="BK11" s="385"/>
      <c r="BL11" s="385"/>
      <c r="BM11" s="385"/>
      <c r="BN11" s="386"/>
      <c r="BO11" s="422">
        <v>2.8</v>
      </c>
      <c r="BP11" s="422"/>
      <c r="BQ11" s="422"/>
      <c r="BR11" s="422"/>
      <c r="BS11" s="423" t="s">
        <v>122</v>
      </c>
      <c r="BT11" s="423"/>
      <c r="BU11" s="423"/>
      <c r="BV11" s="423"/>
      <c r="BW11" s="423"/>
      <c r="BX11" s="423"/>
      <c r="BY11" s="423"/>
      <c r="BZ11" s="423"/>
      <c r="CA11" s="423"/>
      <c r="CB11" s="463"/>
      <c r="CD11" s="381" t="s">
        <v>237</v>
      </c>
      <c r="CE11" s="382"/>
      <c r="CF11" s="382"/>
      <c r="CG11" s="382"/>
      <c r="CH11" s="382"/>
      <c r="CI11" s="382"/>
      <c r="CJ11" s="382"/>
      <c r="CK11" s="382"/>
      <c r="CL11" s="382"/>
      <c r="CM11" s="382"/>
      <c r="CN11" s="382"/>
      <c r="CO11" s="382"/>
      <c r="CP11" s="382"/>
      <c r="CQ11" s="383"/>
      <c r="CR11" s="384">
        <v>41954</v>
      </c>
      <c r="CS11" s="385"/>
      <c r="CT11" s="385"/>
      <c r="CU11" s="385"/>
      <c r="CV11" s="385"/>
      <c r="CW11" s="385"/>
      <c r="CX11" s="385"/>
      <c r="CY11" s="386"/>
      <c r="CZ11" s="422">
        <v>0.4</v>
      </c>
      <c r="DA11" s="422"/>
      <c r="DB11" s="422"/>
      <c r="DC11" s="422"/>
      <c r="DD11" s="390">
        <v>1375</v>
      </c>
      <c r="DE11" s="385"/>
      <c r="DF11" s="385"/>
      <c r="DG11" s="385"/>
      <c r="DH11" s="385"/>
      <c r="DI11" s="385"/>
      <c r="DJ11" s="385"/>
      <c r="DK11" s="385"/>
      <c r="DL11" s="385"/>
      <c r="DM11" s="385"/>
      <c r="DN11" s="385"/>
      <c r="DO11" s="385"/>
      <c r="DP11" s="386"/>
      <c r="DQ11" s="390">
        <v>25739</v>
      </c>
      <c r="DR11" s="385"/>
      <c r="DS11" s="385"/>
      <c r="DT11" s="385"/>
      <c r="DU11" s="385"/>
      <c r="DV11" s="385"/>
      <c r="DW11" s="385"/>
      <c r="DX11" s="385"/>
      <c r="DY11" s="385"/>
      <c r="DZ11" s="385"/>
      <c r="EA11" s="385"/>
      <c r="EB11" s="385"/>
      <c r="EC11" s="421"/>
    </row>
    <row r="12" spans="2:143" ht="11.25" customHeight="1" x14ac:dyDescent="0.2">
      <c r="B12" s="381" t="s">
        <v>238</v>
      </c>
      <c r="C12" s="382"/>
      <c r="D12" s="382"/>
      <c r="E12" s="382"/>
      <c r="F12" s="382"/>
      <c r="G12" s="382"/>
      <c r="H12" s="382"/>
      <c r="I12" s="382"/>
      <c r="J12" s="382"/>
      <c r="K12" s="382"/>
      <c r="L12" s="382"/>
      <c r="M12" s="382"/>
      <c r="N12" s="382"/>
      <c r="O12" s="382"/>
      <c r="P12" s="382"/>
      <c r="Q12" s="383"/>
      <c r="R12" s="384" t="s">
        <v>122</v>
      </c>
      <c r="S12" s="385"/>
      <c r="T12" s="385"/>
      <c r="U12" s="385"/>
      <c r="V12" s="385"/>
      <c r="W12" s="385"/>
      <c r="X12" s="385"/>
      <c r="Y12" s="386"/>
      <c r="Z12" s="422" t="s">
        <v>122</v>
      </c>
      <c r="AA12" s="422"/>
      <c r="AB12" s="422"/>
      <c r="AC12" s="422"/>
      <c r="AD12" s="423" t="s">
        <v>122</v>
      </c>
      <c r="AE12" s="423"/>
      <c r="AF12" s="423"/>
      <c r="AG12" s="423"/>
      <c r="AH12" s="423"/>
      <c r="AI12" s="423"/>
      <c r="AJ12" s="423"/>
      <c r="AK12" s="423"/>
      <c r="AL12" s="387" t="s">
        <v>122</v>
      </c>
      <c r="AM12" s="388"/>
      <c r="AN12" s="388"/>
      <c r="AO12" s="424"/>
      <c r="AP12" s="381" t="s">
        <v>239</v>
      </c>
      <c r="AQ12" s="382"/>
      <c r="AR12" s="382"/>
      <c r="AS12" s="382"/>
      <c r="AT12" s="382"/>
      <c r="AU12" s="382"/>
      <c r="AV12" s="382"/>
      <c r="AW12" s="382"/>
      <c r="AX12" s="382"/>
      <c r="AY12" s="382"/>
      <c r="AZ12" s="382"/>
      <c r="BA12" s="382"/>
      <c r="BB12" s="382"/>
      <c r="BC12" s="382"/>
      <c r="BD12" s="382"/>
      <c r="BE12" s="382"/>
      <c r="BF12" s="383"/>
      <c r="BG12" s="384">
        <v>847635</v>
      </c>
      <c r="BH12" s="385"/>
      <c r="BI12" s="385"/>
      <c r="BJ12" s="385"/>
      <c r="BK12" s="385"/>
      <c r="BL12" s="385"/>
      <c r="BM12" s="385"/>
      <c r="BN12" s="386"/>
      <c r="BO12" s="422">
        <v>40.5</v>
      </c>
      <c r="BP12" s="422"/>
      <c r="BQ12" s="422"/>
      <c r="BR12" s="422"/>
      <c r="BS12" s="423" t="s">
        <v>122</v>
      </c>
      <c r="BT12" s="423"/>
      <c r="BU12" s="423"/>
      <c r="BV12" s="423"/>
      <c r="BW12" s="423"/>
      <c r="BX12" s="423"/>
      <c r="BY12" s="423"/>
      <c r="BZ12" s="423"/>
      <c r="CA12" s="423"/>
      <c r="CB12" s="463"/>
      <c r="CD12" s="381" t="s">
        <v>240</v>
      </c>
      <c r="CE12" s="382"/>
      <c r="CF12" s="382"/>
      <c r="CG12" s="382"/>
      <c r="CH12" s="382"/>
      <c r="CI12" s="382"/>
      <c r="CJ12" s="382"/>
      <c r="CK12" s="382"/>
      <c r="CL12" s="382"/>
      <c r="CM12" s="382"/>
      <c r="CN12" s="382"/>
      <c r="CO12" s="382"/>
      <c r="CP12" s="382"/>
      <c r="CQ12" s="383"/>
      <c r="CR12" s="384">
        <v>6163</v>
      </c>
      <c r="CS12" s="385"/>
      <c r="CT12" s="385"/>
      <c r="CU12" s="385"/>
      <c r="CV12" s="385"/>
      <c r="CW12" s="385"/>
      <c r="CX12" s="385"/>
      <c r="CY12" s="386"/>
      <c r="CZ12" s="422">
        <v>0.1</v>
      </c>
      <c r="DA12" s="422"/>
      <c r="DB12" s="422"/>
      <c r="DC12" s="422"/>
      <c r="DD12" s="390">
        <v>1237</v>
      </c>
      <c r="DE12" s="385"/>
      <c r="DF12" s="385"/>
      <c r="DG12" s="385"/>
      <c r="DH12" s="385"/>
      <c r="DI12" s="385"/>
      <c r="DJ12" s="385"/>
      <c r="DK12" s="385"/>
      <c r="DL12" s="385"/>
      <c r="DM12" s="385"/>
      <c r="DN12" s="385"/>
      <c r="DO12" s="385"/>
      <c r="DP12" s="386"/>
      <c r="DQ12" s="390">
        <v>4972</v>
      </c>
      <c r="DR12" s="385"/>
      <c r="DS12" s="385"/>
      <c r="DT12" s="385"/>
      <c r="DU12" s="385"/>
      <c r="DV12" s="385"/>
      <c r="DW12" s="385"/>
      <c r="DX12" s="385"/>
      <c r="DY12" s="385"/>
      <c r="DZ12" s="385"/>
      <c r="EA12" s="385"/>
      <c r="EB12" s="385"/>
      <c r="EC12" s="421"/>
    </row>
    <row r="13" spans="2:143" ht="11.25" customHeight="1" x14ac:dyDescent="0.2">
      <c r="B13" s="381" t="s">
        <v>241</v>
      </c>
      <c r="C13" s="382"/>
      <c r="D13" s="382"/>
      <c r="E13" s="382"/>
      <c r="F13" s="382"/>
      <c r="G13" s="382"/>
      <c r="H13" s="382"/>
      <c r="I13" s="382"/>
      <c r="J13" s="382"/>
      <c r="K13" s="382"/>
      <c r="L13" s="382"/>
      <c r="M13" s="382"/>
      <c r="N13" s="382"/>
      <c r="O13" s="382"/>
      <c r="P13" s="382"/>
      <c r="Q13" s="383"/>
      <c r="R13" s="384" t="s">
        <v>122</v>
      </c>
      <c r="S13" s="385"/>
      <c r="T13" s="385"/>
      <c r="U13" s="385"/>
      <c r="V13" s="385"/>
      <c r="W13" s="385"/>
      <c r="X13" s="385"/>
      <c r="Y13" s="386"/>
      <c r="Z13" s="422" t="s">
        <v>122</v>
      </c>
      <c r="AA13" s="422"/>
      <c r="AB13" s="422"/>
      <c r="AC13" s="422"/>
      <c r="AD13" s="423" t="s">
        <v>122</v>
      </c>
      <c r="AE13" s="423"/>
      <c r="AF13" s="423"/>
      <c r="AG13" s="423"/>
      <c r="AH13" s="423"/>
      <c r="AI13" s="423"/>
      <c r="AJ13" s="423"/>
      <c r="AK13" s="423"/>
      <c r="AL13" s="387" t="s">
        <v>122</v>
      </c>
      <c r="AM13" s="388"/>
      <c r="AN13" s="388"/>
      <c r="AO13" s="424"/>
      <c r="AP13" s="381" t="s">
        <v>242</v>
      </c>
      <c r="AQ13" s="382"/>
      <c r="AR13" s="382"/>
      <c r="AS13" s="382"/>
      <c r="AT13" s="382"/>
      <c r="AU13" s="382"/>
      <c r="AV13" s="382"/>
      <c r="AW13" s="382"/>
      <c r="AX13" s="382"/>
      <c r="AY13" s="382"/>
      <c r="AZ13" s="382"/>
      <c r="BA13" s="382"/>
      <c r="BB13" s="382"/>
      <c r="BC13" s="382"/>
      <c r="BD13" s="382"/>
      <c r="BE13" s="382"/>
      <c r="BF13" s="383"/>
      <c r="BG13" s="384">
        <v>847635</v>
      </c>
      <c r="BH13" s="385"/>
      <c r="BI13" s="385"/>
      <c r="BJ13" s="385"/>
      <c r="BK13" s="385"/>
      <c r="BL13" s="385"/>
      <c r="BM13" s="385"/>
      <c r="BN13" s="386"/>
      <c r="BO13" s="422">
        <v>40.5</v>
      </c>
      <c r="BP13" s="422"/>
      <c r="BQ13" s="422"/>
      <c r="BR13" s="422"/>
      <c r="BS13" s="423" t="s">
        <v>122</v>
      </c>
      <c r="BT13" s="423"/>
      <c r="BU13" s="423"/>
      <c r="BV13" s="423"/>
      <c r="BW13" s="423"/>
      <c r="BX13" s="423"/>
      <c r="BY13" s="423"/>
      <c r="BZ13" s="423"/>
      <c r="CA13" s="423"/>
      <c r="CB13" s="463"/>
      <c r="CD13" s="381" t="s">
        <v>243</v>
      </c>
      <c r="CE13" s="382"/>
      <c r="CF13" s="382"/>
      <c r="CG13" s="382"/>
      <c r="CH13" s="382"/>
      <c r="CI13" s="382"/>
      <c r="CJ13" s="382"/>
      <c r="CK13" s="382"/>
      <c r="CL13" s="382"/>
      <c r="CM13" s="382"/>
      <c r="CN13" s="382"/>
      <c r="CO13" s="382"/>
      <c r="CP13" s="382"/>
      <c r="CQ13" s="383"/>
      <c r="CR13" s="384">
        <v>614703</v>
      </c>
      <c r="CS13" s="385"/>
      <c r="CT13" s="385"/>
      <c r="CU13" s="385"/>
      <c r="CV13" s="385"/>
      <c r="CW13" s="385"/>
      <c r="CX13" s="385"/>
      <c r="CY13" s="386"/>
      <c r="CZ13" s="422">
        <v>5.2</v>
      </c>
      <c r="DA13" s="422"/>
      <c r="DB13" s="422"/>
      <c r="DC13" s="422"/>
      <c r="DD13" s="390">
        <v>331297</v>
      </c>
      <c r="DE13" s="385"/>
      <c r="DF13" s="385"/>
      <c r="DG13" s="385"/>
      <c r="DH13" s="385"/>
      <c r="DI13" s="385"/>
      <c r="DJ13" s="385"/>
      <c r="DK13" s="385"/>
      <c r="DL13" s="385"/>
      <c r="DM13" s="385"/>
      <c r="DN13" s="385"/>
      <c r="DO13" s="385"/>
      <c r="DP13" s="386"/>
      <c r="DQ13" s="390">
        <v>325631</v>
      </c>
      <c r="DR13" s="385"/>
      <c r="DS13" s="385"/>
      <c r="DT13" s="385"/>
      <c r="DU13" s="385"/>
      <c r="DV13" s="385"/>
      <c r="DW13" s="385"/>
      <c r="DX13" s="385"/>
      <c r="DY13" s="385"/>
      <c r="DZ13" s="385"/>
      <c r="EA13" s="385"/>
      <c r="EB13" s="385"/>
      <c r="EC13" s="421"/>
    </row>
    <row r="14" spans="2:143" ht="11.25" customHeight="1" x14ac:dyDescent="0.2">
      <c r="B14" s="381" t="s">
        <v>244</v>
      </c>
      <c r="C14" s="382"/>
      <c r="D14" s="382"/>
      <c r="E14" s="382"/>
      <c r="F14" s="382"/>
      <c r="G14" s="382"/>
      <c r="H14" s="382"/>
      <c r="I14" s="382"/>
      <c r="J14" s="382"/>
      <c r="K14" s="382"/>
      <c r="L14" s="382"/>
      <c r="M14" s="382"/>
      <c r="N14" s="382"/>
      <c r="O14" s="382"/>
      <c r="P14" s="382"/>
      <c r="Q14" s="383"/>
      <c r="R14" s="384" t="s">
        <v>122</v>
      </c>
      <c r="S14" s="385"/>
      <c r="T14" s="385"/>
      <c r="U14" s="385"/>
      <c r="V14" s="385"/>
      <c r="W14" s="385"/>
      <c r="X14" s="385"/>
      <c r="Y14" s="386"/>
      <c r="Z14" s="422" t="s">
        <v>122</v>
      </c>
      <c r="AA14" s="422"/>
      <c r="AB14" s="422"/>
      <c r="AC14" s="422"/>
      <c r="AD14" s="423" t="s">
        <v>122</v>
      </c>
      <c r="AE14" s="423"/>
      <c r="AF14" s="423"/>
      <c r="AG14" s="423"/>
      <c r="AH14" s="423"/>
      <c r="AI14" s="423"/>
      <c r="AJ14" s="423"/>
      <c r="AK14" s="423"/>
      <c r="AL14" s="387" t="s">
        <v>122</v>
      </c>
      <c r="AM14" s="388"/>
      <c r="AN14" s="388"/>
      <c r="AO14" s="424"/>
      <c r="AP14" s="381" t="s">
        <v>245</v>
      </c>
      <c r="AQ14" s="382"/>
      <c r="AR14" s="382"/>
      <c r="AS14" s="382"/>
      <c r="AT14" s="382"/>
      <c r="AU14" s="382"/>
      <c r="AV14" s="382"/>
      <c r="AW14" s="382"/>
      <c r="AX14" s="382"/>
      <c r="AY14" s="382"/>
      <c r="AZ14" s="382"/>
      <c r="BA14" s="382"/>
      <c r="BB14" s="382"/>
      <c r="BC14" s="382"/>
      <c r="BD14" s="382"/>
      <c r="BE14" s="382"/>
      <c r="BF14" s="383"/>
      <c r="BG14" s="384">
        <v>59494</v>
      </c>
      <c r="BH14" s="385"/>
      <c r="BI14" s="385"/>
      <c r="BJ14" s="385"/>
      <c r="BK14" s="385"/>
      <c r="BL14" s="385"/>
      <c r="BM14" s="385"/>
      <c r="BN14" s="386"/>
      <c r="BO14" s="422">
        <v>2.8</v>
      </c>
      <c r="BP14" s="422"/>
      <c r="BQ14" s="422"/>
      <c r="BR14" s="422"/>
      <c r="BS14" s="423" t="s">
        <v>122</v>
      </c>
      <c r="BT14" s="423"/>
      <c r="BU14" s="423"/>
      <c r="BV14" s="423"/>
      <c r="BW14" s="423"/>
      <c r="BX14" s="423"/>
      <c r="BY14" s="423"/>
      <c r="BZ14" s="423"/>
      <c r="CA14" s="423"/>
      <c r="CB14" s="463"/>
      <c r="CD14" s="381" t="s">
        <v>246</v>
      </c>
      <c r="CE14" s="382"/>
      <c r="CF14" s="382"/>
      <c r="CG14" s="382"/>
      <c r="CH14" s="382"/>
      <c r="CI14" s="382"/>
      <c r="CJ14" s="382"/>
      <c r="CK14" s="382"/>
      <c r="CL14" s="382"/>
      <c r="CM14" s="382"/>
      <c r="CN14" s="382"/>
      <c r="CO14" s="382"/>
      <c r="CP14" s="382"/>
      <c r="CQ14" s="383"/>
      <c r="CR14" s="384">
        <v>387546</v>
      </c>
      <c r="CS14" s="385"/>
      <c r="CT14" s="385"/>
      <c r="CU14" s="385"/>
      <c r="CV14" s="385"/>
      <c r="CW14" s="385"/>
      <c r="CX14" s="385"/>
      <c r="CY14" s="386"/>
      <c r="CZ14" s="422">
        <v>3.3</v>
      </c>
      <c r="DA14" s="422"/>
      <c r="DB14" s="422"/>
      <c r="DC14" s="422"/>
      <c r="DD14" s="390">
        <v>77043</v>
      </c>
      <c r="DE14" s="385"/>
      <c r="DF14" s="385"/>
      <c r="DG14" s="385"/>
      <c r="DH14" s="385"/>
      <c r="DI14" s="385"/>
      <c r="DJ14" s="385"/>
      <c r="DK14" s="385"/>
      <c r="DL14" s="385"/>
      <c r="DM14" s="385"/>
      <c r="DN14" s="385"/>
      <c r="DO14" s="385"/>
      <c r="DP14" s="386"/>
      <c r="DQ14" s="390">
        <v>303650</v>
      </c>
      <c r="DR14" s="385"/>
      <c r="DS14" s="385"/>
      <c r="DT14" s="385"/>
      <c r="DU14" s="385"/>
      <c r="DV14" s="385"/>
      <c r="DW14" s="385"/>
      <c r="DX14" s="385"/>
      <c r="DY14" s="385"/>
      <c r="DZ14" s="385"/>
      <c r="EA14" s="385"/>
      <c r="EB14" s="385"/>
      <c r="EC14" s="421"/>
    </row>
    <row r="15" spans="2:143" ht="11.25" customHeight="1" x14ac:dyDescent="0.2">
      <c r="B15" s="381" t="s">
        <v>247</v>
      </c>
      <c r="C15" s="382"/>
      <c r="D15" s="382"/>
      <c r="E15" s="382"/>
      <c r="F15" s="382"/>
      <c r="G15" s="382"/>
      <c r="H15" s="382"/>
      <c r="I15" s="382"/>
      <c r="J15" s="382"/>
      <c r="K15" s="382"/>
      <c r="L15" s="382"/>
      <c r="M15" s="382"/>
      <c r="N15" s="382"/>
      <c r="O15" s="382"/>
      <c r="P15" s="382"/>
      <c r="Q15" s="383"/>
      <c r="R15" s="384">
        <v>8308</v>
      </c>
      <c r="S15" s="385"/>
      <c r="T15" s="385"/>
      <c r="U15" s="385"/>
      <c r="V15" s="385"/>
      <c r="W15" s="385"/>
      <c r="X15" s="385"/>
      <c r="Y15" s="386"/>
      <c r="Z15" s="422">
        <v>0.1</v>
      </c>
      <c r="AA15" s="422"/>
      <c r="AB15" s="422"/>
      <c r="AC15" s="422"/>
      <c r="AD15" s="423">
        <v>8308</v>
      </c>
      <c r="AE15" s="423"/>
      <c r="AF15" s="423"/>
      <c r="AG15" s="423"/>
      <c r="AH15" s="423"/>
      <c r="AI15" s="423"/>
      <c r="AJ15" s="423"/>
      <c r="AK15" s="423"/>
      <c r="AL15" s="387">
        <v>0.1</v>
      </c>
      <c r="AM15" s="388"/>
      <c r="AN15" s="388"/>
      <c r="AO15" s="424"/>
      <c r="AP15" s="381" t="s">
        <v>248</v>
      </c>
      <c r="AQ15" s="382"/>
      <c r="AR15" s="382"/>
      <c r="AS15" s="382"/>
      <c r="AT15" s="382"/>
      <c r="AU15" s="382"/>
      <c r="AV15" s="382"/>
      <c r="AW15" s="382"/>
      <c r="AX15" s="382"/>
      <c r="AY15" s="382"/>
      <c r="AZ15" s="382"/>
      <c r="BA15" s="382"/>
      <c r="BB15" s="382"/>
      <c r="BC15" s="382"/>
      <c r="BD15" s="382"/>
      <c r="BE15" s="382"/>
      <c r="BF15" s="383"/>
      <c r="BG15" s="384">
        <v>152948</v>
      </c>
      <c r="BH15" s="385"/>
      <c r="BI15" s="385"/>
      <c r="BJ15" s="385"/>
      <c r="BK15" s="385"/>
      <c r="BL15" s="385"/>
      <c r="BM15" s="385"/>
      <c r="BN15" s="386"/>
      <c r="BO15" s="422">
        <v>7.3</v>
      </c>
      <c r="BP15" s="422"/>
      <c r="BQ15" s="422"/>
      <c r="BR15" s="422"/>
      <c r="BS15" s="423" t="s">
        <v>122</v>
      </c>
      <c r="BT15" s="423"/>
      <c r="BU15" s="423"/>
      <c r="BV15" s="423"/>
      <c r="BW15" s="423"/>
      <c r="BX15" s="423"/>
      <c r="BY15" s="423"/>
      <c r="BZ15" s="423"/>
      <c r="CA15" s="423"/>
      <c r="CB15" s="463"/>
      <c r="CD15" s="381" t="s">
        <v>249</v>
      </c>
      <c r="CE15" s="382"/>
      <c r="CF15" s="382"/>
      <c r="CG15" s="382"/>
      <c r="CH15" s="382"/>
      <c r="CI15" s="382"/>
      <c r="CJ15" s="382"/>
      <c r="CK15" s="382"/>
      <c r="CL15" s="382"/>
      <c r="CM15" s="382"/>
      <c r="CN15" s="382"/>
      <c r="CO15" s="382"/>
      <c r="CP15" s="382"/>
      <c r="CQ15" s="383"/>
      <c r="CR15" s="384">
        <v>1781134</v>
      </c>
      <c r="CS15" s="385"/>
      <c r="CT15" s="385"/>
      <c r="CU15" s="385"/>
      <c r="CV15" s="385"/>
      <c r="CW15" s="385"/>
      <c r="CX15" s="385"/>
      <c r="CY15" s="386"/>
      <c r="CZ15" s="422">
        <v>15.1</v>
      </c>
      <c r="DA15" s="422"/>
      <c r="DB15" s="422"/>
      <c r="DC15" s="422"/>
      <c r="DD15" s="390">
        <v>858917</v>
      </c>
      <c r="DE15" s="385"/>
      <c r="DF15" s="385"/>
      <c r="DG15" s="385"/>
      <c r="DH15" s="385"/>
      <c r="DI15" s="385"/>
      <c r="DJ15" s="385"/>
      <c r="DK15" s="385"/>
      <c r="DL15" s="385"/>
      <c r="DM15" s="385"/>
      <c r="DN15" s="385"/>
      <c r="DO15" s="385"/>
      <c r="DP15" s="386"/>
      <c r="DQ15" s="390">
        <v>853706</v>
      </c>
      <c r="DR15" s="385"/>
      <c r="DS15" s="385"/>
      <c r="DT15" s="385"/>
      <c r="DU15" s="385"/>
      <c r="DV15" s="385"/>
      <c r="DW15" s="385"/>
      <c r="DX15" s="385"/>
      <c r="DY15" s="385"/>
      <c r="DZ15" s="385"/>
      <c r="EA15" s="385"/>
      <c r="EB15" s="385"/>
      <c r="EC15" s="421"/>
    </row>
    <row r="16" spans="2:143" ht="11.25" customHeight="1" x14ac:dyDescent="0.2">
      <c r="B16" s="381" t="s">
        <v>250</v>
      </c>
      <c r="C16" s="382"/>
      <c r="D16" s="382"/>
      <c r="E16" s="382"/>
      <c r="F16" s="382"/>
      <c r="G16" s="382"/>
      <c r="H16" s="382"/>
      <c r="I16" s="382"/>
      <c r="J16" s="382"/>
      <c r="K16" s="382"/>
      <c r="L16" s="382"/>
      <c r="M16" s="382"/>
      <c r="N16" s="382"/>
      <c r="O16" s="382"/>
      <c r="P16" s="382"/>
      <c r="Q16" s="383"/>
      <c r="R16" s="384">
        <v>22665</v>
      </c>
      <c r="S16" s="385"/>
      <c r="T16" s="385"/>
      <c r="U16" s="385"/>
      <c r="V16" s="385"/>
      <c r="W16" s="385"/>
      <c r="X16" s="385"/>
      <c r="Y16" s="386"/>
      <c r="Z16" s="422">
        <v>0.2</v>
      </c>
      <c r="AA16" s="422"/>
      <c r="AB16" s="422"/>
      <c r="AC16" s="422"/>
      <c r="AD16" s="423">
        <v>22665</v>
      </c>
      <c r="AE16" s="423"/>
      <c r="AF16" s="423"/>
      <c r="AG16" s="423"/>
      <c r="AH16" s="423"/>
      <c r="AI16" s="423"/>
      <c r="AJ16" s="423"/>
      <c r="AK16" s="423"/>
      <c r="AL16" s="387">
        <v>0.4</v>
      </c>
      <c r="AM16" s="388"/>
      <c r="AN16" s="388"/>
      <c r="AO16" s="424"/>
      <c r="AP16" s="381" t="s">
        <v>251</v>
      </c>
      <c r="AQ16" s="382"/>
      <c r="AR16" s="382"/>
      <c r="AS16" s="382"/>
      <c r="AT16" s="382"/>
      <c r="AU16" s="382"/>
      <c r="AV16" s="382"/>
      <c r="AW16" s="382"/>
      <c r="AX16" s="382"/>
      <c r="AY16" s="382"/>
      <c r="AZ16" s="382"/>
      <c r="BA16" s="382"/>
      <c r="BB16" s="382"/>
      <c r="BC16" s="382"/>
      <c r="BD16" s="382"/>
      <c r="BE16" s="382"/>
      <c r="BF16" s="383"/>
      <c r="BG16" s="384" t="s">
        <v>122</v>
      </c>
      <c r="BH16" s="385"/>
      <c r="BI16" s="385"/>
      <c r="BJ16" s="385"/>
      <c r="BK16" s="385"/>
      <c r="BL16" s="385"/>
      <c r="BM16" s="385"/>
      <c r="BN16" s="386"/>
      <c r="BO16" s="422" t="s">
        <v>122</v>
      </c>
      <c r="BP16" s="422"/>
      <c r="BQ16" s="422"/>
      <c r="BR16" s="422"/>
      <c r="BS16" s="423" t="s">
        <v>122</v>
      </c>
      <c r="BT16" s="423"/>
      <c r="BU16" s="423"/>
      <c r="BV16" s="423"/>
      <c r="BW16" s="423"/>
      <c r="BX16" s="423"/>
      <c r="BY16" s="423"/>
      <c r="BZ16" s="423"/>
      <c r="CA16" s="423"/>
      <c r="CB16" s="463"/>
      <c r="CD16" s="381" t="s">
        <v>252</v>
      </c>
      <c r="CE16" s="382"/>
      <c r="CF16" s="382"/>
      <c r="CG16" s="382"/>
      <c r="CH16" s="382"/>
      <c r="CI16" s="382"/>
      <c r="CJ16" s="382"/>
      <c r="CK16" s="382"/>
      <c r="CL16" s="382"/>
      <c r="CM16" s="382"/>
      <c r="CN16" s="382"/>
      <c r="CO16" s="382"/>
      <c r="CP16" s="382"/>
      <c r="CQ16" s="383"/>
      <c r="CR16" s="384" t="s">
        <v>122</v>
      </c>
      <c r="CS16" s="385"/>
      <c r="CT16" s="385"/>
      <c r="CU16" s="385"/>
      <c r="CV16" s="385"/>
      <c r="CW16" s="385"/>
      <c r="CX16" s="385"/>
      <c r="CY16" s="386"/>
      <c r="CZ16" s="422" t="s">
        <v>122</v>
      </c>
      <c r="DA16" s="422"/>
      <c r="DB16" s="422"/>
      <c r="DC16" s="422"/>
      <c r="DD16" s="390" t="s">
        <v>122</v>
      </c>
      <c r="DE16" s="385"/>
      <c r="DF16" s="385"/>
      <c r="DG16" s="385"/>
      <c r="DH16" s="385"/>
      <c r="DI16" s="385"/>
      <c r="DJ16" s="385"/>
      <c r="DK16" s="385"/>
      <c r="DL16" s="385"/>
      <c r="DM16" s="385"/>
      <c r="DN16" s="385"/>
      <c r="DO16" s="385"/>
      <c r="DP16" s="386"/>
      <c r="DQ16" s="390" t="s">
        <v>122</v>
      </c>
      <c r="DR16" s="385"/>
      <c r="DS16" s="385"/>
      <c r="DT16" s="385"/>
      <c r="DU16" s="385"/>
      <c r="DV16" s="385"/>
      <c r="DW16" s="385"/>
      <c r="DX16" s="385"/>
      <c r="DY16" s="385"/>
      <c r="DZ16" s="385"/>
      <c r="EA16" s="385"/>
      <c r="EB16" s="385"/>
      <c r="EC16" s="421"/>
    </row>
    <row r="17" spans="2:133" ht="11.25" customHeight="1" x14ac:dyDescent="0.2">
      <c r="B17" s="381" t="s">
        <v>253</v>
      </c>
      <c r="C17" s="382"/>
      <c r="D17" s="382"/>
      <c r="E17" s="382"/>
      <c r="F17" s="382"/>
      <c r="G17" s="382"/>
      <c r="H17" s="382"/>
      <c r="I17" s="382"/>
      <c r="J17" s="382"/>
      <c r="K17" s="382"/>
      <c r="L17" s="382"/>
      <c r="M17" s="382"/>
      <c r="N17" s="382"/>
      <c r="O17" s="382"/>
      <c r="P17" s="382"/>
      <c r="Q17" s="383"/>
      <c r="R17" s="384">
        <v>111998</v>
      </c>
      <c r="S17" s="385"/>
      <c r="T17" s="385"/>
      <c r="U17" s="385"/>
      <c r="V17" s="385"/>
      <c r="W17" s="385"/>
      <c r="X17" s="385"/>
      <c r="Y17" s="386"/>
      <c r="Z17" s="422">
        <v>0.9</v>
      </c>
      <c r="AA17" s="422"/>
      <c r="AB17" s="422"/>
      <c r="AC17" s="422"/>
      <c r="AD17" s="423">
        <v>111998</v>
      </c>
      <c r="AE17" s="423"/>
      <c r="AF17" s="423"/>
      <c r="AG17" s="423"/>
      <c r="AH17" s="423"/>
      <c r="AI17" s="423"/>
      <c r="AJ17" s="423"/>
      <c r="AK17" s="423"/>
      <c r="AL17" s="387">
        <v>2</v>
      </c>
      <c r="AM17" s="388"/>
      <c r="AN17" s="388"/>
      <c r="AO17" s="424"/>
      <c r="AP17" s="381" t="s">
        <v>254</v>
      </c>
      <c r="AQ17" s="382"/>
      <c r="AR17" s="382"/>
      <c r="AS17" s="382"/>
      <c r="AT17" s="382"/>
      <c r="AU17" s="382"/>
      <c r="AV17" s="382"/>
      <c r="AW17" s="382"/>
      <c r="AX17" s="382"/>
      <c r="AY17" s="382"/>
      <c r="AZ17" s="382"/>
      <c r="BA17" s="382"/>
      <c r="BB17" s="382"/>
      <c r="BC17" s="382"/>
      <c r="BD17" s="382"/>
      <c r="BE17" s="382"/>
      <c r="BF17" s="383"/>
      <c r="BG17" s="384" t="s">
        <v>122</v>
      </c>
      <c r="BH17" s="385"/>
      <c r="BI17" s="385"/>
      <c r="BJ17" s="385"/>
      <c r="BK17" s="385"/>
      <c r="BL17" s="385"/>
      <c r="BM17" s="385"/>
      <c r="BN17" s="386"/>
      <c r="BO17" s="422" t="s">
        <v>122</v>
      </c>
      <c r="BP17" s="422"/>
      <c r="BQ17" s="422"/>
      <c r="BR17" s="422"/>
      <c r="BS17" s="423" t="s">
        <v>122</v>
      </c>
      <c r="BT17" s="423"/>
      <c r="BU17" s="423"/>
      <c r="BV17" s="423"/>
      <c r="BW17" s="423"/>
      <c r="BX17" s="423"/>
      <c r="BY17" s="423"/>
      <c r="BZ17" s="423"/>
      <c r="CA17" s="423"/>
      <c r="CB17" s="463"/>
      <c r="CD17" s="381" t="s">
        <v>255</v>
      </c>
      <c r="CE17" s="382"/>
      <c r="CF17" s="382"/>
      <c r="CG17" s="382"/>
      <c r="CH17" s="382"/>
      <c r="CI17" s="382"/>
      <c r="CJ17" s="382"/>
      <c r="CK17" s="382"/>
      <c r="CL17" s="382"/>
      <c r="CM17" s="382"/>
      <c r="CN17" s="382"/>
      <c r="CO17" s="382"/>
      <c r="CP17" s="382"/>
      <c r="CQ17" s="383"/>
      <c r="CR17" s="384">
        <v>1109311</v>
      </c>
      <c r="CS17" s="385"/>
      <c r="CT17" s="385"/>
      <c r="CU17" s="385"/>
      <c r="CV17" s="385"/>
      <c r="CW17" s="385"/>
      <c r="CX17" s="385"/>
      <c r="CY17" s="386"/>
      <c r="CZ17" s="422">
        <v>9.4</v>
      </c>
      <c r="DA17" s="422"/>
      <c r="DB17" s="422"/>
      <c r="DC17" s="422"/>
      <c r="DD17" s="390" t="s">
        <v>122</v>
      </c>
      <c r="DE17" s="385"/>
      <c r="DF17" s="385"/>
      <c r="DG17" s="385"/>
      <c r="DH17" s="385"/>
      <c r="DI17" s="385"/>
      <c r="DJ17" s="385"/>
      <c r="DK17" s="385"/>
      <c r="DL17" s="385"/>
      <c r="DM17" s="385"/>
      <c r="DN17" s="385"/>
      <c r="DO17" s="385"/>
      <c r="DP17" s="386"/>
      <c r="DQ17" s="390">
        <v>1100079</v>
      </c>
      <c r="DR17" s="385"/>
      <c r="DS17" s="385"/>
      <c r="DT17" s="385"/>
      <c r="DU17" s="385"/>
      <c r="DV17" s="385"/>
      <c r="DW17" s="385"/>
      <c r="DX17" s="385"/>
      <c r="DY17" s="385"/>
      <c r="DZ17" s="385"/>
      <c r="EA17" s="385"/>
      <c r="EB17" s="385"/>
      <c r="EC17" s="421"/>
    </row>
    <row r="18" spans="2:133" ht="11.25" customHeight="1" x14ac:dyDescent="0.2">
      <c r="B18" s="381" t="s">
        <v>256</v>
      </c>
      <c r="C18" s="382"/>
      <c r="D18" s="382"/>
      <c r="E18" s="382"/>
      <c r="F18" s="382"/>
      <c r="G18" s="382"/>
      <c r="H18" s="382"/>
      <c r="I18" s="382"/>
      <c r="J18" s="382"/>
      <c r="K18" s="382"/>
      <c r="L18" s="382"/>
      <c r="M18" s="382"/>
      <c r="N18" s="382"/>
      <c r="O18" s="382"/>
      <c r="P18" s="382"/>
      <c r="Q18" s="383"/>
      <c r="R18" s="384">
        <v>21551</v>
      </c>
      <c r="S18" s="385"/>
      <c r="T18" s="385"/>
      <c r="U18" s="385"/>
      <c r="V18" s="385"/>
      <c r="W18" s="385"/>
      <c r="X18" s="385"/>
      <c r="Y18" s="386"/>
      <c r="Z18" s="422">
        <v>0.2</v>
      </c>
      <c r="AA18" s="422"/>
      <c r="AB18" s="422"/>
      <c r="AC18" s="422"/>
      <c r="AD18" s="423">
        <v>21551</v>
      </c>
      <c r="AE18" s="423"/>
      <c r="AF18" s="423"/>
      <c r="AG18" s="423"/>
      <c r="AH18" s="423"/>
      <c r="AI18" s="423"/>
      <c r="AJ18" s="423"/>
      <c r="AK18" s="423"/>
      <c r="AL18" s="387">
        <v>0.4</v>
      </c>
      <c r="AM18" s="388"/>
      <c r="AN18" s="388"/>
      <c r="AO18" s="424"/>
      <c r="AP18" s="381" t="s">
        <v>257</v>
      </c>
      <c r="AQ18" s="382"/>
      <c r="AR18" s="382"/>
      <c r="AS18" s="382"/>
      <c r="AT18" s="382"/>
      <c r="AU18" s="382"/>
      <c r="AV18" s="382"/>
      <c r="AW18" s="382"/>
      <c r="AX18" s="382"/>
      <c r="AY18" s="382"/>
      <c r="AZ18" s="382"/>
      <c r="BA18" s="382"/>
      <c r="BB18" s="382"/>
      <c r="BC18" s="382"/>
      <c r="BD18" s="382"/>
      <c r="BE18" s="382"/>
      <c r="BF18" s="383"/>
      <c r="BG18" s="384" t="s">
        <v>122</v>
      </c>
      <c r="BH18" s="385"/>
      <c r="BI18" s="385"/>
      <c r="BJ18" s="385"/>
      <c r="BK18" s="385"/>
      <c r="BL18" s="385"/>
      <c r="BM18" s="385"/>
      <c r="BN18" s="386"/>
      <c r="BO18" s="422" t="s">
        <v>122</v>
      </c>
      <c r="BP18" s="422"/>
      <c r="BQ18" s="422"/>
      <c r="BR18" s="422"/>
      <c r="BS18" s="423" t="s">
        <v>122</v>
      </c>
      <c r="BT18" s="423"/>
      <c r="BU18" s="423"/>
      <c r="BV18" s="423"/>
      <c r="BW18" s="423"/>
      <c r="BX18" s="423"/>
      <c r="BY18" s="423"/>
      <c r="BZ18" s="423"/>
      <c r="CA18" s="423"/>
      <c r="CB18" s="463"/>
      <c r="CD18" s="381" t="s">
        <v>258</v>
      </c>
      <c r="CE18" s="382"/>
      <c r="CF18" s="382"/>
      <c r="CG18" s="382"/>
      <c r="CH18" s="382"/>
      <c r="CI18" s="382"/>
      <c r="CJ18" s="382"/>
      <c r="CK18" s="382"/>
      <c r="CL18" s="382"/>
      <c r="CM18" s="382"/>
      <c r="CN18" s="382"/>
      <c r="CO18" s="382"/>
      <c r="CP18" s="382"/>
      <c r="CQ18" s="383"/>
      <c r="CR18" s="384" t="s">
        <v>122</v>
      </c>
      <c r="CS18" s="385"/>
      <c r="CT18" s="385"/>
      <c r="CU18" s="385"/>
      <c r="CV18" s="385"/>
      <c r="CW18" s="385"/>
      <c r="CX18" s="385"/>
      <c r="CY18" s="386"/>
      <c r="CZ18" s="422" t="s">
        <v>122</v>
      </c>
      <c r="DA18" s="422"/>
      <c r="DB18" s="422"/>
      <c r="DC18" s="422"/>
      <c r="DD18" s="390" t="s">
        <v>122</v>
      </c>
      <c r="DE18" s="385"/>
      <c r="DF18" s="385"/>
      <c r="DG18" s="385"/>
      <c r="DH18" s="385"/>
      <c r="DI18" s="385"/>
      <c r="DJ18" s="385"/>
      <c r="DK18" s="385"/>
      <c r="DL18" s="385"/>
      <c r="DM18" s="385"/>
      <c r="DN18" s="385"/>
      <c r="DO18" s="385"/>
      <c r="DP18" s="386"/>
      <c r="DQ18" s="390" t="s">
        <v>122</v>
      </c>
      <c r="DR18" s="385"/>
      <c r="DS18" s="385"/>
      <c r="DT18" s="385"/>
      <c r="DU18" s="385"/>
      <c r="DV18" s="385"/>
      <c r="DW18" s="385"/>
      <c r="DX18" s="385"/>
      <c r="DY18" s="385"/>
      <c r="DZ18" s="385"/>
      <c r="EA18" s="385"/>
      <c r="EB18" s="385"/>
      <c r="EC18" s="421"/>
    </row>
    <row r="19" spans="2:133" ht="11.25" customHeight="1" x14ac:dyDescent="0.2">
      <c r="B19" s="381" t="s">
        <v>259</v>
      </c>
      <c r="C19" s="382"/>
      <c r="D19" s="382"/>
      <c r="E19" s="382"/>
      <c r="F19" s="382"/>
      <c r="G19" s="382"/>
      <c r="H19" s="382"/>
      <c r="I19" s="382"/>
      <c r="J19" s="382"/>
      <c r="K19" s="382"/>
      <c r="L19" s="382"/>
      <c r="M19" s="382"/>
      <c r="N19" s="382"/>
      <c r="O19" s="382"/>
      <c r="P19" s="382"/>
      <c r="Q19" s="383"/>
      <c r="R19" s="384">
        <v>90447</v>
      </c>
      <c r="S19" s="385"/>
      <c r="T19" s="385"/>
      <c r="U19" s="385"/>
      <c r="V19" s="385"/>
      <c r="W19" s="385"/>
      <c r="X19" s="385"/>
      <c r="Y19" s="386"/>
      <c r="Z19" s="422">
        <v>0.7</v>
      </c>
      <c r="AA19" s="422"/>
      <c r="AB19" s="422"/>
      <c r="AC19" s="422"/>
      <c r="AD19" s="423">
        <v>90447</v>
      </c>
      <c r="AE19" s="423"/>
      <c r="AF19" s="423"/>
      <c r="AG19" s="423"/>
      <c r="AH19" s="423"/>
      <c r="AI19" s="423"/>
      <c r="AJ19" s="423"/>
      <c r="AK19" s="423"/>
      <c r="AL19" s="387">
        <v>1.6</v>
      </c>
      <c r="AM19" s="388"/>
      <c r="AN19" s="388"/>
      <c r="AO19" s="424"/>
      <c r="AP19" s="381" t="s">
        <v>260</v>
      </c>
      <c r="AQ19" s="382"/>
      <c r="AR19" s="382"/>
      <c r="AS19" s="382"/>
      <c r="AT19" s="382"/>
      <c r="AU19" s="382"/>
      <c r="AV19" s="382"/>
      <c r="AW19" s="382"/>
      <c r="AX19" s="382"/>
      <c r="AY19" s="382"/>
      <c r="AZ19" s="382"/>
      <c r="BA19" s="382"/>
      <c r="BB19" s="382"/>
      <c r="BC19" s="382"/>
      <c r="BD19" s="382"/>
      <c r="BE19" s="382"/>
      <c r="BF19" s="383"/>
      <c r="BG19" s="384" t="s">
        <v>122</v>
      </c>
      <c r="BH19" s="385"/>
      <c r="BI19" s="385"/>
      <c r="BJ19" s="385"/>
      <c r="BK19" s="385"/>
      <c r="BL19" s="385"/>
      <c r="BM19" s="385"/>
      <c r="BN19" s="386"/>
      <c r="BO19" s="422" t="s">
        <v>122</v>
      </c>
      <c r="BP19" s="422"/>
      <c r="BQ19" s="422"/>
      <c r="BR19" s="422"/>
      <c r="BS19" s="423" t="s">
        <v>122</v>
      </c>
      <c r="BT19" s="423"/>
      <c r="BU19" s="423"/>
      <c r="BV19" s="423"/>
      <c r="BW19" s="423"/>
      <c r="BX19" s="423"/>
      <c r="BY19" s="423"/>
      <c r="BZ19" s="423"/>
      <c r="CA19" s="423"/>
      <c r="CB19" s="463"/>
      <c r="CD19" s="381" t="s">
        <v>261</v>
      </c>
      <c r="CE19" s="382"/>
      <c r="CF19" s="382"/>
      <c r="CG19" s="382"/>
      <c r="CH19" s="382"/>
      <c r="CI19" s="382"/>
      <c r="CJ19" s="382"/>
      <c r="CK19" s="382"/>
      <c r="CL19" s="382"/>
      <c r="CM19" s="382"/>
      <c r="CN19" s="382"/>
      <c r="CO19" s="382"/>
      <c r="CP19" s="382"/>
      <c r="CQ19" s="383"/>
      <c r="CR19" s="384" t="s">
        <v>122</v>
      </c>
      <c r="CS19" s="385"/>
      <c r="CT19" s="385"/>
      <c r="CU19" s="385"/>
      <c r="CV19" s="385"/>
      <c r="CW19" s="385"/>
      <c r="CX19" s="385"/>
      <c r="CY19" s="386"/>
      <c r="CZ19" s="422" t="s">
        <v>122</v>
      </c>
      <c r="DA19" s="422"/>
      <c r="DB19" s="422"/>
      <c r="DC19" s="422"/>
      <c r="DD19" s="390" t="s">
        <v>122</v>
      </c>
      <c r="DE19" s="385"/>
      <c r="DF19" s="385"/>
      <c r="DG19" s="385"/>
      <c r="DH19" s="385"/>
      <c r="DI19" s="385"/>
      <c r="DJ19" s="385"/>
      <c r="DK19" s="385"/>
      <c r="DL19" s="385"/>
      <c r="DM19" s="385"/>
      <c r="DN19" s="385"/>
      <c r="DO19" s="385"/>
      <c r="DP19" s="386"/>
      <c r="DQ19" s="390" t="s">
        <v>122</v>
      </c>
      <c r="DR19" s="385"/>
      <c r="DS19" s="385"/>
      <c r="DT19" s="385"/>
      <c r="DU19" s="385"/>
      <c r="DV19" s="385"/>
      <c r="DW19" s="385"/>
      <c r="DX19" s="385"/>
      <c r="DY19" s="385"/>
      <c r="DZ19" s="385"/>
      <c r="EA19" s="385"/>
      <c r="EB19" s="385"/>
      <c r="EC19" s="421"/>
    </row>
    <row r="20" spans="2:133" ht="11.25" customHeight="1" x14ac:dyDescent="0.2">
      <c r="B20" s="451" t="s">
        <v>262</v>
      </c>
      <c r="C20" s="452"/>
      <c r="D20" s="452"/>
      <c r="E20" s="452"/>
      <c r="F20" s="452"/>
      <c r="G20" s="452"/>
      <c r="H20" s="452"/>
      <c r="I20" s="452"/>
      <c r="J20" s="452"/>
      <c r="K20" s="452"/>
      <c r="L20" s="452"/>
      <c r="M20" s="452"/>
      <c r="N20" s="452"/>
      <c r="O20" s="452"/>
      <c r="P20" s="452"/>
      <c r="Q20" s="453"/>
      <c r="R20" s="384" t="s">
        <v>122</v>
      </c>
      <c r="S20" s="385"/>
      <c r="T20" s="385"/>
      <c r="U20" s="385"/>
      <c r="V20" s="385"/>
      <c r="W20" s="385"/>
      <c r="X20" s="385"/>
      <c r="Y20" s="386"/>
      <c r="Z20" s="422" t="s">
        <v>122</v>
      </c>
      <c r="AA20" s="422"/>
      <c r="AB20" s="422"/>
      <c r="AC20" s="422"/>
      <c r="AD20" s="423" t="s">
        <v>122</v>
      </c>
      <c r="AE20" s="423"/>
      <c r="AF20" s="423"/>
      <c r="AG20" s="423"/>
      <c r="AH20" s="423"/>
      <c r="AI20" s="423"/>
      <c r="AJ20" s="423"/>
      <c r="AK20" s="423"/>
      <c r="AL20" s="387" t="s">
        <v>122</v>
      </c>
      <c r="AM20" s="388"/>
      <c r="AN20" s="388"/>
      <c r="AO20" s="424"/>
      <c r="AP20" s="381" t="s">
        <v>263</v>
      </c>
      <c r="AQ20" s="382"/>
      <c r="AR20" s="382"/>
      <c r="AS20" s="382"/>
      <c r="AT20" s="382"/>
      <c r="AU20" s="382"/>
      <c r="AV20" s="382"/>
      <c r="AW20" s="382"/>
      <c r="AX20" s="382"/>
      <c r="AY20" s="382"/>
      <c r="AZ20" s="382"/>
      <c r="BA20" s="382"/>
      <c r="BB20" s="382"/>
      <c r="BC20" s="382"/>
      <c r="BD20" s="382"/>
      <c r="BE20" s="382"/>
      <c r="BF20" s="383"/>
      <c r="BG20" s="384" t="s">
        <v>122</v>
      </c>
      <c r="BH20" s="385"/>
      <c r="BI20" s="385"/>
      <c r="BJ20" s="385"/>
      <c r="BK20" s="385"/>
      <c r="BL20" s="385"/>
      <c r="BM20" s="385"/>
      <c r="BN20" s="386"/>
      <c r="BO20" s="422" t="s">
        <v>122</v>
      </c>
      <c r="BP20" s="422"/>
      <c r="BQ20" s="422"/>
      <c r="BR20" s="422"/>
      <c r="BS20" s="423" t="s">
        <v>122</v>
      </c>
      <c r="BT20" s="423"/>
      <c r="BU20" s="423"/>
      <c r="BV20" s="423"/>
      <c r="BW20" s="423"/>
      <c r="BX20" s="423"/>
      <c r="BY20" s="423"/>
      <c r="BZ20" s="423"/>
      <c r="CA20" s="423"/>
      <c r="CB20" s="463"/>
      <c r="CD20" s="381" t="s">
        <v>264</v>
      </c>
      <c r="CE20" s="382"/>
      <c r="CF20" s="382"/>
      <c r="CG20" s="382"/>
      <c r="CH20" s="382"/>
      <c r="CI20" s="382"/>
      <c r="CJ20" s="382"/>
      <c r="CK20" s="382"/>
      <c r="CL20" s="382"/>
      <c r="CM20" s="382"/>
      <c r="CN20" s="382"/>
      <c r="CO20" s="382"/>
      <c r="CP20" s="382"/>
      <c r="CQ20" s="383"/>
      <c r="CR20" s="384">
        <v>11781110</v>
      </c>
      <c r="CS20" s="385"/>
      <c r="CT20" s="385"/>
      <c r="CU20" s="385"/>
      <c r="CV20" s="385"/>
      <c r="CW20" s="385"/>
      <c r="CX20" s="385"/>
      <c r="CY20" s="386"/>
      <c r="CZ20" s="422">
        <v>100</v>
      </c>
      <c r="DA20" s="422"/>
      <c r="DB20" s="422"/>
      <c r="DC20" s="422"/>
      <c r="DD20" s="390">
        <v>1479686</v>
      </c>
      <c r="DE20" s="385"/>
      <c r="DF20" s="385"/>
      <c r="DG20" s="385"/>
      <c r="DH20" s="385"/>
      <c r="DI20" s="385"/>
      <c r="DJ20" s="385"/>
      <c r="DK20" s="385"/>
      <c r="DL20" s="385"/>
      <c r="DM20" s="385"/>
      <c r="DN20" s="385"/>
      <c r="DO20" s="385"/>
      <c r="DP20" s="386"/>
      <c r="DQ20" s="390">
        <v>6710368</v>
      </c>
      <c r="DR20" s="385"/>
      <c r="DS20" s="385"/>
      <c r="DT20" s="385"/>
      <c r="DU20" s="385"/>
      <c r="DV20" s="385"/>
      <c r="DW20" s="385"/>
      <c r="DX20" s="385"/>
      <c r="DY20" s="385"/>
      <c r="DZ20" s="385"/>
      <c r="EA20" s="385"/>
      <c r="EB20" s="385"/>
      <c r="EC20" s="421"/>
    </row>
    <row r="21" spans="2:133" ht="11.25" customHeight="1" x14ac:dyDescent="0.2">
      <c r="B21" s="381" t="s">
        <v>265</v>
      </c>
      <c r="C21" s="382"/>
      <c r="D21" s="382"/>
      <c r="E21" s="382"/>
      <c r="F21" s="382"/>
      <c r="G21" s="382"/>
      <c r="H21" s="382"/>
      <c r="I21" s="382"/>
      <c r="J21" s="382"/>
      <c r="K21" s="382"/>
      <c r="L21" s="382"/>
      <c r="M21" s="382"/>
      <c r="N21" s="382"/>
      <c r="O21" s="382"/>
      <c r="P21" s="382"/>
      <c r="Q21" s="383"/>
      <c r="R21" s="384">
        <v>3029788</v>
      </c>
      <c r="S21" s="385"/>
      <c r="T21" s="385"/>
      <c r="U21" s="385"/>
      <c r="V21" s="385"/>
      <c r="W21" s="385"/>
      <c r="X21" s="385"/>
      <c r="Y21" s="386"/>
      <c r="Z21" s="422">
        <v>25.1</v>
      </c>
      <c r="AA21" s="422"/>
      <c r="AB21" s="422"/>
      <c r="AC21" s="422"/>
      <c r="AD21" s="423">
        <v>2696816</v>
      </c>
      <c r="AE21" s="423"/>
      <c r="AF21" s="423"/>
      <c r="AG21" s="423"/>
      <c r="AH21" s="423"/>
      <c r="AI21" s="423"/>
      <c r="AJ21" s="423"/>
      <c r="AK21" s="423"/>
      <c r="AL21" s="387">
        <v>48.3</v>
      </c>
      <c r="AM21" s="388"/>
      <c r="AN21" s="388"/>
      <c r="AO21" s="424"/>
      <c r="AP21" s="381" t="s">
        <v>266</v>
      </c>
      <c r="AQ21" s="461"/>
      <c r="AR21" s="461"/>
      <c r="AS21" s="461"/>
      <c r="AT21" s="461"/>
      <c r="AU21" s="461"/>
      <c r="AV21" s="461"/>
      <c r="AW21" s="461"/>
      <c r="AX21" s="461"/>
      <c r="AY21" s="461"/>
      <c r="AZ21" s="461"/>
      <c r="BA21" s="461"/>
      <c r="BB21" s="461"/>
      <c r="BC21" s="461"/>
      <c r="BD21" s="461"/>
      <c r="BE21" s="461"/>
      <c r="BF21" s="462"/>
      <c r="BG21" s="384" t="s">
        <v>122</v>
      </c>
      <c r="BH21" s="385"/>
      <c r="BI21" s="385"/>
      <c r="BJ21" s="385"/>
      <c r="BK21" s="385"/>
      <c r="BL21" s="385"/>
      <c r="BM21" s="385"/>
      <c r="BN21" s="386"/>
      <c r="BO21" s="422" t="s">
        <v>122</v>
      </c>
      <c r="BP21" s="422"/>
      <c r="BQ21" s="422"/>
      <c r="BR21" s="422"/>
      <c r="BS21" s="423" t="s">
        <v>122</v>
      </c>
      <c r="BT21" s="423"/>
      <c r="BU21" s="423"/>
      <c r="BV21" s="423"/>
      <c r="BW21" s="423"/>
      <c r="BX21" s="423"/>
      <c r="BY21" s="423"/>
      <c r="BZ21" s="423"/>
      <c r="CA21" s="423"/>
      <c r="CB21" s="463"/>
      <c r="CD21" s="365"/>
      <c r="CE21" s="366"/>
      <c r="CF21" s="366"/>
      <c r="CG21" s="366"/>
      <c r="CH21" s="366"/>
      <c r="CI21" s="366"/>
      <c r="CJ21" s="366"/>
      <c r="CK21" s="366"/>
      <c r="CL21" s="366"/>
      <c r="CM21" s="366"/>
      <c r="CN21" s="366"/>
      <c r="CO21" s="366"/>
      <c r="CP21" s="366"/>
      <c r="CQ21" s="367"/>
      <c r="CR21" s="469"/>
      <c r="CS21" s="470"/>
      <c r="CT21" s="470"/>
      <c r="CU21" s="470"/>
      <c r="CV21" s="470"/>
      <c r="CW21" s="470"/>
      <c r="CX21" s="470"/>
      <c r="CY21" s="471"/>
      <c r="CZ21" s="472"/>
      <c r="DA21" s="472"/>
      <c r="DB21" s="472"/>
      <c r="DC21" s="472"/>
      <c r="DD21" s="473"/>
      <c r="DE21" s="470"/>
      <c r="DF21" s="470"/>
      <c r="DG21" s="470"/>
      <c r="DH21" s="470"/>
      <c r="DI21" s="470"/>
      <c r="DJ21" s="470"/>
      <c r="DK21" s="470"/>
      <c r="DL21" s="470"/>
      <c r="DM21" s="470"/>
      <c r="DN21" s="470"/>
      <c r="DO21" s="470"/>
      <c r="DP21" s="471"/>
      <c r="DQ21" s="473"/>
      <c r="DR21" s="470"/>
      <c r="DS21" s="470"/>
      <c r="DT21" s="470"/>
      <c r="DU21" s="470"/>
      <c r="DV21" s="470"/>
      <c r="DW21" s="470"/>
      <c r="DX21" s="470"/>
      <c r="DY21" s="470"/>
      <c r="DZ21" s="470"/>
      <c r="EA21" s="470"/>
      <c r="EB21" s="470"/>
      <c r="EC21" s="477"/>
    </row>
    <row r="22" spans="2:133" ht="11.25" customHeight="1" x14ac:dyDescent="0.2">
      <c r="B22" s="381" t="s">
        <v>267</v>
      </c>
      <c r="C22" s="382"/>
      <c r="D22" s="382"/>
      <c r="E22" s="382"/>
      <c r="F22" s="382"/>
      <c r="G22" s="382"/>
      <c r="H22" s="382"/>
      <c r="I22" s="382"/>
      <c r="J22" s="382"/>
      <c r="K22" s="382"/>
      <c r="L22" s="382"/>
      <c r="M22" s="382"/>
      <c r="N22" s="382"/>
      <c r="O22" s="382"/>
      <c r="P22" s="382"/>
      <c r="Q22" s="383"/>
      <c r="R22" s="384">
        <v>2696816</v>
      </c>
      <c r="S22" s="385"/>
      <c r="T22" s="385"/>
      <c r="U22" s="385"/>
      <c r="V22" s="385"/>
      <c r="W22" s="385"/>
      <c r="X22" s="385"/>
      <c r="Y22" s="386"/>
      <c r="Z22" s="422">
        <v>22.3</v>
      </c>
      <c r="AA22" s="422"/>
      <c r="AB22" s="422"/>
      <c r="AC22" s="422"/>
      <c r="AD22" s="423">
        <v>2696816</v>
      </c>
      <c r="AE22" s="423"/>
      <c r="AF22" s="423"/>
      <c r="AG22" s="423"/>
      <c r="AH22" s="423"/>
      <c r="AI22" s="423"/>
      <c r="AJ22" s="423"/>
      <c r="AK22" s="423"/>
      <c r="AL22" s="387">
        <v>48.3</v>
      </c>
      <c r="AM22" s="388"/>
      <c r="AN22" s="388"/>
      <c r="AO22" s="424"/>
      <c r="AP22" s="381" t="s">
        <v>268</v>
      </c>
      <c r="AQ22" s="461"/>
      <c r="AR22" s="461"/>
      <c r="AS22" s="461"/>
      <c r="AT22" s="461"/>
      <c r="AU22" s="461"/>
      <c r="AV22" s="461"/>
      <c r="AW22" s="461"/>
      <c r="AX22" s="461"/>
      <c r="AY22" s="461"/>
      <c r="AZ22" s="461"/>
      <c r="BA22" s="461"/>
      <c r="BB22" s="461"/>
      <c r="BC22" s="461"/>
      <c r="BD22" s="461"/>
      <c r="BE22" s="461"/>
      <c r="BF22" s="462"/>
      <c r="BG22" s="384" t="s">
        <v>122</v>
      </c>
      <c r="BH22" s="385"/>
      <c r="BI22" s="385"/>
      <c r="BJ22" s="385"/>
      <c r="BK22" s="385"/>
      <c r="BL22" s="385"/>
      <c r="BM22" s="385"/>
      <c r="BN22" s="386"/>
      <c r="BO22" s="422" t="s">
        <v>122</v>
      </c>
      <c r="BP22" s="422"/>
      <c r="BQ22" s="422"/>
      <c r="BR22" s="422"/>
      <c r="BS22" s="423" t="s">
        <v>122</v>
      </c>
      <c r="BT22" s="423"/>
      <c r="BU22" s="423"/>
      <c r="BV22" s="423"/>
      <c r="BW22" s="423"/>
      <c r="BX22" s="423"/>
      <c r="BY22" s="423"/>
      <c r="BZ22" s="423"/>
      <c r="CA22" s="423"/>
      <c r="CB22" s="463"/>
      <c r="CD22" s="436" t="s">
        <v>269</v>
      </c>
      <c r="CE22" s="437"/>
      <c r="CF22" s="437"/>
      <c r="CG22" s="437"/>
      <c r="CH22" s="437"/>
      <c r="CI22" s="437"/>
      <c r="CJ22" s="437"/>
      <c r="CK22" s="437"/>
      <c r="CL22" s="437"/>
      <c r="CM22" s="437"/>
      <c r="CN22" s="437"/>
      <c r="CO22" s="437"/>
      <c r="CP22" s="437"/>
      <c r="CQ22" s="437"/>
      <c r="CR22" s="437"/>
      <c r="CS22" s="437"/>
      <c r="CT22" s="437"/>
      <c r="CU22" s="437"/>
      <c r="CV22" s="437"/>
      <c r="CW22" s="437"/>
      <c r="CX22" s="437"/>
      <c r="CY22" s="437"/>
      <c r="CZ22" s="437"/>
      <c r="DA22" s="437"/>
      <c r="DB22" s="437"/>
      <c r="DC22" s="437"/>
      <c r="DD22" s="437"/>
      <c r="DE22" s="437"/>
      <c r="DF22" s="437"/>
      <c r="DG22" s="437"/>
      <c r="DH22" s="437"/>
      <c r="DI22" s="437"/>
      <c r="DJ22" s="437"/>
      <c r="DK22" s="437"/>
      <c r="DL22" s="437"/>
      <c r="DM22" s="437"/>
      <c r="DN22" s="437"/>
      <c r="DO22" s="437"/>
      <c r="DP22" s="437"/>
      <c r="DQ22" s="437"/>
      <c r="DR22" s="437"/>
      <c r="DS22" s="437"/>
      <c r="DT22" s="437"/>
      <c r="DU22" s="437"/>
      <c r="DV22" s="437"/>
      <c r="DW22" s="437"/>
      <c r="DX22" s="437"/>
      <c r="DY22" s="437"/>
      <c r="DZ22" s="437"/>
      <c r="EA22" s="437"/>
      <c r="EB22" s="437"/>
      <c r="EC22" s="438"/>
    </row>
    <row r="23" spans="2:133" ht="11.25" customHeight="1" x14ac:dyDescent="0.2">
      <c r="B23" s="381" t="s">
        <v>270</v>
      </c>
      <c r="C23" s="382"/>
      <c r="D23" s="382"/>
      <c r="E23" s="382"/>
      <c r="F23" s="382"/>
      <c r="G23" s="382"/>
      <c r="H23" s="382"/>
      <c r="I23" s="382"/>
      <c r="J23" s="382"/>
      <c r="K23" s="382"/>
      <c r="L23" s="382"/>
      <c r="M23" s="382"/>
      <c r="N23" s="382"/>
      <c r="O23" s="382"/>
      <c r="P23" s="382"/>
      <c r="Q23" s="383"/>
      <c r="R23" s="384">
        <v>332972</v>
      </c>
      <c r="S23" s="385"/>
      <c r="T23" s="385"/>
      <c r="U23" s="385"/>
      <c r="V23" s="385"/>
      <c r="W23" s="385"/>
      <c r="X23" s="385"/>
      <c r="Y23" s="386"/>
      <c r="Z23" s="422">
        <v>2.8</v>
      </c>
      <c r="AA23" s="422"/>
      <c r="AB23" s="422"/>
      <c r="AC23" s="422"/>
      <c r="AD23" s="423" t="s">
        <v>122</v>
      </c>
      <c r="AE23" s="423"/>
      <c r="AF23" s="423"/>
      <c r="AG23" s="423"/>
      <c r="AH23" s="423"/>
      <c r="AI23" s="423"/>
      <c r="AJ23" s="423"/>
      <c r="AK23" s="423"/>
      <c r="AL23" s="387" t="s">
        <v>122</v>
      </c>
      <c r="AM23" s="388"/>
      <c r="AN23" s="388"/>
      <c r="AO23" s="424"/>
      <c r="AP23" s="381" t="s">
        <v>271</v>
      </c>
      <c r="AQ23" s="461"/>
      <c r="AR23" s="461"/>
      <c r="AS23" s="461"/>
      <c r="AT23" s="461"/>
      <c r="AU23" s="461"/>
      <c r="AV23" s="461"/>
      <c r="AW23" s="461"/>
      <c r="AX23" s="461"/>
      <c r="AY23" s="461"/>
      <c r="AZ23" s="461"/>
      <c r="BA23" s="461"/>
      <c r="BB23" s="461"/>
      <c r="BC23" s="461"/>
      <c r="BD23" s="461"/>
      <c r="BE23" s="461"/>
      <c r="BF23" s="462"/>
      <c r="BG23" s="384" t="s">
        <v>122</v>
      </c>
      <c r="BH23" s="385"/>
      <c r="BI23" s="385"/>
      <c r="BJ23" s="385"/>
      <c r="BK23" s="385"/>
      <c r="BL23" s="385"/>
      <c r="BM23" s="385"/>
      <c r="BN23" s="386"/>
      <c r="BO23" s="422" t="s">
        <v>122</v>
      </c>
      <c r="BP23" s="422"/>
      <c r="BQ23" s="422"/>
      <c r="BR23" s="422"/>
      <c r="BS23" s="423" t="s">
        <v>122</v>
      </c>
      <c r="BT23" s="423"/>
      <c r="BU23" s="423"/>
      <c r="BV23" s="423"/>
      <c r="BW23" s="423"/>
      <c r="BX23" s="423"/>
      <c r="BY23" s="423"/>
      <c r="BZ23" s="423"/>
      <c r="CA23" s="423"/>
      <c r="CB23" s="463"/>
      <c r="CD23" s="436" t="s">
        <v>211</v>
      </c>
      <c r="CE23" s="437"/>
      <c r="CF23" s="437"/>
      <c r="CG23" s="437"/>
      <c r="CH23" s="437"/>
      <c r="CI23" s="437"/>
      <c r="CJ23" s="437"/>
      <c r="CK23" s="437"/>
      <c r="CL23" s="437"/>
      <c r="CM23" s="437"/>
      <c r="CN23" s="437"/>
      <c r="CO23" s="437"/>
      <c r="CP23" s="437"/>
      <c r="CQ23" s="438"/>
      <c r="CR23" s="436" t="s">
        <v>272</v>
      </c>
      <c r="CS23" s="437"/>
      <c r="CT23" s="437"/>
      <c r="CU23" s="437"/>
      <c r="CV23" s="437"/>
      <c r="CW23" s="437"/>
      <c r="CX23" s="437"/>
      <c r="CY23" s="438"/>
      <c r="CZ23" s="436" t="s">
        <v>273</v>
      </c>
      <c r="DA23" s="437"/>
      <c r="DB23" s="437"/>
      <c r="DC23" s="438"/>
      <c r="DD23" s="436" t="s">
        <v>274</v>
      </c>
      <c r="DE23" s="437"/>
      <c r="DF23" s="437"/>
      <c r="DG23" s="437"/>
      <c r="DH23" s="437"/>
      <c r="DI23" s="437"/>
      <c r="DJ23" s="437"/>
      <c r="DK23" s="438"/>
      <c r="DL23" s="474" t="s">
        <v>275</v>
      </c>
      <c r="DM23" s="475"/>
      <c r="DN23" s="475"/>
      <c r="DO23" s="475"/>
      <c r="DP23" s="475"/>
      <c r="DQ23" s="475"/>
      <c r="DR23" s="475"/>
      <c r="DS23" s="475"/>
      <c r="DT23" s="475"/>
      <c r="DU23" s="475"/>
      <c r="DV23" s="476"/>
      <c r="DW23" s="436" t="s">
        <v>276</v>
      </c>
      <c r="DX23" s="437"/>
      <c r="DY23" s="437"/>
      <c r="DZ23" s="437"/>
      <c r="EA23" s="437"/>
      <c r="EB23" s="437"/>
      <c r="EC23" s="438"/>
    </row>
    <row r="24" spans="2:133" ht="11.25" customHeight="1" x14ac:dyDescent="0.2">
      <c r="B24" s="381" t="s">
        <v>277</v>
      </c>
      <c r="C24" s="382"/>
      <c r="D24" s="382"/>
      <c r="E24" s="382"/>
      <c r="F24" s="382"/>
      <c r="G24" s="382"/>
      <c r="H24" s="382"/>
      <c r="I24" s="382"/>
      <c r="J24" s="382"/>
      <c r="K24" s="382"/>
      <c r="L24" s="382"/>
      <c r="M24" s="382"/>
      <c r="N24" s="382"/>
      <c r="O24" s="382"/>
      <c r="P24" s="382"/>
      <c r="Q24" s="383"/>
      <c r="R24" s="384" t="s">
        <v>122</v>
      </c>
      <c r="S24" s="385"/>
      <c r="T24" s="385"/>
      <c r="U24" s="385"/>
      <c r="V24" s="385"/>
      <c r="W24" s="385"/>
      <c r="X24" s="385"/>
      <c r="Y24" s="386"/>
      <c r="Z24" s="422" t="s">
        <v>122</v>
      </c>
      <c r="AA24" s="422"/>
      <c r="AB24" s="422"/>
      <c r="AC24" s="422"/>
      <c r="AD24" s="423" t="s">
        <v>122</v>
      </c>
      <c r="AE24" s="423"/>
      <c r="AF24" s="423"/>
      <c r="AG24" s="423"/>
      <c r="AH24" s="423"/>
      <c r="AI24" s="423"/>
      <c r="AJ24" s="423"/>
      <c r="AK24" s="423"/>
      <c r="AL24" s="387" t="s">
        <v>122</v>
      </c>
      <c r="AM24" s="388"/>
      <c r="AN24" s="388"/>
      <c r="AO24" s="424"/>
      <c r="AP24" s="381" t="s">
        <v>278</v>
      </c>
      <c r="AQ24" s="461"/>
      <c r="AR24" s="461"/>
      <c r="AS24" s="461"/>
      <c r="AT24" s="461"/>
      <c r="AU24" s="461"/>
      <c r="AV24" s="461"/>
      <c r="AW24" s="461"/>
      <c r="AX24" s="461"/>
      <c r="AY24" s="461"/>
      <c r="AZ24" s="461"/>
      <c r="BA24" s="461"/>
      <c r="BB24" s="461"/>
      <c r="BC24" s="461"/>
      <c r="BD24" s="461"/>
      <c r="BE24" s="461"/>
      <c r="BF24" s="462"/>
      <c r="BG24" s="384" t="s">
        <v>122</v>
      </c>
      <c r="BH24" s="385"/>
      <c r="BI24" s="385"/>
      <c r="BJ24" s="385"/>
      <c r="BK24" s="385"/>
      <c r="BL24" s="385"/>
      <c r="BM24" s="385"/>
      <c r="BN24" s="386"/>
      <c r="BO24" s="422" t="s">
        <v>122</v>
      </c>
      <c r="BP24" s="422"/>
      <c r="BQ24" s="422"/>
      <c r="BR24" s="422"/>
      <c r="BS24" s="423" t="s">
        <v>122</v>
      </c>
      <c r="BT24" s="423"/>
      <c r="BU24" s="423"/>
      <c r="BV24" s="423"/>
      <c r="BW24" s="423"/>
      <c r="BX24" s="423"/>
      <c r="BY24" s="423"/>
      <c r="BZ24" s="423"/>
      <c r="CA24" s="423"/>
      <c r="CB24" s="463"/>
      <c r="CD24" s="442" t="s">
        <v>279</v>
      </c>
      <c r="CE24" s="443"/>
      <c r="CF24" s="443"/>
      <c r="CG24" s="443"/>
      <c r="CH24" s="443"/>
      <c r="CI24" s="443"/>
      <c r="CJ24" s="443"/>
      <c r="CK24" s="443"/>
      <c r="CL24" s="443"/>
      <c r="CM24" s="443"/>
      <c r="CN24" s="443"/>
      <c r="CO24" s="443"/>
      <c r="CP24" s="443"/>
      <c r="CQ24" s="444"/>
      <c r="CR24" s="439">
        <v>4790261</v>
      </c>
      <c r="CS24" s="440"/>
      <c r="CT24" s="440"/>
      <c r="CU24" s="440"/>
      <c r="CV24" s="440"/>
      <c r="CW24" s="440"/>
      <c r="CX24" s="440"/>
      <c r="CY24" s="465"/>
      <c r="CZ24" s="466">
        <v>40.700000000000003</v>
      </c>
      <c r="DA24" s="448"/>
      <c r="DB24" s="448"/>
      <c r="DC24" s="468"/>
      <c r="DD24" s="464">
        <v>3436459</v>
      </c>
      <c r="DE24" s="440"/>
      <c r="DF24" s="440"/>
      <c r="DG24" s="440"/>
      <c r="DH24" s="440"/>
      <c r="DI24" s="440"/>
      <c r="DJ24" s="440"/>
      <c r="DK24" s="465"/>
      <c r="DL24" s="464">
        <v>3198158</v>
      </c>
      <c r="DM24" s="440"/>
      <c r="DN24" s="440"/>
      <c r="DO24" s="440"/>
      <c r="DP24" s="440"/>
      <c r="DQ24" s="440"/>
      <c r="DR24" s="440"/>
      <c r="DS24" s="440"/>
      <c r="DT24" s="440"/>
      <c r="DU24" s="440"/>
      <c r="DV24" s="465"/>
      <c r="DW24" s="466">
        <v>57.1</v>
      </c>
      <c r="DX24" s="448"/>
      <c r="DY24" s="448"/>
      <c r="DZ24" s="448"/>
      <c r="EA24" s="448"/>
      <c r="EB24" s="448"/>
      <c r="EC24" s="467"/>
    </row>
    <row r="25" spans="2:133" ht="11.25" customHeight="1" x14ac:dyDescent="0.2">
      <c r="B25" s="381" t="s">
        <v>280</v>
      </c>
      <c r="C25" s="382"/>
      <c r="D25" s="382"/>
      <c r="E25" s="382"/>
      <c r="F25" s="382"/>
      <c r="G25" s="382"/>
      <c r="H25" s="382"/>
      <c r="I25" s="382"/>
      <c r="J25" s="382"/>
      <c r="K25" s="382"/>
      <c r="L25" s="382"/>
      <c r="M25" s="382"/>
      <c r="N25" s="382"/>
      <c r="O25" s="382"/>
      <c r="P25" s="382"/>
      <c r="Q25" s="383"/>
      <c r="R25" s="384">
        <v>5888145</v>
      </c>
      <c r="S25" s="385"/>
      <c r="T25" s="385"/>
      <c r="U25" s="385"/>
      <c r="V25" s="385"/>
      <c r="W25" s="385"/>
      <c r="X25" s="385"/>
      <c r="Y25" s="386"/>
      <c r="Z25" s="422">
        <v>48.7</v>
      </c>
      <c r="AA25" s="422"/>
      <c r="AB25" s="422"/>
      <c r="AC25" s="422"/>
      <c r="AD25" s="423">
        <v>5555173</v>
      </c>
      <c r="AE25" s="423"/>
      <c r="AF25" s="423"/>
      <c r="AG25" s="423"/>
      <c r="AH25" s="423"/>
      <c r="AI25" s="423"/>
      <c r="AJ25" s="423"/>
      <c r="AK25" s="423"/>
      <c r="AL25" s="387">
        <v>99.4</v>
      </c>
      <c r="AM25" s="388"/>
      <c r="AN25" s="388"/>
      <c r="AO25" s="424"/>
      <c r="AP25" s="381" t="s">
        <v>281</v>
      </c>
      <c r="AQ25" s="461"/>
      <c r="AR25" s="461"/>
      <c r="AS25" s="461"/>
      <c r="AT25" s="461"/>
      <c r="AU25" s="461"/>
      <c r="AV25" s="461"/>
      <c r="AW25" s="461"/>
      <c r="AX25" s="461"/>
      <c r="AY25" s="461"/>
      <c r="AZ25" s="461"/>
      <c r="BA25" s="461"/>
      <c r="BB25" s="461"/>
      <c r="BC25" s="461"/>
      <c r="BD25" s="461"/>
      <c r="BE25" s="461"/>
      <c r="BF25" s="462"/>
      <c r="BG25" s="384" t="s">
        <v>122</v>
      </c>
      <c r="BH25" s="385"/>
      <c r="BI25" s="385"/>
      <c r="BJ25" s="385"/>
      <c r="BK25" s="385"/>
      <c r="BL25" s="385"/>
      <c r="BM25" s="385"/>
      <c r="BN25" s="386"/>
      <c r="BO25" s="422" t="s">
        <v>122</v>
      </c>
      <c r="BP25" s="422"/>
      <c r="BQ25" s="422"/>
      <c r="BR25" s="422"/>
      <c r="BS25" s="423" t="s">
        <v>122</v>
      </c>
      <c r="BT25" s="423"/>
      <c r="BU25" s="423"/>
      <c r="BV25" s="423"/>
      <c r="BW25" s="423"/>
      <c r="BX25" s="423"/>
      <c r="BY25" s="423"/>
      <c r="BZ25" s="423"/>
      <c r="CA25" s="423"/>
      <c r="CB25" s="463"/>
      <c r="CD25" s="381" t="s">
        <v>282</v>
      </c>
      <c r="CE25" s="382"/>
      <c r="CF25" s="382"/>
      <c r="CG25" s="382"/>
      <c r="CH25" s="382"/>
      <c r="CI25" s="382"/>
      <c r="CJ25" s="382"/>
      <c r="CK25" s="382"/>
      <c r="CL25" s="382"/>
      <c r="CM25" s="382"/>
      <c r="CN25" s="382"/>
      <c r="CO25" s="382"/>
      <c r="CP25" s="382"/>
      <c r="CQ25" s="383"/>
      <c r="CR25" s="384">
        <v>1850122</v>
      </c>
      <c r="CS25" s="397"/>
      <c r="CT25" s="397"/>
      <c r="CU25" s="397"/>
      <c r="CV25" s="397"/>
      <c r="CW25" s="397"/>
      <c r="CX25" s="397"/>
      <c r="CY25" s="398"/>
      <c r="CZ25" s="387">
        <v>15.7</v>
      </c>
      <c r="DA25" s="399"/>
      <c r="DB25" s="399"/>
      <c r="DC25" s="400"/>
      <c r="DD25" s="390">
        <v>1707024</v>
      </c>
      <c r="DE25" s="397"/>
      <c r="DF25" s="397"/>
      <c r="DG25" s="397"/>
      <c r="DH25" s="397"/>
      <c r="DI25" s="397"/>
      <c r="DJ25" s="397"/>
      <c r="DK25" s="398"/>
      <c r="DL25" s="390">
        <v>1673690</v>
      </c>
      <c r="DM25" s="397"/>
      <c r="DN25" s="397"/>
      <c r="DO25" s="397"/>
      <c r="DP25" s="397"/>
      <c r="DQ25" s="397"/>
      <c r="DR25" s="397"/>
      <c r="DS25" s="397"/>
      <c r="DT25" s="397"/>
      <c r="DU25" s="397"/>
      <c r="DV25" s="398"/>
      <c r="DW25" s="387">
        <v>29.9</v>
      </c>
      <c r="DX25" s="399"/>
      <c r="DY25" s="399"/>
      <c r="DZ25" s="399"/>
      <c r="EA25" s="399"/>
      <c r="EB25" s="399"/>
      <c r="EC25" s="411"/>
    </row>
    <row r="26" spans="2:133" ht="11.25" customHeight="1" x14ac:dyDescent="0.2">
      <c r="B26" s="381" t="s">
        <v>283</v>
      </c>
      <c r="C26" s="382"/>
      <c r="D26" s="382"/>
      <c r="E26" s="382"/>
      <c r="F26" s="382"/>
      <c r="G26" s="382"/>
      <c r="H26" s="382"/>
      <c r="I26" s="382"/>
      <c r="J26" s="382"/>
      <c r="K26" s="382"/>
      <c r="L26" s="382"/>
      <c r="M26" s="382"/>
      <c r="N26" s="382"/>
      <c r="O26" s="382"/>
      <c r="P26" s="382"/>
      <c r="Q26" s="383"/>
      <c r="R26" s="384">
        <v>1921</v>
      </c>
      <c r="S26" s="385"/>
      <c r="T26" s="385"/>
      <c r="U26" s="385"/>
      <c r="V26" s="385"/>
      <c r="W26" s="385"/>
      <c r="X26" s="385"/>
      <c r="Y26" s="386"/>
      <c r="Z26" s="422">
        <v>0</v>
      </c>
      <c r="AA26" s="422"/>
      <c r="AB26" s="422"/>
      <c r="AC26" s="422"/>
      <c r="AD26" s="423">
        <v>1921</v>
      </c>
      <c r="AE26" s="423"/>
      <c r="AF26" s="423"/>
      <c r="AG26" s="423"/>
      <c r="AH26" s="423"/>
      <c r="AI26" s="423"/>
      <c r="AJ26" s="423"/>
      <c r="AK26" s="423"/>
      <c r="AL26" s="387">
        <v>0</v>
      </c>
      <c r="AM26" s="388"/>
      <c r="AN26" s="388"/>
      <c r="AO26" s="424"/>
      <c r="AP26" s="381" t="s">
        <v>284</v>
      </c>
      <c r="AQ26" s="461"/>
      <c r="AR26" s="461"/>
      <c r="AS26" s="461"/>
      <c r="AT26" s="461"/>
      <c r="AU26" s="461"/>
      <c r="AV26" s="461"/>
      <c r="AW26" s="461"/>
      <c r="AX26" s="461"/>
      <c r="AY26" s="461"/>
      <c r="AZ26" s="461"/>
      <c r="BA26" s="461"/>
      <c r="BB26" s="461"/>
      <c r="BC26" s="461"/>
      <c r="BD26" s="461"/>
      <c r="BE26" s="461"/>
      <c r="BF26" s="462"/>
      <c r="BG26" s="384" t="s">
        <v>122</v>
      </c>
      <c r="BH26" s="385"/>
      <c r="BI26" s="385"/>
      <c r="BJ26" s="385"/>
      <c r="BK26" s="385"/>
      <c r="BL26" s="385"/>
      <c r="BM26" s="385"/>
      <c r="BN26" s="386"/>
      <c r="BO26" s="422" t="s">
        <v>122</v>
      </c>
      <c r="BP26" s="422"/>
      <c r="BQ26" s="422"/>
      <c r="BR26" s="422"/>
      <c r="BS26" s="423" t="s">
        <v>122</v>
      </c>
      <c r="BT26" s="423"/>
      <c r="BU26" s="423"/>
      <c r="BV26" s="423"/>
      <c r="BW26" s="423"/>
      <c r="BX26" s="423"/>
      <c r="BY26" s="423"/>
      <c r="BZ26" s="423"/>
      <c r="CA26" s="423"/>
      <c r="CB26" s="463"/>
      <c r="CD26" s="381" t="s">
        <v>285</v>
      </c>
      <c r="CE26" s="382"/>
      <c r="CF26" s="382"/>
      <c r="CG26" s="382"/>
      <c r="CH26" s="382"/>
      <c r="CI26" s="382"/>
      <c r="CJ26" s="382"/>
      <c r="CK26" s="382"/>
      <c r="CL26" s="382"/>
      <c r="CM26" s="382"/>
      <c r="CN26" s="382"/>
      <c r="CO26" s="382"/>
      <c r="CP26" s="382"/>
      <c r="CQ26" s="383"/>
      <c r="CR26" s="384">
        <v>1084837</v>
      </c>
      <c r="CS26" s="385"/>
      <c r="CT26" s="385"/>
      <c r="CU26" s="385"/>
      <c r="CV26" s="385"/>
      <c r="CW26" s="385"/>
      <c r="CX26" s="385"/>
      <c r="CY26" s="386"/>
      <c r="CZ26" s="387">
        <v>9.1999999999999993</v>
      </c>
      <c r="DA26" s="399"/>
      <c r="DB26" s="399"/>
      <c r="DC26" s="400"/>
      <c r="DD26" s="390">
        <v>1002456</v>
      </c>
      <c r="DE26" s="385"/>
      <c r="DF26" s="385"/>
      <c r="DG26" s="385"/>
      <c r="DH26" s="385"/>
      <c r="DI26" s="385"/>
      <c r="DJ26" s="385"/>
      <c r="DK26" s="386"/>
      <c r="DL26" s="390" t="s">
        <v>122</v>
      </c>
      <c r="DM26" s="385"/>
      <c r="DN26" s="385"/>
      <c r="DO26" s="385"/>
      <c r="DP26" s="385"/>
      <c r="DQ26" s="385"/>
      <c r="DR26" s="385"/>
      <c r="DS26" s="385"/>
      <c r="DT26" s="385"/>
      <c r="DU26" s="385"/>
      <c r="DV26" s="386"/>
      <c r="DW26" s="387" t="s">
        <v>122</v>
      </c>
      <c r="DX26" s="399"/>
      <c r="DY26" s="399"/>
      <c r="DZ26" s="399"/>
      <c r="EA26" s="399"/>
      <c r="EB26" s="399"/>
      <c r="EC26" s="411"/>
    </row>
    <row r="27" spans="2:133" ht="11.25" customHeight="1" x14ac:dyDescent="0.2">
      <c r="B27" s="381" t="s">
        <v>286</v>
      </c>
      <c r="C27" s="382"/>
      <c r="D27" s="382"/>
      <c r="E27" s="382"/>
      <c r="F27" s="382"/>
      <c r="G27" s="382"/>
      <c r="H27" s="382"/>
      <c r="I27" s="382"/>
      <c r="J27" s="382"/>
      <c r="K27" s="382"/>
      <c r="L27" s="382"/>
      <c r="M27" s="382"/>
      <c r="N27" s="382"/>
      <c r="O27" s="382"/>
      <c r="P27" s="382"/>
      <c r="Q27" s="383"/>
      <c r="R27" s="384">
        <v>129162</v>
      </c>
      <c r="S27" s="385"/>
      <c r="T27" s="385"/>
      <c r="U27" s="385"/>
      <c r="V27" s="385"/>
      <c r="W27" s="385"/>
      <c r="X27" s="385"/>
      <c r="Y27" s="386"/>
      <c r="Z27" s="422">
        <v>1.1000000000000001</v>
      </c>
      <c r="AA27" s="422"/>
      <c r="AB27" s="422"/>
      <c r="AC27" s="422"/>
      <c r="AD27" s="423" t="s">
        <v>122</v>
      </c>
      <c r="AE27" s="423"/>
      <c r="AF27" s="423"/>
      <c r="AG27" s="423"/>
      <c r="AH27" s="423"/>
      <c r="AI27" s="423"/>
      <c r="AJ27" s="423"/>
      <c r="AK27" s="423"/>
      <c r="AL27" s="387" t="s">
        <v>122</v>
      </c>
      <c r="AM27" s="388"/>
      <c r="AN27" s="388"/>
      <c r="AO27" s="424"/>
      <c r="AP27" s="381" t="s">
        <v>287</v>
      </c>
      <c r="AQ27" s="382"/>
      <c r="AR27" s="382"/>
      <c r="AS27" s="382"/>
      <c r="AT27" s="382"/>
      <c r="AU27" s="382"/>
      <c r="AV27" s="382"/>
      <c r="AW27" s="382"/>
      <c r="AX27" s="382"/>
      <c r="AY27" s="382"/>
      <c r="AZ27" s="382"/>
      <c r="BA27" s="382"/>
      <c r="BB27" s="382"/>
      <c r="BC27" s="382"/>
      <c r="BD27" s="382"/>
      <c r="BE27" s="382"/>
      <c r="BF27" s="383"/>
      <c r="BG27" s="384">
        <v>2095036</v>
      </c>
      <c r="BH27" s="385"/>
      <c r="BI27" s="385"/>
      <c r="BJ27" s="385"/>
      <c r="BK27" s="385"/>
      <c r="BL27" s="385"/>
      <c r="BM27" s="385"/>
      <c r="BN27" s="386"/>
      <c r="BO27" s="422">
        <v>100</v>
      </c>
      <c r="BP27" s="422"/>
      <c r="BQ27" s="422"/>
      <c r="BR27" s="422"/>
      <c r="BS27" s="423" t="s">
        <v>122</v>
      </c>
      <c r="BT27" s="423"/>
      <c r="BU27" s="423"/>
      <c r="BV27" s="423"/>
      <c r="BW27" s="423"/>
      <c r="BX27" s="423"/>
      <c r="BY27" s="423"/>
      <c r="BZ27" s="423"/>
      <c r="CA27" s="423"/>
      <c r="CB27" s="463"/>
      <c r="CD27" s="381" t="s">
        <v>288</v>
      </c>
      <c r="CE27" s="382"/>
      <c r="CF27" s="382"/>
      <c r="CG27" s="382"/>
      <c r="CH27" s="382"/>
      <c r="CI27" s="382"/>
      <c r="CJ27" s="382"/>
      <c r="CK27" s="382"/>
      <c r="CL27" s="382"/>
      <c r="CM27" s="382"/>
      <c r="CN27" s="382"/>
      <c r="CO27" s="382"/>
      <c r="CP27" s="382"/>
      <c r="CQ27" s="383"/>
      <c r="CR27" s="384">
        <v>1830828</v>
      </c>
      <c r="CS27" s="397"/>
      <c r="CT27" s="397"/>
      <c r="CU27" s="397"/>
      <c r="CV27" s="397"/>
      <c r="CW27" s="397"/>
      <c r="CX27" s="397"/>
      <c r="CY27" s="398"/>
      <c r="CZ27" s="387">
        <v>15.5</v>
      </c>
      <c r="DA27" s="399"/>
      <c r="DB27" s="399"/>
      <c r="DC27" s="400"/>
      <c r="DD27" s="390">
        <v>629356</v>
      </c>
      <c r="DE27" s="397"/>
      <c r="DF27" s="397"/>
      <c r="DG27" s="397"/>
      <c r="DH27" s="397"/>
      <c r="DI27" s="397"/>
      <c r="DJ27" s="397"/>
      <c r="DK27" s="398"/>
      <c r="DL27" s="390">
        <v>456658</v>
      </c>
      <c r="DM27" s="397"/>
      <c r="DN27" s="397"/>
      <c r="DO27" s="397"/>
      <c r="DP27" s="397"/>
      <c r="DQ27" s="397"/>
      <c r="DR27" s="397"/>
      <c r="DS27" s="397"/>
      <c r="DT27" s="397"/>
      <c r="DU27" s="397"/>
      <c r="DV27" s="398"/>
      <c r="DW27" s="387">
        <v>8.1</v>
      </c>
      <c r="DX27" s="399"/>
      <c r="DY27" s="399"/>
      <c r="DZ27" s="399"/>
      <c r="EA27" s="399"/>
      <c r="EB27" s="399"/>
      <c r="EC27" s="411"/>
    </row>
    <row r="28" spans="2:133" ht="11.25" customHeight="1" x14ac:dyDescent="0.2">
      <c r="B28" s="381" t="s">
        <v>289</v>
      </c>
      <c r="C28" s="382"/>
      <c r="D28" s="382"/>
      <c r="E28" s="382"/>
      <c r="F28" s="382"/>
      <c r="G28" s="382"/>
      <c r="H28" s="382"/>
      <c r="I28" s="382"/>
      <c r="J28" s="382"/>
      <c r="K28" s="382"/>
      <c r="L28" s="382"/>
      <c r="M28" s="382"/>
      <c r="N28" s="382"/>
      <c r="O28" s="382"/>
      <c r="P28" s="382"/>
      <c r="Q28" s="383"/>
      <c r="R28" s="384">
        <v>97986</v>
      </c>
      <c r="S28" s="385"/>
      <c r="T28" s="385"/>
      <c r="U28" s="385"/>
      <c r="V28" s="385"/>
      <c r="W28" s="385"/>
      <c r="X28" s="385"/>
      <c r="Y28" s="386"/>
      <c r="Z28" s="422">
        <v>0.8</v>
      </c>
      <c r="AA28" s="422"/>
      <c r="AB28" s="422"/>
      <c r="AC28" s="422"/>
      <c r="AD28" s="423">
        <v>28790</v>
      </c>
      <c r="AE28" s="423"/>
      <c r="AF28" s="423"/>
      <c r="AG28" s="423"/>
      <c r="AH28" s="423"/>
      <c r="AI28" s="423"/>
      <c r="AJ28" s="423"/>
      <c r="AK28" s="423"/>
      <c r="AL28" s="387">
        <v>0.5</v>
      </c>
      <c r="AM28" s="388"/>
      <c r="AN28" s="388"/>
      <c r="AO28" s="424"/>
      <c r="AP28" s="381"/>
      <c r="AQ28" s="382"/>
      <c r="AR28" s="382"/>
      <c r="AS28" s="382"/>
      <c r="AT28" s="382"/>
      <c r="AU28" s="382"/>
      <c r="AV28" s="382"/>
      <c r="AW28" s="382"/>
      <c r="AX28" s="382"/>
      <c r="AY28" s="382"/>
      <c r="AZ28" s="382"/>
      <c r="BA28" s="382"/>
      <c r="BB28" s="382"/>
      <c r="BC28" s="382"/>
      <c r="BD28" s="382"/>
      <c r="BE28" s="382"/>
      <c r="BF28" s="383"/>
      <c r="BG28" s="384"/>
      <c r="BH28" s="385"/>
      <c r="BI28" s="385"/>
      <c r="BJ28" s="385"/>
      <c r="BK28" s="385"/>
      <c r="BL28" s="385"/>
      <c r="BM28" s="385"/>
      <c r="BN28" s="386"/>
      <c r="BO28" s="422"/>
      <c r="BP28" s="422"/>
      <c r="BQ28" s="422"/>
      <c r="BR28" s="422"/>
      <c r="BS28" s="390"/>
      <c r="BT28" s="385"/>
      <c r="BU28" s="385"/>
      <c r="BV28" s="385"/>
      <c r="BW28" s="385"/>
      <c r="BX28" s="385"/>
      <c r="BY28" s="385"/>
      <c r="BZ28" s="385"/>
      <c r="CA28" s="385"/>
      <c r="CB28" s="421"/>
      <c r="CD28" s="381" t="s">
        <v>290</v>
      </c>
      <c r="CE28" s="382"/>
      <c r="CF28" s="382"/>
      <c r="CG28" s="382"/>
      <c r="CH28" s="382"/>
      <c r="CI28" s="382"/>
      <c r="CJ28" s="382"/>
      <c r="CK28" s="382"/>
      <c r="CL28" s="382"/>
      <c r="CM28" s="382"/>
      <c r="CN28" s="382"/>
      <c r="CO28" s="382"/>
      <c r="CP28" s="382"/>
      <c r="CQ28" s="383"/>
      <c r="CR28" s="384">
        <v>1109311</v>
      </c>
      <c r="CS28" s="385"/>
      <c r="CT28" s="385"/>
      <c r="CU28" s="385"/>
      <c r="CV28" s="385"/>
      <c r="CW28" s="385"/>
      <c r="CX28" s="385"/>
      <c r="CY28" s="386"/>
      <c r="CZ28" s="387">
        <v>9.4</v>
      </c>
      <c r="DA28" s="399"/>
      <c r="DB28" s="399"/>
      <c r="DC28" s="400"/>
      <c r="DD28" s="390">
        <v>1100079</v>
      </c>
      <c r="DE28" s="385"/>
      <c r="DF28" s="385"/>
      <c r="DG28" s="385"/>
      <c r="DH28" s="385"/>
      <c r="DI28" s="385"/>
      <c r="DJ28" s="385"/>
      <c r="DK28" s="386"/>
      <c r="DL28" s="390">
        <v>1067810</v>
      </c>
      <c r="DM28" s="385"/>
      <c r="DN28" s="385"/>
      <c r="DO28" s="385"/>
      <c r="DP28" s="385"/>
      <c r="DQ28" s="385"/>
      <c r="DR28" s="385"/>
      <c r="DS28" s="385"/>
      <c r="DT28" s="385"/>
      <c r="DU28" s="385"/>
      <c r="DV28" s="386"/>
      <c r="DW28" s="387">
        <v>19</v>
      </c>
      <c r="DX28" s="399"/>
      <c r="DY28" s="399"/>
      <c r="DZ28" s="399"/>
      <c r="EA28" s="399"/>
      <c r="EB28" s="399"/>
      <c r="EC28" s="411"/>
    </row>
    <row r="29" spans="2:133" ht="11.25" customHeight="1" x14ac:dyDescent="0.2">
      <c r="B29" s="381" t="s">
        <v>291</v>
      </c>
      <c r="C29" s="382"/>
      <c r="D29" s="382"/>
      <c r="E29" s="382"/>
      <c r="F29" s="382"/>
      <c r="G29" s="382"/>
      <c r="H29" s="382"/>
      <c r="I29" s="382"/>
      <c r="J29" s="382"/>
      <c r="K29" s="382"/>
      <c r="L29" s="382"/>
      <c r="M29" s="382"/>
      <c r="N29" s="382"/>
      <c r="O29" s="382"/>
      <c r="P29" s="382"/>
      <c r="Q29" s="383"/>
      <c r="R29" s="384">
        <v>74198</v>
      </c>
      <c r="S29" s="385"/>
      <c r="T29" s="385"/>
      <c r="U29" s="385"/>
      <c r="V29" s="385"/>
      <c r="W29" s="385"/>
      <c r="X29" s="385"/>
      <c r="Y29" s="386"/>
      <c r="Z29" s="422">
        <v>0.6</v>
      </c>
      <c r="AA29" s="422"/>
      <c r="AB29" s="422"/>
      <c r="AC29" s="422"/>
      <c r="AD29" s="423" t="s">
        <v>122</v>
      </c>
      <c r="AE29" s="423"/>
      <c r="AF29" s="423"/>
      <c r="AG29" s="423"/>
      <c r="AH29" s="423"/>
      <c r="AI29" s="423"/>
      <c r="AJ29" s="423"/>
      <c r="AK29" s="423"/>
      <c r="AL29" s="387" t="s">
        <v>122</v>
      </c>
      <c r="AM29" s="388"/>
      <c r="AN29" s="388"/>
      <c r="AO29" s="424"/>
      <c r="AP29" s="365"/>
      <c r="AQ29" s="366"/>
      <c r="AR29" s="366"/>
      <c r="AS29" s="366"/>
      <c r="AT29" s="366"/>
      <c r="AU29" s="366"/>
      <c r="AV29" s="366"/>
      <c r="AW29" s="366"/>
      <c r="AX29" s="366"/>
      <c r="AY29" s="366"/>
      <c r="AZ29" s="366"/>
      <c r="BA29" s="366"/>
      <c r="BB29" s="366"/>
      <c r="BC29" s="366"/>
      <c r="BD29" s="366"/>
      <c r="BE29" s="366"/>
      <c r="BF29" s="367"/>
      <c r="BG29" s="384"/>
      <c r="BH29" s="385"/>
      <c r="BI29" s="385"/>
      <c r="BJ29" s="385"/>
      <c r="BK29" s="385"/>
      <c r="BL29" s="385"/>
      <c r="BM29" s="385"/>
      <c r="BN29" s="386"/>
      <c r="BO29" s="422"/>
      <c r="BP29" s="422"/>
      <c r="BQ29" s="422"/>
      <c r="BR29" s="422"/>
      <c r="BS29" s="423"/>
      <c r="BT29" s="423"/>
      <c r="BU29" s="423"/>
      <c r="BV29" s="423"/>
      <c r="BW29" s="423"/>
      <c r="BX29" s="423"/>
      <c r="BY29" s="423"/>
      <c r="BZ29" s="423"/>
      <c r="CA29" s="423"/>
      <c r="CB29" s="463"/>
      <c r="CD29" s="403" t="s">
        <v>292</v>
      </c>
      <c r="CE29" s="404"/>
      <c r="CF29" s="381" t="s">
        <v>66</v>
      </c>
      <c r="CG29" s="382"/>
      <c r="CH29" s="382"/>
      <c r="CI29" s="382"/>
      <c r="CJ29" s="382"/>
      <c r="CK29" s="382"/>
      <c r="CL29" s="382"/>
      <c r="CM29" s="382"/>
      <c r="CN29" s="382"/>
      <c r="CO29" s="382"/>
      <c r="CP29" s="382"/>
      <c r="CQ29" s="383"/>
      <c r="CR29" s="384">
        <v>1109311</v>
      </c>
      <c r="CS29" s="397"/>
      <c r="CT29" s="397"/>
      <c r="CU29" s="397"/>
      <c r="CV29" s="397"/>
      <c r="CW29" s="397"/>
      <c r="CX29" s="397"/>
      <c r="CY29" s="398"/>
      <c r="CZ29" s="387">
        <v>9.4</v>
      </c>
      <c r="DA29" s="399"/>
      <c r="DB29" s="399"/>
      <c r="DC29" s="400"/>
      <c r="DD29" s="390">
        <v>1100079</v>
      </c>
      <c r="DE29" s="397"/>
      <c r="DF29" s="397"/>
      <c r="DG29" s="397"/>
      <c r="DH29" s="397"/>
      <c r="DI29" s="397"/>
      <c r="DJ29" s="397"/>
      <c r="DK29" s="398"/>
      <c r="DL29" s="390">
        <v>1067810</v>
      </c>
      <c r="DM29" s="397"/>
      <c r="DN29" s="397"/>
      <c r="DO29" s="397"/>
      <c r="DP29" s="397"/>
      <c r="DQ29" s="397"/>
      <c r="DR29" s="397"/>
      <c r="DS29" s="397"/>
      <c r="DT29" s="397"/>
      <c r="DU29" s="397"/>
      <c r="DV29" s="398"/>
      <c r="DW29" s="387">
        <v>19</v>
      </c>
      <c r="DX29" s="399"/>
      <c r="DY29" s="399"/>
      <c r="DZ29" s="399"/>
      <c r="EA29" s="399"/>
      <c r="EB29" s="399"/>
      <c r="EC29" s="411"/>
    </row>
    <row r="30" spans="2:133" ht="11.25" customHeight="1" x14ac:dyDescent="0.2">
      <c r="B30" s="381" t="s">
        <v>293</v>
      </c>
      <c r="C30" s="382"/>
      <c r="D30" s="382"/>
      <c r="E30" s="382"/>
      <c r="F30" s="382"/>
      <c r="G30" s="382"/>
      <c r="H30" s="382"/>
      <c r="I30" s="382"/>
      <c r="J30" s="382"/>
      <c r="K30" s="382"/>
      <c r="L30" s="382"/>
      <c r="M30" s="382"/>
      <c r="N30" s="382"/>
      <c r="O30" s="382"/>
      <c r="P30" s="382"/>
      <c r="Q30" s="383"/>
      <c r="R30" s="384">
        <v>1412541</v>
      </c>
      <c r="S30" s="385"/>
      <c r="T30" s="385"/>
      <c r="U30" s="385"/>
      <c r="V30" s="385"/>
      <c r="W30" s="385"/>
      <c r="X30" s="385"/>
      <c r="Y30" s="386"/>
      <c r="Z30" s="422">
        <v>11.7</v>
      </c>
      <c r="AA30" s="422"/>
      <c r="AB30" s="422"/>
      <c r="AC30" s="422"/>
      <c r="AD30" s="423" t="s">
        <v>122</v>
      </c>
      <c r="AE30" s="423"/>
      <c r="AF30" s="423"/>
      <c r="AG30" s="423"/>
      <c r="AH30" s="423"/>
      <c r="AI30" s="423"/>
      <c r="AJ30" s="423"/>
      <c r="AK30" s="423"/>
      <c r="AL30" s="387" t="s">
        <v>122</v>
      </c>
      <c r="AM30" s="388"/>
      <c r="AN30" s="388"/>
      <c r="AO30" s="424"/>
      <c r="AP30" s="436" t="s">
        <v>211</v>
      </c>
      <c r="AQ30" s="437"/>
      <c r="AR30" s="437"/>
      <c r="AS30" s="437"/>
      <c r="AT30" s="437"/>
      <c r="AU30" s="437"/>
      <c r="AV30" s="437"/>
      <c r="AW30" s="437"/>
      <c r="AX30" s="437"/>
      <c r="AY30" s="437"/>
      <c r="AZ30" s="437"/>
      <c r="BA30" s="437"/>
      <c r="BB30" s="437"/>
      <c r="BC30" s="437"/>
      <c r="BD30" s="437"/>
      <c r="BE30" s="437"/>
      <c r="BF30" s="438"/>
      <c r="BG30" s="436" t="s">
        <v>294</v>
      </c>
      <c r="BH30" s="459"/>
      <c r="BI30" s="459"/>
      <c r="BJ30" s="459"/>
      <c r="BK30" s="459"/>
      <c r="BL30" s="459"/>
      <c r="BM30" s="459"/>
      <c r="BN30" s="459"/>
      <c r="BO30" s="459"/>
      <c r="BP30" s="459"/>
      <c r="BQ30" s="460"/>
      <c r="BR30" s="436" t="s">
        <v>295</v>
      </c>
      <c r="BS30" s="459"/>
      <c r="BT30" s="459"/>
      <c r="BU30" s="459"/>
      <c r="BV30" s="459"/>
      <c r="BW30" s="459"/>
      <c r="BX30" s="459"/>
      <c r="BY30" s="459"/>
      <c r="BZ30" s="459"/>
      <c r="CA30" s="459"/>
      <c r="CB30" s="460"/>
      <c r="CD30" s="405"/>
      <c r="CE30" s="406"/>
      <c r="CF30" s="381" t="s">
        <v>296</v>
      </c>
      <c r="CG30" s="382"/>
      <c r="CH30" s="382"/>
      <c r="CI30" s="382"/>
      <c r="CJ30" s="382"/>
      <c r="CK30" s="382"/>
      <c r="CL30" s="382"/>
      <c r="CM30" s="382"/>
      <c r="CN30" s="382"/>
      <c r="CO30" s="382"/>
      <c r="CP30" s="382"/>
      <c r="CQ30" s="383"/>
      <c r="CR30" s="384">
        <v>1062958</v>
      </c>
      <c r="CS30" s="385"/>
      <c r="CT30" s="385"/>
      <c r="CU30" s="385"/>
      <c r="CV30" s="385"/>
      <c r="CW30" s="385"/>
      <c r="CX30" s="385"/>
      <c r="CY30" s="386"/>
      <c r="CZ30" s="387">
        <v>9</v>
      </c>
      <c r="DA30" s="399"/>
      <c r="DB30" s="399"/>
      <c r="DC30" s="400"/>
      <c r="DD30" s="390">
        <v>1053752</v>
      </c>
      <c r="DE30" s="385"/>
      <c r="DF30" s="385"/>
      <c r="DG30" s="385"/>
      <c r="DH30" s="385"/>
      <c r="DI30" s="385"/>
      <c r="DJ30" s="385"/>
      <c r="DK30" s="386"/>
      <c r="DL30" s="390">
        <v>1021483</v>
      </c>
      <c r="DM30" s="385"/>
      <c r="DN30" s="385"/>
      <c r="DO30" s="385"/>
      <c r="DP30" s="385"/>
      <c r="DQ30" s="385"/>
      <c r="DR30" s="385"/>
      <c r="DS30" s="385"/>
      <c r="DT30" s="385"/>
      <c r="DU30" s="385"/>
      <c r="DV30" s="386"/>
      <c r="DW30" s="387">
        <v>18.2</v>
      </c>
      <c r="DX30" s="399"/>
      <c r="DY30" s="399"/>
      <c r="DZ30" s="399"/>
      <c r="EA30" s="399"/>
      <c r="EB30" s="399"/>
      <c r="EC30" s="411"/>
    </row>
    <row r="31" spans="2:133" ht="11.25" customHeight="1" x14ac:dyDescent="0.2">
      <c r="B31" s="451" t="s">
        <v>297</v>
      </c>
      <c r="C31" s="452"/>
      <c r="D31" s="452"/>
      <c r="E31" s="452"/>
      <c r="F31" s="452"/>
      <c r="G31" s="452"/>
      <c r="H31" s="452"/>
      <c r="I31" s="452"/>
      <c r="J31" s="452"/>
      <c r="K31" s="452"/>
      <c r="L31" s="452"/>
      <c r="M31" s="452"/>
      <c r="N31" s="452"/>
      <c r="O31" s="452"/>
      <c r="P31" s="452"/>
      <c r="Q31" s="453"/>
      <c r="R31" s="384" t="s">
        <v>122</v>
      </c>
      <c r="S31" s="385"/>
      <c r="T31" s="385"/>
      <c r="U31" s="385"/>
      <c r="V31" s="385"/>
      <c r="W31" s="385"/>
      <c r="X31" s="385"/>
      <c r="Y31" s="386"/>
      <c r="Z31" s="422" t="s">
        <v>122</v>
      </c>
      <c r="AA31" s="422"/>
      <c r="AB31" s="422"/>
      <c r="AC31" s="422"/>
      <c r="AD31" s="423" t="s">
        <v>122</v>
      </c>
      <c r="AE31" s="423"/>
      <c r="AF31" s="423"/>
      <c r="AG31" s="423"/>
      <c r="AH31" s="423"/>
      <c r="AI31" s="423"/>
      <c r="AJ31" s="423"/>
      <c r="AK31" s="423"/>
      <c r="AL31" s="387" t="s">
        <v>122</v>
      </c>
      <c r="AM31" s="388"/>
      <c r="AN31" s="388"/>
      <c r="AO31" s="424"/>
      <c r="AP31" s="454" t="s">
        <v>298</v>
      </c>
      <c r="AQ31" s="455"/>
      <c r="AR31" s="455"/>
      <c r="AS31" s="455"/>
      <c r="AT31" s="456" t="s">
        <v>299</v>
      </c>
      <c r="AU31" s="206"/>
      <c r="AV31" s="206"/>
      <c r="AW31" s="206"/>
      <c r="AX31" s="442" t="s">
        <v>177</v>
      </c>
      <c r="AY31" s="443"/>
      <c r="AZ31" s="443"/>
      <c r="BA31" s="443"/>
      <c r="BB31" s="443"/>
      <c r="BC31" s="443"/>
      <c r="BD31" s="443"/>
      <c r="BE31" s="443"/>
      <c r="BF31" s="444"/>
      <c r="BG31" s="446">
        <v>99.2</v>
      </c>
      <c r="BH31" s="447"/>
      <c r="BI31" s="447"/>
      <c r="BJ31" s="447"/>
      <c r="BK31" s="447"/>
      <c r="BL31" s="447"/>
      <c r="BM31" s="448">
        <v>91</v>
      </c>
      <c r="BN31" s="447"/>
      <c r="BO31" s="447"/>
      <c r="BP31" s="447"/>
      <c r="BQ31" s="449"/>
      <c r="BR31" s="446">
        <v>99.4</v>
      </c>
      <c r="BS31" s="447"/>
      <c r="BT31" s="447"/>
      <c r="BU31" s="447"/>
      <c r="BV31" s="447"/>
      <c r="BW31" s="447"/>
      <c r="BX31" s="448">
        <v>90.4</v>
      </c>
      <c r="BY31" s="447"/>
      <c r="BZ31" s="447"/>
      <c r="CA31" s="447"/>
      <c r="CB31" s="449"/>
      <c r="CD31" s="405"/>
      <c r="CE31" s="406"/>
      <c r="CF31" s="381" t="s">
        <v>300</v>
      </c>
      <c r="CG31" s="382"/>
      <c r="CH31" s="382"/>
      <c r="CI31" s="382"/>
      <c r="CJ31" s="382"/>
      <c r="CK31" s="382"/>
      <c r="CL31" s="382"/>
      <c r="CM31" s="382"/>
      <c r="CN31" s="382"/>
      <c r="CO31" s="382"/>
      <c r="CP31" s="382"/>
      <c r="CQ31" s="383"/>
      <c r="CR31" s="384">
        <v>46353</v>
      </c>
      <c r="CS31" s="397"/>
      <c r="CT31" s="397"/>
      <c r="CU31" s="397"/>
      <c r="CV31" s="397"/>
      <c r="CW31" s="397"/>
      <c r="CX31" s="397"/>
      <c r="CY31" s="398"/>
      <c r="CZ31" s="387">
        <v>0.4</v>
      </c>
      <c r="DA31" s="399"/>
      <c r="DB31" s="399"/>
      <c r="DC31" s="400"/>
      <c r="DD31" s="390">
        <v>46327</v>
      </c>
      <c r="DE31" s="397"/>
      <c r="DF31" s="397"/>
      <c r="DG31" s="397"/>
      <c r="DH31" s="397"/>
      <c r="DI31" s="397"/>
      <c r="DJ31" s="397"/>
      <c r="DK31" s="398"/>
      <c r="DL31" s="390">
        <v>46327</v>
      </c>
      <c r="DM31" s="397"/>
      <c r="DN31" s="397"/>
      <c r="DO31" s="397"/>
      <c r="DP31" s="397"/>
      <c r="DQ31" s="397"/>
      <c r="DR31" s="397"/>
      <c r="DS31" s="397"/>
      <c r="DT31" s="397"/>
      <c r="DU31" s="397"/>
      <c r="DV31" s="398"/>
      <c r="DW31" s="387">
        <v>0.8</v>
      </c>
      <c r="DX31" s="399"/>
      <c r="DY31" s="399"/>
      <c r="DZ31" s="399"/>
      <c r="EA31" s="399"/>
      <c r="EB31" s="399"/>
      <c r="EC31" s="411"/>
    </row>
    <row r="32" spans="2:133" ht="11.25" customHeight="1" x14ac:dyDescent="0.2">
      <c r="B32" s="381" t="s">
        <v>301</v>
      </c>
      <c r="C32" s="382"/>
      <c r="D32" s="382"/>
      <c r="E32" s="382"/>
      <c r="F32" s="382"/>
      <c r="G32" s="382"/>
      <c r="H32" s="382"/>
      <c r="I32" s="382"/>
      <c r="J32" s="382"/>
      <c r="K32" s="382"/>
      <c r="L32" s="382"/>
      <c r="M32" s="382"/>
      <c r="N32" s="382"/>
      <c r="O32" s="382"/>
      <c r="P32" s="382"/>
      <c r="Q32" s="383"/>
      <c r="R32" s="384">
        <v>732952</v>
      </c>
      <c r="S32" s="385"/>
      <c r="T32" s="385"/>
      <c r="U32" s="385"/>
      <c r="V32" s="385"/>
      <c r="W32" s="385"/>
      <c r="X32" s="385"/>
      <c r="Y32" s="386"/>
      <c r="Z32" s="422">
        <v>6.1</v>
      </c>
      <c r="AA32" s="422"/>
      <c r="AB32" s="422"/>
      <c r="AC32" s="422"/>
      <c r="AD32" s="423" t="s">
        <v>122</v>
      </c>
      <c r="AE32" s="423"/>
      <c r="AF32" s="423"/>
      <c r="AG32" s="423"/>
      <c r="AH32" s="423"/>
      <c r="AI32" s="423"/>
      <c r="AJ32" s="423"/>
      <c r="AK32" s="423"/>
      <c r="AL32" s="387" t="s">
        <v>122</v>
      </c>
      <c r="AM32" s="388"/>
      <c r="AN32" s="388"/>
      <c r="AO32" s="424"/>
      <c r="AP32" s="425"/>
      <c r="AQ32" s="426"/>
      <c r="AR32" s="426"/>
      <c r="AS32" s="426"/>
      <c r="AT32" s="457"/>
      <c r="AU32" s="202" t="s">
        <v>302</v>
      </c>
      <c r="AX32" s="381" t="s">
        <v>303</v>
      </c>
      <c r="AY32" s="382"/>
      <c r="AZ32" s="382"/>
      <c r="BA32" s="382"/>
      <c r="BB32" s="382"/>
      <c r="BC32" s="382"/>
      <c r="BD32" s="382"/>
      <c r="BE32" s="382"/>
      <c r="BF32" s="383"/>
      <c r="BG32" s="450">
        <v>99.1</v>
      </c>
      <c r="BH32" s="397"/>
      <c r="BI32" s="397"/>
      <c r="BJ32" s="397"/>
      <c r="BK32" s="397"/>
      <c r="BL32" s="397"/>
      <c r="BM32" s="388">
        <v>97.6</v>
      </c>
      <c r="BN32" s="397"/>
      <c r="BO32" s="397"/>
      <c r="BP32" s="397"/>
      <c r="BQ32" s="420"/>
      <c r="BR32" s="450">
        <v>99.2</v>
      </c>
      <c r="BS32" s="397"/>
      <c r="BT32" s="397"/>
      <c r="BU32" s="397"/>
      <c r="BV32" s="397"/>
      <c r="BW32" s="397"/>
      <c r="BX32" s="388">
        <v>97.9</v>
      </c>
      <c r="BY32" s="397"/>
      <c r="BZ32" s="397"/>
      <c r="CA32" s="397"/>
      <c r="CB32" s="420"/>
      <c r="CD32" s="407"/>
      <c r="CE32" s="408"/>
      <c r="CF32" s="381" t="s">
        <v>304</v>
      </c>
      <c r="CG32" s="382"/>
      <c r="CH32" s="382"/>
      <c r="CI32" s="382"/>
      <c r="CJ32" s="382"/>
      <c r="CK32" s="382"/>
      <c r="CL32" s="382"/>
      <c r="CM32" s="382"/>
      <c r="CN32" s="382"/>
      <c r="CO32" s="382"/>
      <c r="CP32" s="382"/>
      <c r="CQ32" s="383"/>
      <c r="CR32" s="384" t="s">
        <v>122</v>
      </c>
      <c r="CS32" s="385"/>
      <c r="CT32" s="385"/>
      <c r="CU32" s="385"/>
      <c r="CV32" s="385"/>
      <c r="CW32" s="385"/>
      <c r="CX32" s="385"/>
      <c r="CY32" s="386"/>
      <c r="CZ32" s="387" t="s">
        <v>122</v>
      </c>
      <c r="DA32" s="399"/>
      <c r="DB32" s="399"/>
      <c r="DC32" s="400"/>
      <c r="DD32" s="390" t="s">
        <v>122</v>
      </c>
      <c r="DE32" s="385"/>
      <c r="DF32" s="385"/>
      <c r="DG32" s="385"/>
      <c r="DH32" s="385"/>
      <c r="DI32" s="385"/>
      <c r="DJ32" s="385"/>
      <c r="DK32" s="386"/>
      <c r="DL32" s="390" t="s">
        <v>122</v>
      </c>
      <c r="DM32" s="385"/>
      <c r="DN32" s="385"/>
      <c r="DO32" s="385"/>
      <c r="DP32" s="385"/>
      <c r="DQ32" s="385"/>
      <c r="DR32" s="385"/>
      <c r="DS32" s="385"/>
      <c r="DT32" s="385"/>
      <c r="DU32" s="385"/>
      <c r="DV32" s="386"/>
      <c r="DW32" s="387" t="s">
        <v>122</v>
      </c>
      <c r="DX32" s="399"/>
      <c r="DY32" s="399"/>
      <c r="DZ32" s="399"/>
      <c r="EA32" s="399"/>
      <c r="EB32" s="399"/>
      <c r="EC32" s="411"/>
    </row>
    <row r="33" spans="2:133" ht="11.25" customHeight="1" x14ac:dyDescent="0.2">
      <c r="B33" s="381" t="s">
        <v>305</v>
      </c>
      <c r="C33" s="382"/>
      <c r="D33" s="382"/>
      <c r="E33" s="382"/>
      <c r="F33" s="382"/>
      <c r="G33" s="382"/>
      <c r="H33" s="382"/>
      <c r="I33" s="382"/>
      <c r="J33" s="382"/>
      <c r="K33" s="382"/>
      <c r="L33" s="382"/>
      <c r="M33" s="382"/>
      <c r="N33" s="382"/>
      <c r="O33" s="382"/>
      <c r="P33" s="382"/>
      <c r="Q33" s="383"/>
      <c r="R33" s="384">
        <v>6611</v>
      </c>
      <c r="S33" s="385"/>
      <c r="T33" s="385"/>
      <c r="U33" s="385"/>
      <c r="V33" s="385"/>
      <c r="W33" s="385"/>
      <c r="X33" s="385"/>
      <c r="Y33" s="386"/>
      <c r="Z33" s="422">
        <v>0.1</v>
      </c>
      <c r="AA33" s="422"/>
      <c r="AB33" s="422"/>
      <c r="AC33" s="422"/>
      <c r="AD33" s="423">
        <v>1375</v>
      </c>
      <c r="AE33" s="423"/>
      <c r="AF33" s="423"/>
      <c r="AG33" s="423"/>
      <c r="AH33" s="423"/>
      <c r="AI33" s="423"/>
      <c r="AJ33" s="423"/>
      <c r="AK33" s="423"/>
      <c r="AL33" s="387">
        <v>0</v>
      </c>
      <c r="AM33" s="388"/>
      <c r="AN33" s="388"/>
      <c r="AO33" s="424"/>
      <c r="AP33" s="427"/>
      <c r="AQ33" s="428"/>
      <c r="AR33" s="428"/>
      <c r="AS33" s="428"/>
      <c r="AT33" s="458"/>
      <c r="AU33" s="207"/>
      <c r="AV33" s="207"/>
      <c r="AW33" s="207"/>
      <c r="AX33" s="365" t="s">
        <v>306</v>
      </c>
      <c r="AY33" s="366"/>
      <c r="AZ33" s="366"/>
      <c r="BA33" s="366"/>
      <c r="BB33" s="366"/>
      <c r="BC33" s="366"/>
      <c r="BD33" s="366"/>
      <c r="BE33" s="366"/>
      <c r="BF33" s="367"/>
      <c r="BG33" s="445">
        <v>99.2</v>
      </c>
      <c r="BH33" s="369"/>
      <c r="BI33" s="369"/>
      <c r="BJ33" s="369"/>
      <c r="BK33" s="369"/>
      <c r="BL33" s="369"/>
      <c r="BM33" s="415">
        <v>82.5</v>
      </c>
      <c r="BN33" s="369"/>
      <c r="BO33" s="369"/>
      <c r="BP33" s="369"/>
      <c r="BQ33" s="432"/>
      <c r="BR33" s="445">
        <v>99.4</v>
      </c>
      <c r="BS33" s="369"/>
      <c r="BT33" s="369"/>
      <c r="BU33" s="369"/>
      <c r="BV33" s="369"/>
      <c r="BW33" s="369"/>
      <c r="BX33" s="415">
        <v>80.8</v>
      </c>
      <c r="BY33" s="369"/>
      <c r="BZ33" s="369"/>
      <c r="CA33" s="369"/>
      <c r="CB33" s="432"/>
      <c r="CD33" s="381" t="s">
        <v>307</v>
      </c>
      <c r="CE33" s="382"/>
      <c r="CF33" s="382"/>
      <c r="CG33" s="382"/>
      <c r="CH33" s="382"/>
      <c r="CI33" s="382"/>
      <c r="CJ33" s="382"/>
      <c r="CK33" s="382"/>
      <c r="CL33" s="382"/>
      <c r="CM33" s="382"/>
      <c r="CN33" s="382"/>
      <c r="CO33" s="382"/>
      <c r="CP33" s="382"/>
      <c r="CQ33" s="383"/>
      <c r="CR33" s="384">
        <v>5511163</v>
      </c>
      <c r="CS33" s="397"/>
      <c r="CT33" s="397"/>
      <c r="CU33" s="397"/>
      <c r="CV33" s="397"/>
      <c r="CW33" s="397"/>
      <c r="CX33" s="397"/>
      <c r="CY33" s="398"/>
      <c r="CZ33" s="387">
        <v>46.8</v>
      </c>
      <c r="DA33" s="399"/>
      <c r="DB33" s="399"/>
      <c r="DC33" s="400"/>
      <c r="DD33" s="390">
        <v>3108811</v>
      </c>
      <c r="DE33" s="397"/>
      <c r="DF33" s="397"/>
      <c r="DG33" s="397"/>
      <c r="DH33" s="397"/>
      <c r="DI33" s="397"/>
      <c r="DJ33" s="397"/>
      <c r="DK33" s="398"/>
      <c r="DL33" s="390">
        <v>2165824</v>
      </c>
      <c r="DM33" s="397"/>
      <c r="DN33" s="397"/>
      <c r="DO33" s="397"/>
      <c r="DP33" s="397"/>
      <c r="DQ33" s="397"/>
      <c r="DR33" s="397"/>
      <c r="DS33" s="397"/>
      <c r="DT33" s="397"/>
      <c r="DU33" s="397"/>
      <c r="DV33" s="398"/>
      <c r="DW33" s="387">
        <v>38.6</v>
      </c>
      <c r="DX33" s="399"/>
      <c r="DY33" s="399"/>
      <c r="DZ33" s="399"/>
      <c r="EA33" s="399"/>
      <c r="EB33" s="399"/>
      <c r="EC33" s="411"/>
    </row>
    <row r="34" spans="2:133" ht="11.25" customHeight="1" x14ac:dyDescent="0.2">
      <c r="B34" s="381" t="s">
        <v>308</v>
      </c>
      <c r="C34" s="382"/>
      <c r="D34" s="382"/>
      <c r="E34" s="382"/>
      <c r="F34" s="382"/>
      <c r="G34" s="382"/>
      <c r="H34" s="382"/>
      <c r="I34" s="382"/>
      <c r="J34" s="382"/>
      <c r="K34" s="382"/>
      <c r="L34" s="382"/>
      <c r="M34" s="382"/>
      <c r="N34" s="382"/>
      <c r="O34" s="382"/>
      <c r="P34" s="382"/>
      <c r="Q34" s="383"/>
      <c r="R34" s="384">
        <v>21748</v>
      </c>
      <c r="S34" s="385"/>
      <c r="T34" s="385"/>
      <c r="U34" s="385"/>
      <c r="V34" s="385"/>
      <c r="W34" s="385"/>
      <c r="X34" s="385"/>
      <c r="Y34" s="386"/>
      <c r="Z34" s="422">
        <v>0.2</v>
      </c>
      <c r="AA34" s="422"/>
      <c r="AB34" s="422"/>
      <c r="AC34" s="422"/>
      <c r="AD34" s="423" t="s">
        <v>122</v>
      </c>
      <c r="AE34" s="423"/>
      <c r="AF34" s="423"/>
      <c r="AG34" s="423"/>
      <c r="AH34" s="423"/>
      <c r="AI34" s="423"/>
      <c r="AJ34" s="423"/>
      <c r="AK34" s="423"/>
      <c r="AL34" s="387" t="s">
        <v>122</v>
      </c>
      <c r="AM34" s="388"/>
      <c r="AN34" s="388"/>
      <c r="AO34" s="424"/>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381" t="s">
        <v>309</v>
      </c>
      <c r="CE34" s="382"/>
      <c r="CF34" s="382"/>
      <c r="CG34" s="382"/>
      <c r="CH34" s="382"/>
      <c r="CI34" s="382"/>
      <c r="CJ34" s="382"/>
      <c r="CK34" s="382"/>
      <c r="CL34" s="382"/>
      <c r="CM34" s="382"/>
      <c r="CN34" s="382"/>
      <c r="CO34" s="382"/>
      <c r="CP34" s="382"/>
      <c r="CQ34" s="383"/>
      <c r="CR34" s="384">
        <v>1354645</v>
      </c>
      <c r="CS34" s="385"/>
      <c r="CT34" s="385"/>
      <c r="CU34" s="385"/>
      <c r="CV34" s="385"/>
      <c r="CW34" s="385"/>
      <c r="CX34" s="385"/>
      <c r="CY34" s="386"/>
      <c r="CZ34" s="387">
        <v>11.5</v>
      </c>
      <c r="DA34" s="399"/>
      <c r="DB34" s="399"/>
      <c r="DC34" s="400"/>
      <c r="DD34" s="390">
        <v>1014702</v>
      </c>
      <c r="DE34" s="385"/>
      <c r="DF34" s="385"/>
      <c r="DG34" s="385"/>
      <c r="DH34" s="385"/>
      <c r="DI34" s="385"/>
      <c r="DJ34" s="385"/>
      <c r="DK34" s="386"/>
      <c r="DL34" s="390">
        <v>869002</v>
      </c>
      <c r="DM34" s="385"/>
      <c r="DN34" s="385"/>
      <c r="DO34" s="385"/>
      <c r="DP34" s="385"/>
      <c r="DQ34" s="385"/>
      <c r="DR34" s="385"/>
      <c r="DS34" s="385"/>
      <c r="DT34" s="385"/>
      <c r="DU34" s="385"/>
      <c r="DV34" s="386"/>
      <c r="DW34" s="387">
        <v>15.5</v>
      </c>
      <c r="DX34" s="399"/>
      <c r="DY34" s="399"/>
      <c r="DZ34" s="399"/>
      <c r="EA34" s="399"/>
      <c r="EB34" s="399"/>
      <c r="EC34" s="411"/>
    </row>
    <row r="35" spans="2:133" ht="11.25" customHeight="1" x14ac:dyDescent="0.2">
      <c r="B35" s="381" t="s">
        <v>310</v>
      </c>
      <c r="C35" s="382"/>
      <c r="D35" s="382"/>
      <c r="E35" s="382"/>
      <c r="F35" s="382"/>
      <c r="G35" s="382"/>
      <c r="H35" s="382"/>
      <c r="I35" s="382"/>
      <c r="J35" s="382"/>
      <c r="K35" s="382"/>
      <c r="L35" s="382"/>
      <c r="M35" s="382"/>
      <c r="N35" s="382"/>
      <c r="O35" s="382"/>
      <c r="P35" s="382"/>
      <c r="Q35" s="383"/>
      <c r="R35" s="384">
        <v>441136</v>
      </c>
      <c r="S35" s="385"/>
      <c r="T35" s="385"/>
      <c r="U35" s="385"/>
      <c r="V35" s="385"/>
      <c r="W35" s="385"/>
      <c r="X35" s="385"/>
      <c r="Y35" s="386"/>
      <c r="Z35" s="422">
        <v>3.6</v>
      </c>
      <c r="AA35" s="422"/>
      <c r="AB35" s="422"/>
      <c r="AC35" s="422"/>
      <c r="AD35" s="423" t="s">
        <v>122</v>
      </c>
      <c r="AE35" s="423"/>
      <c r="AF35" s="423"/>
      <c r="AG35" s="423"/>
      <c r="AH35" s="423"/>
      <c r="AI35" s="423"/>
      <c r="AJ35" s="423"/>
      <c r="AK35" s="423"/>
      <c r="AL35" s="387" t="s">
        <v>122</v>
      </c>
      <c r="AM35" s="388"/>
      <c r="AN35" s="388"/>
      <c r="AO35" s="424"/>
      <c r="AP35" s="210"/>
      <c r="AQ35" s="436" t="s">
        <v>311</v>
      </c>
      <c r="AR35" s="437"/>
      <c r="AS35" s="437"/>
      <c r="AT35" s="437"/>
      <c r="AU35" s="437"/>
      <c r="AV35" s="437"/>
      <c r="AW35" s="437"/>
      <c r="AX35" s="437"/>
      <c r="AY35" s="437"/>
      <c r="AZ35" s="437"/>
      <c r="BA35" s="437"/>
      <c r="BB35" s="437"/>
      <c r="BC35" s="437"/>
      <c r="BD35" s="437"/>
      <c r="BE35" s="437"/>
      <c r="BF35" s="438"/>
      <c r="BG35" s="436" t="s">
        <v>312</v>
      </c>
      <c r="BH35" s="437"/>
      <c r="BI35" s="437"/>
      <c r="BJ35" s="437"/>
      <c r="BK35" s="437"/>
      <c r="BL35" s="437"/>
      <c r="BM35" s="437"/>
      <c r="BN35" s="437"/>
      <c r="BO35" s="437"/>
      <c r="BP35" s="437"/>
      <c r="BQ35" s="437"/>
      <c r="BR35" s="437"/>
      <c r="BS35" s="437"/>
      <c r="BT35" s="437"/>
      <c r="BU35" s="437"/>
      <c r="BV35" s="437"/>
      <c r="BW35" s="437"/>
      <c r="BX35" s="437"/>
      <c r="BY35" s="437"/>
      <c r="BZ35" s="437"/>
      <c r="CA35" s="437"/>
      <c r="CB35" s="438"/>
      <c r="CD35" s="381" t="s">
        <v>313</v>
      </c>
      <c r="CE35" s="382"/>
      <c r="CF35" s="382"/>
      <c r="CG35" s="382"/>
      <c r="CH35" s="382"/>
      <c r="CI35" s="382"/>
      <c r="CJ35" s="382"/>
      <c r="CK35" s="382"/>
      <c r="CL35" s="382"/>
      <c r="CM35" s="382"/>
      <c r="CN35" s="382"/>
      <c r="CO35" s="382"/>
      <c r="CP35" s="382"/>
      <c r="CQ35" s="383"/>
      <c r="CR35" s="384">
        <v>30028</v>
      </c>
      <c r="CS35" s="397"/>
      <c r="CT35" s="397"/>
      <c r="CU35" s="397"/>
      <c r="CV35" s="397"/>
      <c r="CW35" s="397"/>
      <c r="CX35" s="397"/>
      <c r="CY35" s="398"/>
      <c r="CZ35" s="387">
        <v>0.3</v>
      </c>
      <c r="DA35" s="399"/>
      <c r="DB35" s="399"/>
      <c r="DC35" s="400"/>
      <c r="DD35" s="390">
        <v>16279</v>
      </c>
      <c r="DE35" s="397"/>
      <c r="DF35" s="397"/>
      <c r="DG35" s="397"/>
      <c r="DH35" s="397"/>
      <c r="DI35" s="397"/>
      <c r="DJ35" s="397"/>
      <c r="DK35" s="398"/>
      <c r="DL35" s="390">
        <v>16279</v>
      </c>
      <c r="DM35" s="397"/>
      <c r="DN35" s="397"/>
      <c r="DO35" s="397"/>
      <c r="DP35" s="397"/>
      <c r="DQ35" s="397"/>
      <c r="DR35" s="397"/>
      <c r="DS35" s="397"/>
      <c r="DT35" s="397"/>
      <c r="DU35" s="397"/>
      <c r="DV35" s="398"/>
      <c r="DW35" s="387">
        <v>0.3</v>
      </c>
      <c r="DX35" s="399"/>
      <c r="DY35" s="399"/>
      <c r="DZ35" s="399"/>
      <c r="EA35" s="399"/>
      <c r="EB35" s="399"/>
      <c r="EC35" s="411"/>
    </row>
    <row r="36" spans="2:133" ht="11.25" customHeight="1" x14ac:dyDescent="0.2">
      <c r="B36" s="381" t="s">
        <v>314</v>
      </c>
      <c r="C36" s="382"/>
      <c r="D36" s="382"/>
      <c r="E36" s="382"/>
      <c r="F36" s="382"/>
      <c r="G36" s="382"/>
      <c r="H36" s="382"/>
      <c r="I36" s="382"/>
      <c r="J36" s="382"/>
      <c r="K36" s="382"/>
      <c r="L36" s="382"/>
      <c r="M36" s="382"/>
      <c r="N36" s="382"/>
      <c r="O36" s="382"/>
      <c r="P36" s="382"/>
      <c r="Q36" s="383"/>
      <c r="R36" s="384">
        <v>321418</v>
      </c>
      <c r="S36" s="385"/>
      <c r="T36" s="385"/>
      <c r="U36" s="385"/>
      <c r="V36" s="385"/>
      <c r="W36" s="385"/>
      <c r="X36" s="385"/>
      <c r="Y36" s="386"/>
      <c r="Z36" s="422">
        <v>2.7</v>
      </c>
      <c r="AA36" s="422"/>
      <c r="AB36" s="422"/>
      <c r="AC36" s="422"/>
      <c r="AD36" s="423" t="s">
        <v>122</v>
      </c>
      <c r="AE36" s="423"/>
      <c r="AF36" s="423"/>
      <c r="AG36" s="423"/>
      <c r="AH36" s="423"/>
      <c r="AI36" s="423"/>
      <c r="AJ36" s="423"/>
      <c r="AK36" s="423"/>
      <c r="AL36" s="387" t="s">
        <v>122</v>
      </c>
      <c r="AM36" s="388"/>
      <c r="AN36" s="388"/>
      <c r="AO36" s="424"/>
      <c r="AP36" s="210"/>
      <c r="AQ36" s="433" t="s">
        <v>315</v>
      </c>
      <c r="AR36" s="434"/>
      <c r="AS36" s="434"/>
      <c r="AT36" s="434"/>
      <c r="AU36" s="434"/>
      <c r="AV36" s="434"/>
      <c r="AW36" s="434"/>
      <c r="AX36" s="434"/>
      <c r="AY36" s="435"/>
      <c r="AZ36" s="439">
        <v>1048054</v>
      </c>
      <c r="BA36" s="440"/>
      <c r="BB36" s="440"/>
      <c r="BC36" s="440"/>
      <c r="BD36" s="440"/>
      <c r="BE36" s="440"/>
      <c r="BF36" s="441"/>
      <c r="BG36" s="442" t="s">
        <v>316</v>
      </c>
      <c r="BH36" s="443"/>
      <c r="BI36" s="443"/>
      <c r="BJ36" s="443"/>
      <c r="BK36" s="443"/>
      <c r="BL36" s="443"/>
      <c r="BM36" s="443"/>
      <c r="BN36" s="443"/>
      <c r="BO36" s="443"/>
      <c r="BP36" s="443"/>
      <c r="BQ36" s="443"/>
      <c r="BR36" s="443"/>
      <c r="BS36" s="443"/>
      <c r="BT36" s="443"/>
      <c r="BU36" s="444"/>
      <c r="BV36" s="439">
        <v>14286</v>
      </c>
      <c r="BW36" s="440"/>
      <c r="BX36" s="440"/>
      <c r="BY36" s="440"/>
      <c r="BZ36" s="440"/>
      <c r="CA36" s="440"/>
      <c r="CB36" s="441"/>
      <c r="CD36" s="381" t="s">
        <v>317</v>
      </c>
      <c r="CE36" s="382"/>
      <c r="CF36" s="382"/>
      <c r="CG36" s="382"/>
      <c r="CH36" s="382"/>
      <c r="CI36" s="382"/>
      <c r="CJ36" s="382"/>
      <c r="CK36" s="382"/>
      <c r="CL36" s="382"/>
      <c r="CM36" s="382"/>
      <c r="CN36" s="382"/>
      <c r="CO36" s="382"/>
      <c r="CP36" s="382"/>
      <c r="CQ36" s="383"/>
      <c r="CR36" s="384">
        <v>2695812</v>
      </c>
      <c r="CS36" s="385"/>
      <c r="CT36" s="385"/>
      <c r="CU36" s="385"/>
      <c r="CV36" s="385"/>
      <c r="CW36" s="385"/>
      <c r="CX36" s="385"/>
      <c r="CY36" s="386"/>
      <c r="CZ36" s="387">
        <v>22.9</v>
      </c>
      <c r="DA36" s="399"/>
      <c r="DB36" s="399"/>
      <c r="DC36" s="400"/>
      <c r="DD36" s="390">
        <v>894913</v>
      </c>
      <c r="DE36" s="385"/>
      <c r="DF36" s="385"/>
      <c r="DG36" s="385"/>
      <c r="DH36" s="385"/>
      <c r="DI36" s="385"/>
      <c r="DJ36" s="385"/>
      <c r="DK36" s="386"/>
      <c r="DL36" s="390">
        <v>506787</v>
      </c>
      <c r="DM36" s="385"/>
      <c r="DN36" s="385"/>
      <c r="DO36" s="385"/>
      <c r="DP36" s="385"/>
      <c r="DQ36" s="385"/>
      <c r="DR36" s="385"/>
      <c r="DS36" s="385"/>
      <c r="DT36" s="385"/>
      <c r="DU36" s="385"/>
      <c r="DV36" s="386"/>
      <c r="DW36" s="387">
        <v>9</v>
      </c>
      <c r="DX36" s="399"/>
      <c r="DY36" s="399"/>
      <c r="DZ36" s="399"/>
      <c r="EA36" s="399"/>
      <c r="EB36" s="399"/>
      <c r="EC36" s="411"/>
    </row>
    <row r="37" spans="2:133" ht="11.25" customHeight="1" x14ac:dyDescent="0.2">
      <c r="B37" s="381" t="s">
        <v>318</v>
      </c>
      <c r="C37" s="382"/>
      <c r="D37" s="382"/>
      <c r="E37" s="382"/>
      <c r="F37" s="382"/>
      <c r="G37" s="382"/>
      <c r="H37" s="382"/>
      <c r="I37" s="382"/>
      <c r="J37" s="382"/>
      <c r="K37" s="382"/>
      <c r="L37" s="382"/>
      <c r="M37" s="382"/>
      <c r="N37" s="382"/>
      <c r="O37" s="382"/>
      <c r="P37" s="382"/>
      <c r="Q37" s="383"/>
      <c r="R37" s="384">
        <v>117211</v>
      </c>
      <c r="S37" s="385"/>
      <c r="T37" s="385"/>
      <c r="U37" s="385"/>
      <c r="V37" s="385"/>
      <c r="W37" s="385"/>
      <c r="X37" s="385"/>
      <c r="Y37" s="386"/>
      <c r="Z37" s="422">
        <v>1</v>
      </c>
      <c r="AA37" s="422"/>
      <c r="AB37" s="422"/>
      <c r="AC37" s="422"/>
      <c r="AD37" s="423">
        <v>781</v>
      </c>
      <c r="AE37" s="423"/>
      <c r="AF37" s="423"/>
      <c r="AG37" s="423"/>
      <c r="AH37" s="423"/>
      <c r="AI37" s="423"/>
      <c r="AJ37" s="423"/>
      <c r="AK37" s="423"/>
      <c r="AL37" s="387">
        <v>0</v>
      </c>
      <c r="AM37" s="388"/>
      <c r="AN37" s="388"/>
      <c r="AO37" s="424"/>
      <c r="AQ37" s="417" t="s">
        <v>319</v>
      </c>
      <c r="AR37" s="418"/>
      <c r="AS37" s="418"/>
      <c r="AT37" s="418"/>
      <c r="AU37" s="418"/>
      <c r="AV37" s="418"/>
      <c r="AW37" s="418"/>
      <c r="AX37" s="418"/>
      <c r="AY37" s="419"/>
      <c r="AZ37" s="384">
        <v>92507</v>
      </c>
      <c r="BA37" s="385"/>
      <c r="BB37" s="385"/>
      <c r="BC37" s="385"/>
      <c r="BD37" s="397"/>
      <c r="BE37" s="397"/>
      <c r="BF37" s="420"/>
      <c r="BG37" s="381" t="s">
        <v>320</v>
      </c>
      <c r="BH37" s="382"/>
      <c r="BI37" s="382"/>
      <c r="BJ37" s="382"/>
      <c r="BK37" s="382"/>
      <c r="BL37" s="382"/>
      <c r="BM37" s="382"/>
      <c r="BN37" s="382"/>
      <c r="BO37" s="382"/>
      <c r="BP37" s="382"/>
      <c r="BQ37" s="382"/>
      <c r="BR37" s="382"/>
      <c r="BS37" s="382"/>
      <c r="BT37" s="382"/>
      <c r="BU37" s="383"/>
      <c r="BV37" s="384">
        <v>14286</v>
      </c>
      <c r="BW37" s="385"/>
      <c r="BX37" s="385"/>
      <c r="BY37" s="385"/>
      <c r="BZ37" s="385"/>
      <c r="CA37" s="385"/>
      <c r="CB37" s="421"/>
      <c r="CD37" s="381" t="s">
        <v>321</v>
      </c>
      <c r="CE37" s="382"/>
      <c r="CF37" s="382"/>
      <c r="CG37" s="382"/>
      <c r="CH37" s="382"/>
      <c r="CI37" s="382"/>
      <c r="CJ37" s="382"/>
      <c r="CK37" s="382"/>
      <c r="CL37" s="382"/>
      <c r="CM37" s="382"/>
      <c r="CN37" s="382"/>
      <c r="CO37" s="382"/>
      <c r="CP37" s="382"/>
      <c r="CQ37" s="383"/>
      <c r="CR37" s="384">
        <v>2202484</v>
      </c>
      <c r="CS37" s="397"/>
      <c r="CT37" s="397"/>
      <c r="CU37" s="397"/>
      <c r="CV37" s="397"/>
      <c r="CW37" s="397"/>
      <c r="CX37" s="397"/>
      <c r="CY37" s="398"/>
      <c r="CZ37" s="387">
        <v>18.7</v>
      </c>
      <c r="DA37" s="399"/>
      <c r="DB37" s="399"/>
      <c r="DC37" s="400"/>
      <c r="DD37" s="390">
        <v>454125</v>
      </c>
      <c r="DE37" s="397"/>
      <c r="DF37" s="397"/>
      <c r="DG37" s="397"/>
      <c r="DH37" s="397"/>
      <c r="DI37" s="397"/>
      <c r="DJ37" s="397"/>
      <c r="DK37" s="398"/>
      <c r="DL37" s="390">
        <v>333002</v>
      </c>
      <c r="DM37" s="397"/>
      <c r="DN37" s="397"/>
      <c r="DO37" s="397"/>
      <c r="DP37" s="397"/>
      <c r="DQ37" s="397"/>
      <c r="DR37" s="397"/>
      <c r="DS37" s="397"/>
      <c r="DT37" s="397"/>
      <c r="DU37" s="397"/>
      <c r="DV37" s="398"/>
      <c r="DW37" s="387">
        <v>5.9</v>
      </c>
      <c r="DX37" s="399"/>
      <c r="DY37" s="399"/>
      <c r="DZ37" s="399"/>
      <c r="EA37" s="399"/>
      <c r="EB37" s="399"/>
      <c r="EC37" s="411"/>
    </row>
    <row r="38" spans="2:133" ht="11.25" customHeight="1" x14ac:dyDescent="0.2">
      <c r="B38" s="381" t="s">
        <v>322</v>
      </c>
      <c r="C38" s="382"/>
      <c r="D38" s="382"/>
      <c r="E38" s="382"/>
      <c r="F38" s="382"/>
      <c r="G38" s="382"/>
      <c r="H38" s="382"/>
      <c r="I38" s="382"/>
      <c r="J38" s="382"/>
      <c r="K38" s="382"/>
      <c r="L38" s="382"/>
      <c r="M38" s="382"/>
      <c r="N38" s="382"/>
      <c r="O38" s="382"/>
      <c r="P38" s="382"/>
      <c r="Q38" s="383"/>
      <c r="R38" s="384">
        <v>2846259</v>
      </c>
      <c r="S38" s="385"/>
      <c r="T38" s="385"/>
      <c r="U38" s="385"/>
      <c r="V38" s="385"/>
      <c r="W38" s="385"/>
      <c r="X38" s="385"/>
      <c r="Y38" s="386"/>
      <c r="Z38" s="422">
        <v>23.5</v>
      </c>
      <c r="AA38" s="422"/>
      <c r="AB38" s="422"/>
      <c r="AC38" s="422"/>
      <c r="AD38" s="423" t="s">
        <v>122</v>
      </c>
      <c r="AE38" s="423"/>
      <c r="AF38" s="423"/>
      <c r="AG38" s="423"/>
      <c r="AH38" s="423"/>
      <c r="AI38" s="423"/>
      <c r="AJ38" s="423"/>
      <c r="AK38" s="423"/>
      <c r="AL38" s="387" t="s">
        <v>122</v>
      </c>
      <c r="AM38" s="388"/>
      <c r="AN38" s="388"/>
      <c r="AO38" s="424"/>
      <c r="AQ38" s="417" t="s">
        <v>323</v>
      </c>
      <c r="AR38" s="418"/>
      <c r="AS38" s="418"/>
      <c r="AT38" s="418"/>
      <c r="AU38" s="418"/>
      <c r="AV38" s="418"/>
      <c r="AW38" s="418"/>
      <c r="AX38" s="418"/>
      <c r="AY38" s="419"/>
      <c r="AZ38" s="384">
        <v>1394</v>
      </c>
      <c r="BA38" s="385"/>
      <c r="BB38" s="385"/>
      <c r="BC38" s="385"/>
      <c r="BD38" s="397"/>
      <c r="BE38" s="397"/>
      <c r="BF38" s="420"/>
      <c r="BG38" s="381" t="s">
        <v>324</v>
      </c>
      <c r="BH38" s="382"/>
      <c r="BI38" s="382"/>
      <c r="BJ38" s="382"/>
      <c r="BK38" s="382"/>
      <c r="BL38" s="382"/>
      <c r="BM38" s="382"/>
      <c r="BN38" s="382"/>
      <c r="BO38" s="382"/>
      <c r="BP38" s="382"/>
      <c r="BQ38" s="382"/>
      <c r="BR38" s="382"/>
      <c r="BS38" s="382"/>
      <c r="BT38" s="382"/>
      <c r="BU38" s="383"/>
      <c r="BV38" s="384">
        <v>2806</v>
      </c>
      <c r="BW38" s="385"/>
      <c r="BX38" s="385"/>
      <c r="BY38" s="385"/>
      <c r="BZ38" s="385"/>
      <c r="CA38" s="385"/>
      <c r="CB38" s="421"/>
      <c r="CD38" s="381" t="s">
        <v>325</v>
      </c>
      <c r="CE38" s="382"/>
      <c r="CF38" s="382"/>
      <c r="CG38" s="382"/>
      <c r="CH38" s="382"/>
      <c r="CI38" s="382"/>
      <c r="CJ38" s="382"/>
      <c r="CK38" s="382"/>
      <c r="CL38" s="382"/>
      <c r="CM38" s="382"/>
      <c r="CN38" s="382"/>
      <c r="CO38" s="382"/>
      <c r="CP38" s="382"/>
      <c r="CQ38" s="383"/>
      <c r="CR38" s="384">
        <v>954153</v>
      </c>
      <c r="CS38" s="385"/>
      <c r="CT38" s="385"/>
      <c r="CU38" s="385"/>
      <c r="CV38" s="385"/>
      <c r="CW38" s="385"/>
      <c r="CX38" s="385"/>
      <c r="CY38" s="386"/>
      <c r="CZ38" s="387">
        <v>8.1</v>
      </c>
      <c r="DA38" s="399"/>
      <c r="DB38" s="399"/>
      <c r="DC38" s="400"/>
      <c r="DD38" s="390">
        <v>765950</v>
      </c>
      <c r="DE38" s="385"/>
      <c r="DF38" s="385"/>
      <c r="DG38" s="385"/>
      <c r="DH38" s="385"/>
      <c r="DI38" s="385"/>
      <c r="DJ38" s="385"/>
      <c r="DK38" s="386"/>
      <c r="DL38" s="390">
        <v>762616</v>
      </c>
      <c r="DM38" s="385"/>
      <c r="DN38" s="385"/>
      <c r="DO38" s="385"/>
      <c r="DP38" s="385"/>
      <c r="DQ38" s="385"/>
      <c r="DR38" s="385"/>
      <c r="DS38" s="385"/>
      <c r="DT38" s="385"/>
      <c r="DU38" s="385"/>
      <c r="DV38" s="386"/>
      <c r="DW38" s="387">
        <v>13.6</v>
      </c>
      <c r="DX38" s="399"/>
      <c r="DY38" s="399"/>
      <c r="DZ38" s="399"/>
      <c r="EA38" s="399"/>
      <c r="EB38" s="399"/>
      <c r="EC38" s="411"/>
    </row>
    <row r="39" spans="2:133" ht="11.25" customHeight="1" x14ac:dyDescent="0.2">
      <c r="B39" s="381" t="s">
        <v>326</v>
      </c>
      <c r="C39" s="382"/>
      <c r="D39" s="382"/>
      <c r="E39" s="382"/>
      <c r="F39" s="382"/>
      <c r="G39" s="382"/>
      <c r="H39" s="382"/>
      <c r="I39" s="382"/>
      <c r="J39" s="382"/>
      <c r="K39" s="382"/>
      <c r="L39" s="382"/>
      <c r="M39" s="382"/>
      <c r="N39" s="382"/>
      <c r="O39" s="382"/>
      <c r="P39" s="382"/>
      <c r="Q39" s="383"/>
      <c r="R39" s="384" t="s">
        <v>122</v>
      </c>
      <c r="S39" s="385"/>
      <c r="T39" s="385"/>
      <c r="U39" s="385"/>
      <c r="V39" s="385"/>
      <c r="W39" s="385"/>
      <c r="X39" s="385"/>
      <c r="Y39" s="386"/>
      <c r="Z39" s="422" t="s">
        <v>122</v>
      </c>
      <c r="AA39" s="422"/>
      <c r="AB39" s="422"/>
      <c r="AC39" s="422"/>
      <c r="AD39" s="423" t="s">
        <v>122</v>
      </c>
      <c r="AE39" s="423"/>
      <c r="AF39" s="423"/>
      <c r="AG39" s="423"/>
      <c r="AH39" s="423"/>
      <c r="AI39" s="423"/>
      <c r="AJ39" s="423"/>
      <c r="AK39" s="423"/>
      <c r="AL39" s="387" t="s">
        <v>122</v>
      </c>
      <c r="AM39" s="388"/>
      <c r="AN39" s="388"/>
      <c r="AO39" s="424"/>
      <c r="AQ39" s="417" t="s">
        <v>327</v>
      </c>
      <c r="AR39" s="418"/>
      <c r="AS39" s="418"/>
      <c r="AT39" s="418"/>
      <c r="AU39" s="418"/>
      <c r="AV39" s="418"/>
      <c r="AW39" s="418"/>
      <c r="AX39" s="418"/>
      <c r="AY39" s="419"/>
      <c r="AZ39" s="384" t="s">
        <v>122</v>
      </c>
      <c r="BA39" s="385"/>
      <c r="BB39" s="385"/>
      <c r="BC39" s="385"/>
      <c r="BD39" s="397"/>
      <c r="BE39" s="397"/>
      <c r="BF39" s="420"/>
      <c r="BG39" s="381" t="s">
        <v>328</v>
      </c>
      <c r="BH39" s="382"/>
      <c r="BI39" s="382"/>
      <c r="BJ39" s="382"/>
      <c r="BK39" s="382"/>
      <c r="BL39" s="382"/>
      <c r="BM39" s="382"/>
      <c r="BN39" s="382"/>
      <c r="BO39" s="382"/>
      <c r="BP39" s="382"/>
      <c r="BQ39" s="382"/>
      <c r="BR39" s="382"/>
      <c r="BS39" s="382"/>
      <c r="BT39" s="382"/>
      <c r="BU39" s="383"/>
      <c r="BV39" s="384">
        <v>4204</v>
      </c>
      <c r="BW39" s="385"/>
      <c r="BX39" s="385"/>
      <c r="BY39" s="385"/>
      <c r="BZ39" s="385"/>
      <c r="CA39" s="385"/>
      <c r="CB39" s="421"/>
      <c r="CD39" s="381" t="s">
        <v>329</v>
      </c>
      <c r="CE39" s="382"/>
      <c r="CF39" s="382"/>
      <c r="CG39" s="382"/>
      <c r="CH39" s="382"/>
      <c r="CI39" s="382"/>
      <c r="CJ39" s="382"/>
      <c r="CK39" s="382"/>
      <c r="CL39" s="382"/>
      <c r="CM39" s="382"/>
      <c r="CN39" s="382"/>
      <c r="CO39" s="382"/>
      <c r="CP39" s="382"/>
      <c r="CQ39" s="383"/>
      <c r="CR39" s="384">
        <v>465385</v>
      </c>
      <c r="CS39" s="397"/>
      <c r="CT39" s="397"/>
      <c r="CU39" s="397"/>
      <c r="CV39" s="397"/>
      <c r="CW39" s="397"/>
      <c r="CX39" s="397"/>
      <c r="CY39" s="398"/>
      <c r="CZ39" s="387">
        <v>4</v>
      </c>
      <c r="DA39" s="399"/>
      <c r="DB39" s="399"/>
      <c r="DC39" s="400"/>
      <c r="DD39" s="390">
        <v>405827</v>
      </c>
      <c r="DE39" s="397"/>
      <c r="DF39" s="397"/>
      <c r="DG39" s="397"/>
      <c r="DH39" s="397"/>
      <c r="DI39" s="397"/>
      <c r="DJ39" s="397"/>
      <c r="DK39" s="398"/>
      <c r="DL39" s="390" t="s">
        <v>122</v>
      </c>
      <c r="DM39" s="397"/>
      <c r="DN39" s="397"/>
      <c r="DO39" s="397"/>
      <c r="DP39" s="397"/>
      <c r="DQ39" s="397"/>
      <c r="DR39" s="397"/>
      <c r="DS39" s="397"/>
      <c r="DT39" s="397"/>
      <c r="DU39" s="397"/>
      <c r="DV39" s="398"/>
      <c r="DW39" s="387" t="s">
        <v>122</v>
      </c>
      <c r="DX39" s="399"/>
      <c r="DY39" s="399"/>
      <c r="DZ39" s="399"/>
      <c r="EA39" s="399"/>
      <c r="EB39" s="399"/>
      <c r="EC39" s="411"/>
    </row>
    <row r="40" spans="2:133" ht="11.25" customHeight="1" x14ac:dyDescent="0.2">
      <c r="B40" s="381" t="s">
        <v>330</v>
      </c>
      <c r="C40" s="382"/>
      <c r="D40" s="382"/>
      <c r="E40" s="382"/>
      <c r="F40" s="382"/>
      <c r="G40" s="382"/>
      <c r="H40" s="382"/>
      <c r="I40" s="382"/>
      <c r="J40" s="382"/>
      <c r="K40" s="382"/>
      <c r="L40" s="382"/>
      <c r="M40" s="382"/>
      <c r="N40" s="382"/>
      <c r="O40" s="382"/>
      <c r="P40" s="382"/>
      <c r="Q40" s="383"/>
      <c r="R40" s="384">
        <v>17559</v>
      </c>
      <c r="S40" s="385"/>
      <c r="T40" s="385"/>
      <c r="U40" s="385"/>
      <c r="V40" s="385"/>
      <c r="W40" s="385"/>
      <c r="X40" s="385"/>
      <c r="Y40" s="386"/>
      <c r="Z40" s="422">
        <v>0.1</v>
      </c>
      <c r="AA40" s="422"/>
      <c r="AB40" s="422"/>
      <c r="AC40" s="422"/>
      <c r="AD40" s="423" t="s">
        <v>122</v>
      </c>
      <c r="AE40" s="423"/>
      <c r="AF40" s="423"/>
      <c r="AG40" s="423"/>
      <c r="AH40" s="423"/>
      <c r="AI40" s="423"/>
      <c r="AJ40" s="423"/>
      <c r="AK40" s="423"/>
      <c r="AL40" s="387" t="s">
        <v>122</v>
      </c>
      <c r="AM40" s="388"/>
      <c r="AN40" s="388"/>
      <c r="AO40" s="424"/>
      <c r="AQ40" s="417" t="s">
        <v>331</v>
      </c>
      <c r="AR40" s="418"/>
      <c r="AS40" s="418"/>
      <c r="AT40" s="418"/>
      <c r="AU40" s="418"/>
      <c r="AV40" s="418"/>
      <c r="AW40" s="418"/>
      <c r="AX40" s="418"/>
      <c r="AY40" s="419"/>
      <c r="AZ40" s="384" t="s">
        <v>122</v>
      </c>
      <c r="BA40" s="385"/>
      <c r="BB40" s="385"/>
      <c r="BC40" s="385"/>
      <c r="BD40" s="397"/>
      <c r="BE40" s="397"/>
      <c r="BF40" s="420"/>
      <c r="BG40" s="425" t="s">
        <v>332</v>
      </c>
      <c r="BH40" s="426"/>
      <c r="BI40" s="426"/>
      <c r="BJ40" s="426"/>
      <c r="BK40" s="426"/>
      <c r="BL40" s="211"/>
      <c r="BM40" s="382" t="s">
        <v>333</v>
      </c>
      <c r="BN40" s="382"/>
      <c r="BO40" s="382"/>
      <c r="BP40" s="382"/>
      <c r="BQ40" s="382"/>
      <c r="BR40" s="382"/>
      <c r="BS40" s="382"/>
      <c r="BT40" s="382"/>
      <c r="BU40" s="383"/>
      <c r="BV40" s="384">
        <v>98</v>
      </c>
      <c r="BW40" s="385"/>
      <c r="BX40" s="385"/>
      <c r="BY40" s="385"/>
      <c r="BZ40" s="385"/>
      <c r="CA40" s="385"/>
      <c r="CB40" s="421"/>
      <c r="CD40" s="381" t="s">
        <v>334</v>
      </c>
      <c r="CE40" s="382"/>
      <c r="CF40" s="382"/>
      <c r="CG40" s="382"/>
      <c r="CH40" s="382"/>
      <c r="CI40" s="382"/>
      <c r="CJ40" s="382"/>
      <c r="CK40" s="382"/>
      <c r="CL40" s="382"/>
      <c r="CM40" s="382"/>
      <c r="CN40" s="382"/>
      <c r="CO40" s="382"/>
      <c r="CP40" s="382"/>
      <c r="CQ40" s="383"/>
      <c r="CR40" s="384">
        <v>11140</v>
      </c>
      <c r="CS40" s="385"/>
      <c r="CT40" s="385"/>
      <c r="CU40" s="385"/>
      <c r="CV40" s="385"/>
      <c r="CW40" s="385"/>
      <c r="CX40" s="385"/>
      <c r="CY40" s="386"/>
      <c r="CZ40" s="387">
        <v>0.1</v>
      </c>
      <c r="DA40" s="399"/>
      <c r="DB40" s="399"/>
      <c r="DC40" s="400"/>
      <c r="DD40" s="390">
        <v>11140</v>
      </c>
      <c r="DE40" s="385"/>
      <c r="DF40" s="385"/>
      <c r="DG40" s="385"/>
      <c r="DH40" s="385"/>
      <c r="DI40" s="385"/>
      <c r="DJ40" s="385"/>
      <c r="DK40" s="386"/>
      <c r="DL40" s="390">
        <v>11140</v>
      </c>
      <c r="DM40" s="385"/>
      <c r="DN40" s="385"/>
      <c r="DO40" s="385"/>
      <c r="DP40" s="385"/>
      <c r="DQ40" s="385"/>
      <c r="DR40" s="385"/>
      <c r="DS40" s="385"/>
      <c r="DT40" s="385"/>
      <c r="DU40" s="385"/>
      <c r="DV40" s="386"/>
      <c r="DW40" s="387">
        <v>0.2</v>
      </c>
      <c r="DX40" s="399"/>
      <c r="DY40" s="399"/>
      <c r="DZ40" s="399"/>
      <c r="EA40" s="399"/>
      <c r="EB40" s="399"/>
      <c r="EC40" s="411"/>
    </row>
    <row r="41" spans="2:133" ht="11.25" customHeight="1" x14ac:dyDescent="0.2">
      <c r="B41" s="365" t="s">
        <v>335</v>
      </c>
      <c r="C41" s="366"/>
      <c r="D41" s="366"/>
      <c r="E41" s="366"/>
      <c r="F41" s="366"/>
      <c r="G41" s="366"/>
      <c r="H41" s="366"/>
      <c r="I41" s="366"/>
      <c r="J41" s="366"/>
      <c r="K41" s="366"/>
      <c r="L41" s="366"/>
      <c r="M41" s="366"/>
      <c r="N41" s="366"/>
      <c r="O41" s="366"/>
      <c r="P41" s="366"/>
      <c r="Q41" s="367"/>
      <c r="R41" s="368">
        <v>12091288</v>
      </c>
      <c r="S41" s="409"/>
      <c r="T41" s="409"/>
      <c r="U41" s="409"/>
      <c r="V41" s="409"/>
      <c r="W41" s="409"/>
      <c r="X41" s="409"/>
      <c r="Y41" s="412"/>
      <c r="Z41" s="413">
        <v>100</v>
      </c>
      <c r="AA41" s="413"/>
      <c r="AB41" s="413"/>
      <c r="AC41" s="413"/>
      <c r="AD41" s="414">
        <v>5588040</v>
      </c>
      <c r="AE41" s="414"/>
      <c r="AF41" s="414"/>
      <c r="AG41" s="414"/>
      <c r="AH41" s="414"/>
      <c r="AI41" s="414"/>
      <c r="AJ41" s="414"/>
      <c r="AK41" s="414"/>
      <c r="AL41" s="371">
        <v>100</v>
      </c>
      <c r="AM41" s="415"/>
      <c r="AN41" s="415"/>
      <c r="AO41" s="416"/>
      <c r="AQ41" s="417" t="s">
        <v>336</v>
      </c>
      <c r="AR41" s="418"/>
      <c r="AS41" s="418"/>
      <c r="AT41" s="418"/>
      <c r="AU41" s="418"/>
      <c r="AV41" s="418"/>
      <c r="AW41" s="418"/>
      <c r="AX41" s="418"/>
      <c r="AY41" s="419"/>
      <c r="AZ41" s="384">
        <v>149623</v>
      </c>
      <c r="BA41" s="385"/>
      <c r="BB41" s="385"/>
      <c r="BC41" s="385"/>
      <c r="BD41" s="397"/>
      <c r="BE41" s="397"/>
      <c r="BF41" s="420"/>
      <c r="BG41" s="425"/>
      <c r="BH41" s="426"/>
      <c r="BI41" s="426"/>
      <c r="BJ41" s="426"/>
      <c r="BK41" s="426"/>
      <c r="BL41" s="211"/>
      <c r="BM41" s="382" t="s">
        <v>337</v>
      </c>
      <c r="BN41" s="382"/>
      <c r="BO41" s="382"/>
      <c r="BP41" s="382"/>
      <c r="BQ41" s="382"/>
      <c r="BR41" s="382"/>
      <c r="BS41" s="382"/>
      <c r="BT41" s="382"/>
      <c r="BU41" s="383"/>
      <c r="BV41" s="384">
        <v>2</v>
      </c>
      <c r="BW41" s="385"/>
      <c r="BX41" s="385"/>
      <c r="BY41" s="385"/>
      <c r="BZ41" s="385"/>
      <c r="CA41" s="385"/>
      <c r="CB41" s="421"/>
      <c r="CD41" s="381" t="s">
        <v>338</v>
      </c>
      <c r="CE41" s="382"/>
      <c r="CF41" s="382"/>
      <c r="CG41" s="382"/>
      <c r="CH41" s="382"/>
      <c r="CI41" s="382"/>
      <c r="CJ41" s="382"/>
      <c r="CK41" s="382"/>
      <c r="CL41" s="382"/>
      <c r="CM41" s="382"/>
      <c r="CN41" s="382"/>
      <c r="CO41" s="382"/>
      <c r="CP41" s="382"/>
      <c r="CQ41" s="383"/>
      <c r="CR41" s="384" t="s">
        <v>122</v>
      </c>
      <c r="CS41" s="397"/>
      <c r="CT41" s="397"/>
      <c r="CU41" s="397"/>
      <c r="CV41" s="397"/>
      <c r="CW41" s="397"/>
      <c r="CX41" s="397"/>
      <c r="CY41" s="398"/>
      <c r="CZ41" s="387" t="s">
        <v>122</v>
      </c>
      <c r="DA41" s="399"/>
      <c r="DB41" s="399"/>
      <c r="DC41" s="400"/>
      <c r="DD41" s="390" t="s">
        <v>122</v>
      </c>
      <c r="DE41" s="397"/>
      <c r="DF41" s="397"/>
      <c r="DG41" s="397"/>
      <c r="DH41" s="397"/>
      <c r="DI41" s="397"/>
      <c r="DJ41" s="397"/>
      <c r="DK41" s="398"/>
      <c r="DL41" s="391"/>
      <c r="DM41" s="392"/>
      <c r="DN41" s="392"/>
      <c r="DO41" s="392"/>
      <c r="DP41" s="392"/>
      <c r="DQ41" s="392"/>
      <c r="DR41" s="392"/>
      <c r="DS41" s="392"/>
      <c r="DT41" s="392"/>
      <c r="DU41" s="392"/>
      <c r="DV41" s="393"/>
      <c r="DW41" s="394"/>
      <c r="DX41" s="395"/>
      <c r="DY41" s="395"/>
      <c r="DZ41" s="395"/>
      <c r="EA41" s="395"/>
      <c r="EB41" s="395"/>
      <c r="EC41" s="396"/>
    </row>
    <row r="42" spans="2:133" ht="11.25" customHeight="1" x14ac:dyDescent="0.2">
      <c r="AQ42" s="429" t="s">
        <v>339</v>
      </c>
      <c r="AR42" s="430"/>
      <c r="AS42" s="430"/>
      <c r="AT42" s="430"/>
      <c r="AU42" s="430"/>
      <c r="AV42" s="430"/>
      <c r="AW42" s="430"/>
      <c r="AX42" s="430"/>
      <c r="AY42" s="431"/>
      <c r="AZ42" s="368">
        <v>804530</v>
      </c>
      <c r="BA42" s="409"/>
      <c r="BB42" s="409"/>
      <c r="BC42" s="409"/>
      <c r="BD42" s="369"/>
      <c r="BE42" s="369"/>
      <c r="BF42" s="432"/>
      <c r="BG42" s="427"/>
      <c r="BH42" s="428"/>
      <c r="BI42" s="428"/>
      <c r="BJ42" s="428"/>
      <c r="BK42" s="428"/>
      <c r="BL42" s="212"/>
      <c r="BM42" s="366" t="s">
        <v>340</v>
      </c>
      <c r="BN42" s="366"/>
      <c r="BO42" s="366"/>
      <c r="BP42" s="366"/>
      <c r="BQ42" s="366"/>
      <c r="BR42" s="366"/>
      <c r="BS42" s="366"/>
      <c r="BT42" s="366"/>
      <c r="BU42" s="367"/>
      <c r="BV42" s="368">
        <v>418</v>
      </c>
      <c r="BW42" s="409"/>
      <c r="BX42" s="409"/>
      <c r="BY42" s="409"/>
      <c r="BZ42" s="409"/>
      <c r="CA42" s="409"/>
      <c r="CB42" s="410"/>
      <c r="CD42" s="381" t="s">
        <v>341</v>
      </c>
      <c r="CE42" s="382"/>
      <c r="CF42" s="382"/>
      <c r="CG42" s="382"/>
      <c r="CH42" s="382"/>
      <c r="CI42" s="382"/>
      <c r="CJ42" s="382"/>
      <c r="CK42" s="382"/>
      <c r="CL42" s="382"/>
      <c r="CM42" s="382"/>
      <c r="CN42" s="382"/>
      <c r="CO42" s="382"/>
      <c r="CP42" s="382"/>
      <c r="CQ42" s="383"/>
      <c r="CR42" s="384">
        <v>1479686</v>
      </c>
      <c r="CS42" s="397"/>
      <c r="CT42" s="397"/>
      <c r="CU42" s="397"/>
      <c r="CV42" s="397"/>
      <c r="CW42" s="397"/>
      <c r="CX42" s="397"/>
      <c r="CY42" s="398"/>
      <c r="CZ42" s="387">
        <v>12.6</v>
      </c>
      <c r="DA42" s="399"/>
      <c r="DB42" s="399"/>
      <c r="DC42" s="400"/>
      <c r="DD42" s="390">
        <v>165098</v>
      </c>
      <c r="DE42" s="397"/>
      <c r="DF42" s="397"/>
      <c r="DG42" s="397"/>
      <c r="DH42" s="397"/>
      <c r="DI42" s="397"/>
      <c r="DJ42" s="397"/>
      <c r="DK42" s="398"/>
      <c r="DL42" s="391"/>
      <c r="DM42" s="392"/>
      <c r="DN42" s="392"/>
      <c r="DO42" s="392"/>
      <c r="DP42" s="392"/>
      <c r="DQ42" s="392"/>
      <c r="DR42" s="392"/>
      <c r="DS42" s="392"/>
      <c r="DT42" s="392"/>
      <c r="DU42" s="392"/>
      <c r="DV42" s="393"/>
      <c r="DW42" s="394"/>
      <c r="DX42" s="395"/>
      <c r="DY42" s="395"/>
      <c r="DZ42" s="395"/>
      <c r="EA42" s="395"/>
      <c r="EB42" s="395"/>
      <c r="EC42" s="396"/>
    </row>
    <row r="43" spans="2:133" ht="11.25" customHeight="1" x14ac:dyDescent="0.2">
      <c r="B43" s="202" t="s">
        <v>342</v>
      </c>
      <c r="CD43" s="381" t="s">
        <v>343</v>
      </c>
      <c r="CE43" s="382"/>
      <c r="CF43" s="382"/>
      <c r="CG43" s="382"/>
      <c r="CH43" s="382"/>
      <c r="CI43" s="382"/>
      <c r="CJ43" s="382"/>
      <c r="CK43" s="382"/>
      <c r="CL43" s="382"/>
      <c r="CM43" s="382"/>
      <c r="CN43" s="382"/>
      <c r="CO43" s="382"/>
      <c r="CP43" s="382"/>
      <c r="CQ43" s="383"/>
      <c r="CR43" s="384" t="s">
        <v>122</v>
      </c>
      <c r="CS43" s="397"/>
      <c r="CT43" s="397"/>
      <c r="CU43" s="397"/>
      <c r="CV43" s="397"/>
      <c r="CW43" s="397"/>
      <c r="CX43" s="397"/>
      <c r="CY43" s="398"/>
      <c r="CZ43" s="387" t="s">
        <v>122</v>
      </c>
      <c r="DA43" s="399"/>
      <c r="DB43" s="399"/>
      <c r="DC43" s="400"/>
      <c r="DD43" s="390" t="s">
        <v>122</v>
      </c>
      <c r="DE43" s="397"/>
      <c r="DF43" s="397"/>
      <c r="DG43" s="397"/>
      <c r="DH43" s="397"/>
      <c r="DI43" s="397"/>
      <c r="DJ43" s="397"/>
      <c r="DK43" s="398"/>
      <c r="DL43" s="391"/>
      <c r="DM43" s="392"/>
      <c r="DN43" s="392"/>
      <c r="DO43" s="392"/>
      <c r="DP43" s="392"/>
      <c r="DQ43" s="392"/>
      <c r="DR43" s="392"/>
      <c r="DS43" s="392"/>
      <c r="DT43" s="392"/>
      <c r="DU43" s="392"/>
      <c r="DV43" s="393"/>
      <c r="DW43" s="394"/>
      <c r="DX43" s="395"/>
      <c r="DY43" s="395"/>
      <c r="DZ43" s="395"/>
      <c r="EA43" s="395"/>
      <c r="EB43" s="395"/>
      <c r="EC43" s="396"/>
    </row>
    <row r="44" spans="2:133" ht="11.25" customHeight="1" x14ac:dyDescent="0.2">
      <c r="B44" s="401" t="s">
        <v>344</v>
      </c>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c r="AG44" s="401"/>
      <c r="AH44" s="401"/>
      <c r="AI44" s="401"/>
      <c r="AJ44" s="401"/>
      <c r="AK44" s="401"/>
      <c r="AL44" s="401"/>
      <c r="AM44" s="401"/>
      <c r="AN44" s="401"/>
      <c r="AO44" s="401"/>
      <c r="AP44" s="401"/>
      <c r="AQ44" s="401"/>
      <c r="AR44" s="401"/>
      <c r="AS44" s="401"/>
      <c r="AT44" s="401"/>
      <c r="AU44" s="401"/>
      <c r="AV44" s="401"/>
      <c r="AW44" s="401"/>
      <c r="AX44" s="401"/>
      <c r="AY44" s="401"/>
      <c r="AZ44" s="401"/>
      <c r="BA44" s="401"/>
      <c r="BB44" s="401"/>
      <c r="BC44" s="401"/>
      <c r="BD44" s="401"/>
      <c r="BE44" s="401"/>
      <c r="BF44" s="401"/>
      <c r="BG44" s="401"/>
      <c r="BH44" s="401"/>
      <c r="BI44" s="401"/>
      <c r="BJ44" s="401"/>
      <c r="BK44" s="401"/>
      <c r="BL44" s="401"/>
      <c r="BM44" s="401"/>
      <c r="BN44" s="401"/>
      <c r="BO44" s="401"/>
      <c r="BP44" s="401"/>
      <c r="BQ44" s="401"/>
      <c r="BR44" s="401"/>
      <c r="BS44" s="401"/>
      <c r="BT44" s="401"/>
      <c r="BU44" s="401"/>
      <c r="BV44" s="401"/>
      <c r="BW44" s="401"/>
      <c r="BX44" s="401"/>
      <c r="BY44" s="401"/>
      <c r="BZ44" s="401"/>
      <c r="CA44" s="401"/>
      <c r="CB44" s="401"/>
      <c r="CC44" s="402"/>
      <c r="CD44" s="403" t="s">
        <v>292</v>
      </c>
      <c r="CE44" s="404"/>
      <c r="CF44" s="381" t="s">
        <v>345</v>
      </c>
      <c r="CG44" s="382"/>
      <c r="CH44" s="382"/>
      <c r="CI44" s="382"/>
      <c r="CJ44" s="382"/>
      <c r="CK44" s="382"/>
      <c r="CL44" s="382"/>
      <c r="CM44" s="382"/>
      <c r="CN44" s="382"/>
      <c r="CO44" s="382"/>
      <c r="CP44" s="382"/>
      <c r="CQ44" s="383"/>
      <c r="CR44" s="384">
        <v>1479686</v>
      </c>
      <c r="CS44" s="385"/>
      <c r="CT44" s="385"/>
      <c r="CU44" s="385"/>
      <c r="CV44" s="385"/>
      <c r="CW44" s="385"/>
      <c r="CX44" s="385"/>
      <c r="CY44" s="386"/>
      <c r="CZ44" s="387">
        <v>12.6</v>
      </c>
      <c r="DA44" s="388"/>
      <c r="DB44" s="388"/>
      <c r="DC44" s="389"/>
      <c r="DD44" s="390">
        <v>165098</v>
      </c>
      <c r="DE44" s="385"/>
      <c r="DF44" s="385"/>
      <c r="DG44" s="385"/>
      <c r="DH44" s="385"/>
      <c r="DI44" s="385"/>
      <c r="DJ44" s="385"/>
      <c r="DK44" s="386"/>
      <c r="DL44" s="391"/>
      <c r="DM44" s="392"/>
      <c r="DN44" s="392"/>
      <c r="DO44" s="392"/>
      <c r="DP44" s="392"/>
      <c r="DQ44" s="392"/>
      <c r="DR44" s="392"/>
      <c r="DS44" s="392"/>
      <c r="DT44" s="392"/>
      <c r="DU44" s="392"/>
      <c r="DV44" s="393"/>
      <c r="DW44" s="394"/>
      <c r="DX44" s="395"/>
      <c r="DY44" s="395"/>
      <c r="DZ44" s="395"/>
      <c r="EA44" s="395"/>
      <c r="EB44" s="395"/>
      <c r="EC44" s="396"/>
    </row>
    <row r="45" spans="2:133" ht="11.25" customHeight="1" x14ac:dyDescent="0.2">
      <c r="B45" s="401" t="s">
        <v>346</v>
      </c>
      <c r="C45" s="401"/>
      <c r="D45" s="401"/>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c r="AG45" s="401"/>
      <c r="AH45" s="401"/>
      <c r="AI45" s="401"/>
      <c r="AJ45" s="401"/>
      <c r="AK45" s="401"/>
      <c r="AL45" s="401"/>
      <c r="AM45" s="401"/>
      <c r="AN45" s="401"/>
      <c r="AO45" s="401"/>
      <c r="AP45" s="401"/>
      <c r="AQ45" s="401"/>
      <c r="AR45" s="401"/>
      <c r="AS45" s="401"/>
      <c r="AT45" s="401"/>
      <c r="AU45" s="401"/>
      <c r="AV45" s="401"/>
      <c r="AW45" s="401"/>
      <c r="AX45" s="401"/>
      <c r="AY45" s="401"/>
      <c r="AZ45" s="401"/>
      <c r="BA45" s="401"/>
      <c r="BB45" s="401"/>
      <c r="BC45" s="401"/>
      <c r="BD45" s="401"/>
      <c r="BE45" s="401"/>
      <c r="BF45" s="401"/>
      <c r="BG45" s="401"/>
      <c r="BH45" s="401"/>
      <c r="BI45" s="401"/>
      <c r="BJ45" s="401"/>
      <c r="BK45" s="401"/>
      <c r="BL45" s="401"/>
      <c r="BM45" s="401"/>
      <c r="BN45" s="401"/>
      <c r="BO45" s="401"/>
      <c r="BP45" s="401"/>
      <c r="BQ45" s="401"/>
      <c r="BR45" s="401"/>
      <c r="BS45" s="401"/>
      <c r="BT45" s="401"/>
      <c r="BU45" s="401"/>
      <c r="BV45" s="401"/>
      <c r="BW45" s="401"/>
      <c r="BX45" s="401"/>
      <c r="BY45" s="401"/>
      <c r="BZ45" s="401"/>
      <c r="CA45" s="401"/>
      <c r="CB45" s="401"/>
      <c r="CC45" s="402"/>
      <c r="CD45" s="405"/>
      <c r="CE45" s="406"/>
      <c r="CF45" s="381" t="s">
        <v>347</v>
      </c>
      <c r="CG45" s="382"/>
      <c r="CH45" s="382"/>
      <c r="CI45" s="382"/>
      <c r="CJ45" s="382"/>
      <c r="CK45" s="382"/>
      <c r="CL45" s="382"/>
      <c r="CM45" s="382"/>
      <c r="CN45" s="382"/>
      <c r="CO45" s="382"/>
      <c r="CP45" s="382"/>
      <c r="CQ45" s="383"/>
      <c r="CR45" s="384">
        <v>212205</v>
      </c>
      <c r="CS45" s="397"/>
      <c r="CT45" s="397"/>
      <c r="CU45" s="397"/>
      <c r="CV45" s="397"/>
      <c r="CW45" s="397"/>
      <c r="CX45" s="397"/>
      <c r="CY45" s="398"/>
      <c r="CZ45" s="387">
        <v>1.8</v>
      </c>
      <c r="DA45" s="399"/>
      <c r="DB45" s="399"/>
      <c r="DC45" s="400"/>
      <c r="DD45" s="390">
        <v>5610</v>
      </c>
      <c r="DE45" s="397"/>
      <c r="DF45" s="397"/>
      <c r="DG45" s="397"/>
      <c r="DH45" s="397"/>
      <c r="DI45" s="397"/>
      <c r="DJ45" s="397"/>
      <c r="DK45" s="398"/>
      <c r="DL45" s="391"/>
      <c r="DM45" s="392"/>
      <c r="DN45" s="392"/>
      <c r="DO45" s="392"/>
      <c r="DP45" s="392"/>
      <c r="DQ45" s="392"/>
      <c r="DR45" s="392"/>
      <c r="DS45" s="392"/>
      <c r="DT45" s="392"/>
      <c r="DU45" s="392"/>
      <c r="DV45" s="393"/>
      <c r="DW45" s="394"/>
      <c r="DX45" s="395"/>
      <c r="DY45" s="395"/>
      <c r="DZ45" s="395"/>
      <c r="EA45" s="395"/>
      <c r="EB45" s="395"/>
      <c r="EC45" s="396"/>
    </row>
    <row r="46" spans="2:133" ht="11.25" customHeight="1" x14ac:dyDescent="0.2">
      <c r="B46" s="213"/>
      <c r="CD46" s="405"/>
      <c r="CE46" s="406"/>
      <c r="CF46" s="381" t="s">
        <v>348</v>
      </c>
      <c r="CG46" s="382"/>
      <c r="CH46" s="382"/>
      <c r="CI46" s="382"/>
      <c r="CJ46" s="382"/>
      <c r="CK46" s="382"/>
      <c r="CL46" s="382"/>
      <c r="CM46" s="382"/>
      <c r="CN46" s="382"/>
      <c r="CO46" s="382"/>
      <c r="CP46" s="382"/>
      <c r="CQ46" s="383"/>
      <c r="CR46" s="384">
        <v>1267481</v>
      </c>
      <c r="CS46" s="385"/>
      <c r="CT46" s="385"/>
      <c r="CU46" s="385"/>
      <c r="CV46" s="385"/>
      <c r="CW46" s="385"/>
      <c r="CX46" s="385"/>
      <c r="CY46" s="386"/>
      <c r="CZ46" s="387">
        <v>10.8</v>
      </c>
      <c r="DA46" s="388"/>
      <c r="DB46" s="388"/>
      <c r="DC46" s="389"/>
      <c r="DD46" s="390">
        <v>159488</v>
      </c>
      <c r="DE46" s="385"/>
      <c r="DF46" s="385"/>
      <c r="DG46" s="385"/>
      <c r="DH46" s="385"/>
      <c r="DI46" s="385"/>
      <c r="DJ46" s="385"/>
      <c r="DK46" s="386"/>
      <c r="DL46" s="391"/>
      <c r="DM46" s="392"/>
      <c r="DN46" s="392"/>
      <c r="DO46" s="392"/>
      <c r="DP46" s="392"/>
      <c r="DQ46" s="392"/>
      <c r="DR46" s="392"/>
      <c r="DS46" s="392"/>
      <c r="DT46" s="392"/>
      <c r="DU46" s="392"/>
      <c r="DV46" s="393"/>
      <c r="DW46" s="394"/>
      <c r="DX46" s="395"/>
      <c r="DY46" s="395"/>
      <c r="DZ46" s="395"/>
      <c r="EA46" s="395"/>
      <c r="EB46" s="395"/>
      <c r="EC46" s="396"/>
    </row>
    <row r="47" spans="2:133" ht="11.25" customHeight="1" x14ac:dyDescent="0.2">
      <c r="B47" s="213"/>
      <c r="CD47" s="405"/>
      <c r="CE47" s="406"/>
      <c r="CF47" s="381" t="s">
        <v>349</v>
      </c>
      <c r="CG47" s="382"/>
      <c r="CH47" s="382"/>
      <c r="CI47" s="382"/>
      <c r="CJ47" s="382"/>
      <c r="CK47" s="382"/>
      <c r="CL47" s="382"/>
      <c r="CM47" s="382"/>
      <c r="CN47" s="382"/>
      <c r="CO47" s="382"/>
      <c r="CP47" s="382"/>
      <c r="CQ47" s="383"/>
      <c r="CR47" s="384" t="s">
        <v>122</v>
      </c>
      <c r="CS47" s="397"/>
      <c r="CT47" s="397"/>
      <c r="CU47" s="397"/>
      <c r="CV47" s="397"/>
      <c r="CW47" s="397"/>
      <c r="CX47" s="397"/>
      <c r="CY47" s="398"/>
      <c r="CZ47" s="387" t="s">
        <v>122</v>
      </c>
      <c r="DA47" s="399"/>
      <c r="DB47" s="399"/>
      <c r="DC47" s="400"/>
      <c r="DD47" s="390" t="s">
        <v>122</v>
      </c>
      <c r="DE47" s="397"/>
      <c r="DF47" s="397"/>
      <c r="DG47" s="397"/>
      <c r="DH47" s="397"/>
      <c r="DI47" s="397"/>
      <c r="DJ47" s="397"/>
      <c r="DK47" s="398"/>
      <c r="DL47" s="391"/>
      <c r="DM47" s="392"/>
      <c r="DN47" s="392"/>
      <c r="DO47" s="392"/>
      <c r="DP47" s="392"/>
      <c r="DQ47" s="392"/>
      <c r="DR47" s="392"/>
      <c r="DS47" s="392"/>
      <c r="DT47" s="392"/>
      <c r="DU47" s="392"/>
      <c r="DV47" s="393"/>
      <c r="DW47" s="394"/>
      <c r="DX47" s="395"/>
      <c r="DY47" s="395"/>
      <c r="DZ47" s="395"/>
      <c r="EA47" s="395"/>
      <c r="EB47" s="395"/>
      <c r="EC47" s="396"/>
    </row>
    <row r="48" spans="2:133" ht="10.8" x14ac:dyDescent="0.2">
      <c r="B48" s="213"/>
      <c r="CD48" s="407"/>
      <c r="CE48" s="408"/>
      <c r="CF48" s="381" t="s">
        <v>350</v>
      </c>
      <c r="CG48" s="382"/>
      <c r="CH48" s="382"/>
      <c r="CI48" s="382"/>
      <c r="CJ48" s="382"/>
      <c r="CK48" s="382"/>
      <c r="CL48" s="382"/>
      <c r="CM48" s="382"/>
      <c r="CN48" s="382"/>
      <c r="CO48" s="382"/>
      <c r="CP48" s="382"/>
      <c r="CQ48" s="383"/>
      <c r="CR48" s="384" t="s">
        <v>122</v>
      </c>
      <c r="CS48" s="385"/>
      <c r="CT48" s="385"/>
      <c r="CU48" s="385"/>
      <c r="CV48" s="385"/>
      <c r="CW48" s="385"/>
      <c r="CX48" s="385"/>
      <c r="CY48" s="386"/>
      <c r="CZ48" s="387" t="s">
        <v>122</v>
      </c>
      <c r="DA48" s="388"/>
      <c r="DB48" s="388"/>
      <c r="DC48" s="389"/>
      <c r="DD48" s="390" t="s">
        <v>122</v>
      </c>
      <c r="DE48" s="385"/>
      <c r="DF48" s="385"/>
      <c r="DG48" s="385"/>
      <c r="DH48" s="385"/>
      <c r="DI48" s="385"/>
      <c r="DJ48" s="385"/>
      <c r="DK48" s="386"/>
      <c r="DL48" s="391"/>
      <c r="DM48" s="392"/>
      <c r="DN48" s="392"/>
      <c r="DO48" s="392"/>
      <c r="DP48" s="392"/>
      <c r="DQ48" s="392"/>
      <c r="DR48" s="392"/>
      <c r="DS48" s="392"/>
      <c r="DT48" s="392"/>
      <c r="DU48" s="392"/>
      <c r="DV48" s="393"/>
      <c r="DW48" s="394"/>
      <c r="DX48" s="395"/>
      <c r="DY48" s="395"/>
      <c r="DZ48" s="395"/>
      <c r="EA48" s="395"/>
      <c r="EB48" s="395"/>
      <c r="EC48" s="396"/>
    </row>
    <row r="49" spans="2:133" ht="11.25" customHeight="1" x14ac:dyDescent="0.2">
      <c r="B49" s="213"/>
      <c r="CD49" s="365" t="s">
        <v>351</v>
      </c>
      <c r="CE49" s="366"/>
      <c r="CF49" s="366"/>
      <c r="CG49" s="366"/>
      <c r="CH49" s="366"/>
      <c r="CI49" s="366"/>
      <c r="CJ49" s="366"/>
      <c r="CK49" s="366"/>
      <c r="CL49" s="366"/>
      <c r="CM49" s="366"/>
      <c r="CN49" s="366"/>
      <c r="CO49" s="366"/>
      <c r="CP49" s="366"/>
      <c r="CQ49" s="367"/>
      <c r="CR49" s="368">
        <v>11781110</v>
      </c>
      <c r="CS49" s="369"/>
      <c r="CT49" s="369"/>
      <c r="CU49" s="369"/>
      <c r="CV49" s="369"/>
      <c r="CW49" s="369"/>
      <c r="CX49" s="369"/>
      <c r="CY49" s="370"/>
      <c r="CZ49" s="371">
        <v>100</v>
      </c>
      <c r="DA49" s="372"/>
      <c r="DB49" s="372"/>
      <c r="DC49" s="373"/>
      <c r="DD49" s="374">
        <v>6710368</v>
      </c>
      <c r="DE49" s="369"/>
      <c r="DF49" s="369"/>
      <c r="DG49" s="369"/>
      <c r="DH49" s="369"/>
      <c r="DI49" s="369"/>
      <c r="DJ49" s="369"/>
      <c r="DK49" s="370"/>
      <c r="DL49" s="375"/>
      <c r="DM49" s="376"/>
      <c r="DN49" s="376"/>
      <c r="DO49" s="376"/>
      <c r="DP49" s="376"/>
      <c r="DQ49" s="376"/>
      <c r="DR49" s="376"/>
      <c r="DS49" s="376"/>
      <c r="DT49" s="376"/>
      <c r="DU49" s="376"/>
      <c r="DV49" s="377"/>
      <c r="DW49" s="378"/>
      <c r="DX49" s="379"/>
      <c r="DY49" s="379"/>
      <c r="DZ49" s="379"/>
      <c r="EA49" s="379"/>
      <c r="EB49" s="379"/>
      <c r="EC49" s="380"/>
    </row>
  </sheetData>
  <sheetProtection algorithmName="SHA-512" hashValue="GXNtudCkQelJr8a6uvWrWr3qdSwqqtHE5SBd7qRU1mjdfF3B/22/F+KXJZTOWwAhVi/coh3Ox30exqodp1gbdA==" saltValue="0HM1PW8PJysCPLn6yU8b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12103</v>
      </c>
      <c r="R7" s="1104"/>
      <c r="S7" s="1104"/>
      <c r="T7" s="1104"/>
      <c r="U7" s="1104"/>
      <c r="V7" s="1104">
        <v>11793</v>
      </c>
      <c r="W7" s="1104"/>
      <c r="X7" s="1104"/>
      <c r="Y7" s="1104"/>
      <c r="Z7" s="1104"/>
      <c r="AA7" s="1104">
        <v>310</v>
      </c>
      <c r="AB7" s="1104"/>
      <c r="AC7" s="1104"/>
      <c r="AD7" s="1104"/>
      <c r="AE7" s="1105"/>
      <c r="AF7" s="1106">
        <v>271</v>
      </c>
      <c r="AG7" s="1107"/>
      <c r="AH7" s="1107"/>
      <c r="AI7" s="1107"/>
      <c r="AJ7" s="1108"/>
      <c r="AK7" s="1109">
        <v>47</v>
      </c>
      <c r="AL7" s="1110"/>
      <c r="AM7" s="1110"/>
      <c r="AN7" s="1110"/>
      <c r="AO7" s="1110"/>
      <c r="AP7" s="1110">
        <v>12274</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22"/>
    </row>
    <row r="8" spans="1:131" s="223" customFormat="1" ht="26.25" customHeight="1" x14ac:dyDescent="0.2">
      <c r="A8" s="226">
        <v>2</v>
      </c>
      <c r="B8" s="1031" t="s">
        <v>375</v>
      </c>
      <c r="C8" s="1032"/>
      <c r="D8" s="1032"/>
      <c r="E8" s="1032"/>
      <c r="F8" s="1032"/>
      <c r="G8" s="1032"/>
      <c r="H8" s="1032"/>
      <c r="I8" s="1032"/>
      <c r="J8" s="1032"/>
      <c r="K8" s="1032"/>
      <c r="L8" s="1032"/>
      <c r="M8" s="1032"/>
      <c r="N8" s="1032"/>
      <c r="O8" s="1032"/>
      <c r="P8" s="1033"/>
      <c r="Q8" s="1039">
        <v>1</v>
      </c>
      <c r="R8" s="1040"/>
      <c r="S8" s="1040"/>
      <c r="T8" s="1040"/>
      <c r="U8" s="1040"/>
      <c r="V8" s="1040">
        <v>1</v>
      </c>
      <c r="W8" s="1040"/>
      <c r="X8" s="1040"/>
      <c r="Y8" s="1040"/>
      <c r="Z8" s="1040"/>
      <c r="AA8" s="1040">
        <v>0</v>
      </c>
      <c r="AB8" s="1040"/>
      <c r="AC8" s="1040"/>
      <c r="AD8" s="1040"/>
      <c r="AE8" s="1041"/>
      <c r="AF8" s="1036">
        <v>0</v>
      </c>
      <c r="AG8" s="1037"/>
      <c r="AH8" s="1037"/>
      <c r="AI8" s="1037"/>
      <c r="AJ8" s="1038"/>
      <c r="AK8" s="1081">
        <v>0</v>
      </c>
      <c r="AL8" s="1082"/>
      <c r="AM8" s="1082"/>
      <c r="AN8" s="1082"/>
      <c r="AO8" s="1082"/>
      <c r="AP8" s="1082">
        <v>1</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2">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2">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5">
      <c r="A23" s="228" t="s">
        <v>377</v>
      </c>
      <c r="B23" s="938" t="s">
        <v>378</v>
      </c>
      <c r="C23" s="939"/>
      <c r="D23" s="939"/>
      <c r="E23" s="939"/>
      <c r="F23" s="939"/>
      <c r="G23" s="939"/>
      <c r="H23" s="939"/>
      <c r="I23" s="939"/>
      <c r="J23" s="939"/>
      <c r="K23" s="939"/>
      <c r="L23" s="939"/>
      <c r="M23" s="939"/>
      <c r="N23" s="939"/>
      <c r="O23" s="939"/>
      <c r="P23" s="949"/>
      <c r="Q23" s="1068">
        <v>12103</v>
      </c>
      <c r="R23" s="1062"/>
      <c r="S23" s="1062"/>
      <c r="T23" s="1062"/>
      <c r="U23" s="1062"/>
      <c r="V23" s="1062">
        <v>11793</v>
      </c>
      <c r="W23" s="1062"/>
      <c r="X23" s="1062"/>
      <c r="Y23" s="1062"/>
      <c r="Z23" s="1062"/>
      <c r="AA23" s="1062">
        <v>310</v>
      </c>
      <c r="AB23" s="1062"/>
      <c r="AC23" s="1062"/>
      <c r="AD23" s="1062"/>
      <c r="AE23" s="1069"/>
      <c r="AF23" s="1070">
        <v>272</v>
      </c>
      <c r="AG23" s="1062"/>
      <c r="AH23" s="1062"/>
      <c r="AI23" s="1062"/>
      <c r="AJ23" s="1071"/>
      <c r="AK23" s="1072"/>
      <c r="AL23" s="1073"/>
      <c r="AM23" s="1073"/>
      <c r="AN23" s="1073"/>
      <c r="AO23" s="1073"/>
      <c r="AP23" s="1062">
        <v>12274</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2">
      <c r="A28" s="230">
        <v>1</v>
      </c>
      <c r="B28" s="1048" t="s">
        <v>389</v>
      </c>
      <c r="C28" s="1049"/>
      <c r="D28" s="1049"/>
      <c r="E28" s="1049"/>
      <c r="F28" s="1049"/>
      <c r="G28" s="1049"/>
      <c r="H28" s="1049"/>
      <c r="I28" s="1049"/>
      <c r="J28" s="1049"/>
      <c r="K28" s="1049"/>
      <c r="L28" s="1049"/>
      <c r="M28" s="1049"/>
      <c r="N28" s="1049"/>
      <c r="O28" s="1049"/>
      <c r="P28" s="1050"/>
      <c r="Q28" s="1051">
        <v>2450</v>
      </c>
      <c r="R28" s="1052"/>
      <c r="S28" s="1052"/>
      <c r="T28" s="1052"/>
      <c r="U28" s="1052"/>
      <c r="V28" s="1052">
        <v>2436</v>
      </c>
      <c r="W28" s="1052"/>
      <c r="X28" s="1052"/>
      <c r="Y28" s="1052"/>
      <c r="Z28" s="1052"/>
      <c r="AA28" s="1052">
        <v>14</v>
      </c>
      <c r="AB28" s="1052"/>
      <c r="AC28" s="1052"/>
      <c r="AD28" s="1052"/>
      <c r="AE28" s="1053"/>
      <c r="AF28" s="1054">
        <v>14</v>
      </c>
      <c r="AG28" s="1052"/>
      <c r="AH28" s="1052"/>
      <c r="AI28" s="1052"/>
      <c r="AJ28" s="1055"/>
      <c r="AK28" s="1043">
        <v>150</v>
      </c>
      <c r="AL28" s="1044"/>
      <c r="AM28" s="1044"/>
      <c r="AN28" s="1044"/>
      <c r="AO28" s="1044"/>
      <c r="AP28" s="1044">
        <v>0</v>
      </c>
      <c r="AQ28" s="1044"/>
      <c r="AR28" s="1044"/>
      <c r="AS28" s="1044"/>
      <c r="AT28" s="1044"/>
      <c r="AU28" s="1044">
        <v>0</v>
      </c>
      <c r="AV28" s="1044"/>
      <c r="AW28" s="1044"/>
      <c r="AX28" s="1044"/>
      <c r="AY28" s="1044"/>
      <c r="AZ28" s="1045"/>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2">
      <c r="A29" s="230">
        <v>2</v>
      </c>
      <c r="B29" s="1031" t="s">
        <v>390</v>
      </c>
      <c r="C29" s="1032"/>
      <c r="D29" s="1032"/>
      <c r="E29" s="1032"/>
      <c r="F29" s="1032"/>
      <c r="G29" s="1032"/>
      <c r="H29" s="1032"/>
      <c r="I29" s="1032"/>
      <c r="J29" s="1032"/>
      <c r="K29" s="1032"/>
      <c r="L29" s="1032"/>
      <c r="M29" s="1032"/>
      <c r="N29" s="1032"/>
      <c r="O29" s="1032"/>
      <c r="P29" s="1033"/>
      <c r="Q29" s="1039">
        <v>509</v>
      </c>
      <c r="R29" s="1040"/>
      <c r="S29" s="1040"/>
      <c r="T29" s="1040"/>
      <c r="U29" s="1040"/>
      <c r="V29" s="1040">
        <v>506</v>
      </c>
      <c r="W29" s="1040"/>
      <c r="X29" s="1040"/>
      <c r="Y29" s="1040"/>
      <c r="Z29" s="1040"/>
      <c r="AA29" s="1040">
        <v>3</v>
      </c>
      <c r="AB29" s="1040"/>
      <c r="AC29" s="1040"/>
      <c r="AD29" s="1040"/>
      <c r="AE29" s="1041"/>
      <c r="AF29" s="1036">
        <v>3</v>
      </c>
      <c r="AG29" s="1037"/>
      <c r="AH29" s="1037"/>
      <c r="AI29" s="1037"/>
      <c r="AJ29" s="1038"/>
      <c r="AK29" s="981">
        <v>99</v>
      </c>
      <c r="AL29" s="972"/>
      <c r="AM29" s="972"/>
      <c r="AN29" s="972"/>
      <c r="AO29" s="972"/>
      <c r="AP29" s="972">
        <v>0</v>
      </c>
      <c r="AQ29" s="972"/>
      <c r="AR29" s="972"/>
      <c r="AS29" s="972"/>
      <c r="AT29" s="972"/>
      <c r="AU29" s="972">
        <v>0</v>
      </c>
      <c r="AV29" s="972"/>
      <c r="AW29" s="972"/>
      <c r="AX29" s="972"/>
      <c r="AY29" s="972"/>
      <c r="AZ29" s="1042"/>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2">
      <c r="A30" s="230">
        <v>3</v>
      </c>
      <c r="B30" s="1031" t="s">
        <v>391</v>
      </c>
      <c r="C30" s="1032"/>
      <c r="D30" s="1032"/>
      <c r="E30" s="1032"/>
      <c r="F30" s="1032"/>
      <c r="G30" s="1032"/>
      <c r="H30" s="1032"/>
      <c r="I30" s="1032"/>
      <c r="J30" s="1032"/>
      <c r="K30" s="1032"/>
      <c r="L30" s="1032"/>
      <c r="M30" s="1032"/>
      <c r="N30" s="1032"/>
      <c r="O30" s="1032"/>
      <c r="P30" s="1033"/>
      <c r="Q30" s="1039">
        <v>2376</v>
      </c>
      <c r="R30" s="1040"/>
      <c r="S30" s="1040"/>
      <c r="T30" s="1040"/>
      <c r="U30" s="1040"/>
      <c r="V30" s="1040">
        <v>2316</v>
      </c>
      <c r="W30" s="1040"/>
      <c r="X30" s="1040"/>
      <c r="Y30" s="1040"/>
      <c r="Z30" s="1040"/>
      <c r="AA30" s="1040">
        <v>60</v>
      </c>
      <c r="AB30" s="1040"/>
      <c r="AC30" s="1040"/>
      <c r="AD30" s="1040"/>
      <c r="AE30" s="1041"/>
      <c r="AF30" s="1036">
        <v>60</v>
      </c>
      <c r="AG30" s="1037"/>
      <c r="AH30" s="1037"/>
      <c r="AI30" s="1037"/>
      <c r="AJ30" s="1038"/>
      <c r="AK30" s="981">
        <v>381</v>
      </c>
      <c r="AL30" s="972"/>
      <c r="AM30" s="972"/>
      <c r="AN30" s="972"/>
      <c r="AO30" s="972"/>
      <c r="AP30" s="972">
        <v>0</v>
      </c>
      <c r="AQ30" s="972"/>
      <c r="AR30" s="972"/>
      <c r="AS30" s="972"/>
      <c r="AT30" s="972"/>
      <c r="AU30" s="972">
        <v>0</v>
      </c>
      <c r="AV30" s="972"/>
      <c r="AW30" s="972"/>
      <c r="AX30" s="972"/>
      <c r="AY30" s="972"/>
      <c r="AZ30" s="1042"/>
      <c r="BA30" s="1042"/>
      <c r="BB30" s="1042"/>
      <c r="BC30" s="1042"/>
      <c r="BD30" s="1042"/>
      <c r="BE30" s="973"/>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2">
      <c r="A31" s="230">
        <v>4</v>
      </c>
      <c r="B31" s="1031" t="s">
        <v>392</v>
      </c>
      <c r="C31" s="1032"/>
      <c r="D31" s="1032"/>
      <c r="E31" s="1032"/>
      <c r="F31" s="1032"/>
      <c r="G31" s="1032"/>
      <c r="H31" s="1032"/>
      <c r="I31" s="1032"/>
      <c r="J31" s="1032"/>
      <c r="K31" s="1032"/>
      <c r="L31" s="1032"/>
      <c r="M31" s="1032"/>
      <c r="N31" s="1032"/>
      <c r="O31" s="1032"/>
      <c r="P31" s="1033"/>
      <c r="Q31" s="1039">
        <v>10</v>
      </c>
      <c r="R31" s="1040"/>
      <c r="S31" s="1040"/>
      <c r="T31" s="1040"/>
      <c r="U31" s="1040"/>
      <c r="V31" s="1040">
        <v>10</v>
      </c>
      <c r="W31" s="1040"/>
      <c r="X31" s="1040"/>
      <c r="Y31" s="1040"/>
      <c r="Z31" s="1040"/>
      <c r="AA31" s="1040">
        <v>0</v>
      </c>
      <c r="AB31" s="1040"/>
      <c r="AC31" s="1040"/>
      <c r="AD31" s="1040"/>
      <c r="AE31" s="1041"/>
      <c r="AF31" s="1036">
        <v>0</v>
      </c>
      <c r="AG31" s="1037"/>
      <c r="AH31" s="1037"/>
      <c r="AI31" s="1037"/>
      <c r="AJ31" s="1038"/>
      <c r="AK31" s="981">
        <v>0</v>
      </c>
      <c r="AL31" s="972"/>
      <c r="AM31" s="972"/>
      <c r="AN31" s="972"/>
      <c r="AO31" s="972"/>
      <c r="AP31" s="972">
        <v>0</v>
      </c>
      <c r="AQ31" s="972"/>
      <c r="AR31" s="972"/>
      <c r="AS31" s="972"/>
      <c r="AT31" s="972"/>
      <c r="AU31" s="972">
        <v>0</v>
      </c>
      <c r="AV31" s="972"/>
      <c r="AW31" s="972"/>
      <c r="AX31" s="972"/>
      <c r="AY31" s="972"/>
      <c r="AZ31" s="1042"/>
      <c r="BA31" s="1042"/>
      <c r="BB31" s="1042"/>
      <c r="BC31" s="1042"/>
      <c r="BD31" s="1042"/>
      <c r="BE31" s="973"/>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2">
      <c r="A32" s="230">
        <v>5</v>
      </c>
      <c r="B32" s="1031" t="s">
        <v>393</v>
      </c>
      <c r="C32" s="1032"/>
      <c r="D32" s="1032"/>
      <c r="E32" s="1032"/>
      <c r="F32" s="1032"/>
      <c r="G32" s="1032"/>
      <c r="H32" s="1032"/>
      <c r="I32" s="1032"/>
      <c r="J32" s="1032"/>
      <c r="K32" s="1032"/>
      <c r="L32" s="1032"/>
      <c r="M32" s="1032"/>
      <c r="N32" s="1032"/>
      <c r="O32" s="1032"/>
      <c r="P32" s="1033"/>
      <c r="Q32" s="1039">
        <v>433</v>
      </c>
      <c r="R32" s="1040"/>
      <c r="S32" s="1040"/>
      <c r="T32" s="1040"/>
      <c r="U32" s="1040"/>
      <c r="V32" s="1040">
        <v>414</v>
      </c>
      <c r="W32" s="1040"/>
      <c r="X32" s="1040"/>
      <c r="Y32" s="1040"/>
      <c r="Z32" s="1040"/>
      <c r="AA32" s="1040">
        <v>19</v>
      </c>
      <c r="AB32" s="1040"/>
      <c r="AC32" s="1040"/>
      <c r="AD32" s="1040"/>
      <c r="AE32" s="1041"/>
      <c r="AF32" s="1036">
        <v>722</v>
      </c>
      <c r="AG32" s="1037"/>
      <c r="AH32" s="1037"/>
      <c r="AI32" s="1037"/>
      <c r="AJ32" s="1038"/>
      <c r="AK32" s="981">
        <v>0</v>
      </c>
      <c r="AL32" s="972"/>
      <c r="AM32" s="972"/>
      <c r="AN32" s="972"/>
      <c r="AO32" s="972"/>
      <c r="AP32" s="972">
        <v>11</v>
      </c>
      <c r="AQ32" s="972"/>
      <c r="AR32" s="972"/>
      <c r="AS32" s="972"/>
      <c r="AT32" s="972"/>
      <c r="AU32" s="972">
        <v>0</v>
      </c>
      <c r="AV32" s="972"/>
      <c r="AW32" s="972"/>
      <c r="AX32" s="972"/>
      <c r="AY32" s="972"/>
      <c r="AZ32" s="1042"/>
      <c r="BA32" s="1042"/>
      <c r="BB32" s="1042"/>
      <c r="BC32" s="1042"/>
      <c r="BD32" s="1042"/>
      <c r="BE32" s="973" t="s">
        <v>394</v>
      </c>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2">
      <c r="A33" s="230">
        <v>6</v>
      </c>
      <c r="B33" s="1031" t="s">
        <v>395</v>
      </c>
      <c r="C33" s="1032"/>
      <c r="D33" s="1032"/>
      <c r="E33" s="1032"/>
      <c r="F33" s="1032"/>
      <c r="G33" s="1032"/>
      <c r="H33" s="1032"/>
      <c r="I33" s="1032"/>
      <c r="J33" s="1032"/>
      <c r="K33" s="1032"/>
      <c r="L33" s="1032"/>
      <c r="M33" s="1032"/>
      <c r="N33" s="1032"/>
      <c r="O33" s="1032"/>
      <c r="P33" s="1033"/>
      <c r="Q33" s="1039">
        <v>510</v>
      </c>
      <c r="R33" s="1040"/>
      <c r="S33" s="1040"/>
      <c r="T33" s="1040"/>
      <c r="U33" s="1040"/>
      <c r="V33" s="1040">
        <v>536</v>
      </c>
      <c r="W33" s="1040"/>
      <c r="X33" s="1040"/>
      <c r="Y33" s="1040"/>
      <c r="Z33" s="1040"/>
      <c r="AA33" s="1040">
        <v>-26</v>
      </c>
      <c r="AB33" s="1040"/>
      <c r="AC33" s="1040"/>
      <c r="AD33" s="1040"/>
      <c r="AE33" s="1041"/>
      <c r="AF33" s="1036">
        <v>133</v>
      </c>
      <c r="AG33" s="1037"/>
      <c r="AH33" s="1037"/>
      <c r="AI33" s="1037"/>
      <c r="AJ33" s="1038"/>
      <c r="AK33" s="981">
        <v>93</v>
      </c>
      <c r="AL33" s="972"/>
      <c r="AM33" s="972"/>
      <c r="AN33" s="972"/>
      <c r="AO33" s="972"/>
      <c r="AP33" s="972">
        <v>2764</v>
      </c>
      <c r="AQ33" s="972"/>
      <c r="AR33" s="972"/>
      <c r="AS33" s="972"/>
      <c r="AT33" s="972"/>
      <c r="AU33" s="972">
        <v>1335</v>
      </c>
      <c r="AV33" s="972"/>
      <c r="AW33" s="972"/>
      <c r="AX33" s="972"/>
      <c r="AY33" s="972"/>
      <c r="AZ33" s="1042"/>
      <c r="BA33" s="1042"/>
      <c r="BB33" s="1042"/>
      <c r="BC33" s="1042"/>
      <c r="BD33" s="1042"/>
      <c r="BE33" s="973" t="s">
        <v>394</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2">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2">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396</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5">
      <c r="A63" s="228" t="s">
        <v>377</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932</v>
      </c>
      <c r="AG63" s="960"/>
      <c r="AH63" s="960"/>
      <c r="AI63" s="960"/>
      <c r="AJ63" s="1023"/>
      <c r="AK63" s="1024"/>
      <c r="AL63" s="964"/>
      <c r="AM63" s="964"/>
      <c r="AN63" s="964"/>
      <c r="AO63" s="964"/>
      <c r="AP63" s="960">
        <v>2775</v>
      </c>
      <c r="AQ63" s="960"/>
      <c r="AR63" s="960"/>
      <c r="AS63" s="960"/>
      <c r="AT63" s="960"/>
      <c r="AU63" s="960">
        <v>1335</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2">
      <c r="A66" s="996" t="s">
        <v>399</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400</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25" customHeight="1" thickTop="1" x14ac:dyDescent="0.2">
      <c r="A68" s="224">
        <v>1</v>
      </c>
      <c r="B68" s="986" t="s">
        <v>552</v>
      </c>
      <c r="C68" s="987"/>
      <c r="D68" s="987"/>
      <c r="E68" s="987"/>
      <c r="F68" s="987"/>
      <c r="G68" s="987"/>
      <c r="H68" s="987"/>
      <c r="I68" s="987"/>
      <c r="J68" s="987"/>
      <c r="K68" s="987"/>
      <c r="L68" s="987"/>
      <c r="M68" s="987"/>
      <c r="N68" s="987"/>
      <c r="O68" s="987"/>
      <c r="P68" s="988"/>
      <c r="Q68" s="989">
        <v>331</v>
      </c>
      <c r="R68" s="983"/>
      <c r="S68" s="983"/>
      <c r="T68" s="983"/>
      <c r="U68" s="983"/>
      <c r="V68" s="983">
        <v>305</v>
      </c>
      <c r="W68" s="983"/>
      <c r="X68" s="983"/>
      <c r="Y68" s="983"/>
      <c r="Z68" s="983"/>
      <c r="AA68" s="983">
        <v>26</v>
      </c>
      <c r="AB68" s="983"/>
      <c r="AC68" s="983"/>
      <c r="AD68" s="983"/>
      <c r="AE68" s="983"/>
      <c r="AF68" s="983">
        <v>26</v>
      </c>
      <c r="AG68" s="983"/>
      <c r="AH68" s="983"/>
      <c r="AI68" s="983"/>
      <c r="AJ68" s="983"/>
      <c r="AK68" s="983">
        <v>21</v>
      </c>
      <c r="AL68" s="983"/>
      <c r="AM68" s="983"/>
      <c r="AN68" s="983"/>
      <c r="AO68" s="983"/>
      <c r="AP68" s="983">
        <v>258</v>
      </c>
      <c r="AQ68" s="983"/>
      <c r="AR68" s="983"/>
      <c r="AS68" s="983"/>
      <c r="AT68" s="983"/>
      <c r="AU68" s="983">
        <v>40</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25" customHeight="1" x14ac:dyDescent="0.2">
      <c r="A69" s="226">
        <v>2</v>
      </c>
      <c r="B69" s="975" t="s">
        <v>553</v>
      </c>
      <c r="C69" s="976"/>
      <c r="D69" s="976"/>
      <c r="E69" s="976"/>
      <c r="F69" s="976"/>
      <c r="G69" s="976"/>
      <c r="H69" s="976"/>
      <c r="I69" s="976"/>
      <c r="J69" s="976"/>
      <c r="K69" s="976"/>
      <c r="L69" s="976"/>
      <c r="M69" s="976"/>
      <c r="N69" s="976"/>
      <c r="O69" s="976"/>
      <c r="P69" s="977"/>
      <c r="Q69" s="978">
        <v>1336</v>
      </c>
      <c r="R69" s="972"/>
      <c r="S69" s="972"/>
      <c r="T69" s="972"/>
      <c r="U69" s="972"/>
      <c r="V69" s="972">
        <v>1336</v>
      </c>
      <c r="W69" s="972"/>
      <c r="X69" s="972"/>
      <c r="Y69" s="972"/>
      <c r="Z69" s="972"/>
      <c r="AA69" s="972">
        <v>0</v>
      </c>
      <c r="AB69" s="972"/>
      <c r="AC69" s="972"/>
      <c r="AD69" s="972"/>
      <c r="AE69" s="972"/>
      <c r="AF69" s="972">
        <v>0</v>
      </c>
      <c r="AG69" s="972"/>
      <c r="AH69" s="972"/>
      <c r="AI69" s="972"/>
      <c r="AJ69" s="972"/>
      <c r="AK69" s="972">
        <v>119</v>
      </c>
      <c r="AL69" s="972"/>
      <c r="AM69" s="972"/>
      <c r="AN69" s="972"/>
      <c r="AO69" s="972"/>
      <c r="AP69" s="972">
        <v>0</v>
      </c>
      <c r="AQ69" s="972"/>
      <c r="AR69" s="972"/>
      <c r="AS69" s="972"/>
      <c r="AT69" s="972"/>
      <c r="AU69" s="972">
        <v>0</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25" customHeight="1" x14ac:dyDescent="0.2">
      <c r="A70" s="226">
        <v>3</v>
      </c>
      <c r="B70" s="975" t="s">
        <v>554</v>
      </c>
      <c r="C70" s="976"/>
      <c r="D70" s="976"/>
      <c r="E70" s="976"/>
      <c r="F70" s="976"/>
      <c r="G70" s="976"/>
      <c r="H70" s="976"/>
      <c r="I70" s="976"/>
      <c r="J70" s="976"/>
      <c r="K70" s="976"/>
      <c r="L70" s="976"/>
      <c r="M70" s="976"/>
      <c r="N70" s="976"/>
      <c r="O70" s="976"/>
      <c r="P70" s="977"/>
      <c r="Q70" s="978">
        <v>4475</v>
      </c>
      <c r="R70" s="972"/>
      <c r="S70" s="972"/>
      <c r="T70" s="972"/>
      <c r="U70" s="972"/>
      <c r="V70" s="972">
        <v>4456</v>
      </c>
      <c r="W70" s="972"/>
      <c r="X70" s="972"/>
      <c r="Y70" s="972"/>
      <c r="Z70" s="972"/>
      <c r="AA70" s="972">
        <v>19</v>
      </c>
      <c r="AB70" s="972"/>
      <c r="AC70" s="972"/>
      <c r="AD70" s="972"/>
      <c r="AE70" s="972"/>
      <c r="AF70" s="972">
        <v>19</v>
      </c>
      <c r="AG70" s="972"/>
      <c r="AH70" s="972"/>
      <c r="AI70" s="972"/>
      <c r="AJ70" s="972"/>
      <c r="AK70" s="972">
        <v>50</v>
      </c>
      <c r="AL70" s="972"/>
      <c r="AM70" s="972"/>
      <c r="AN70" s="972"/>
      <c r="AO70" s="972"/>
      <c r="AP70" s="972">
        <v>0</v>
      </c>
      <c r="AQ70" s="972"/>
      <c r="AR70" s="972"/>
      <c r="AS70" s="972"/>
      <c r="AT70" s="972"/>
      <c r="AU70" s="972">
        <v>0</v>
      </c>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25" customHeight="1" x14ac:dyDescent="0.2">
      <c r="A71" s="226">
        <v>4</v>
      </c>
      <c r="B71" s="975" t="s">
        <v>555</v>
      </c>
      <c r="C71" s="976"/>
      <c r="D71" s="976"/>
      <c r="E71" s="976"/>
      <c r="F71" s="976"/>
      <c r="G71" s="976"/>
      <c r="H71" s="976"/>
      <c r="I71" s="976"/>
      <c r="J71" s="976"/>
      <c r="K71" s="976"/>
      <c r="L71" s="976"/>
      <c r="M71" s="976"/>
      <c r="N71" s="976"/>
      <c r="O71" s="976"/>
      <c r="P71" s="977"/>
      <c r="Q71" s="978">
        <v>236</v>
      </c>
      <c r="R71" s="972"/>
      <c r="S71" s="972"/>
      <c r="T71" s="972"/>
      <c r="U71" s="972"/>
      <c r="V71" s="972">
        <v>222</v>
      </c>
      <c r="W71" s="972"/>
      <c r="X71" s="972"/>
      <c r="Y71" s="972"/>
      <c r="Z71" s="972"/>
      <c r="AA71" s="972">
        <v>14</v>
      </c>
      <c r="AB71" s="972"/>
      <c r="AC71" s="972"/>
      <c r="AD71" s="972"/>
      <c r="AE71" s="972"/>
      <c r="AF71" s="972">
        <v>14</v>
      </c>
      <c r="AG71" s="972"/>
      <c r="AH71" s="972"/>
      <c r="AI71" s="972"/>
      <c r="AJ71" s="972"/>
      <c r="AK71" s="972">
        <v>10</v>
      </c>
      <c r="AL71" s="972"/>
      <c r="AM71" s="972"/>
      <c r="AN71" s="972"/>
      <c r="AO71" s="972"/>
      <c r="AP71" s="972">
        <v>107</v>
      </c>
      <c r="AQ71" s="972"/>
      <c r="AR71" s="972"/>
      <c r="AS71" s="972"/>
      <c r="AT71" s="972"/>
      <c r="AU71" s="972">
        <v>12</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25" customHeight="1" x14ac:dyDescent="0.2">
      <c r="A72" s="226">
        <v>5</v>
      </c>
      <c r="B72" s="975" t="s">
        <v>556</v>
      </c>
      <c r="C72" s="976"/>
      <c r="D72" s="976"/>
      <c r="E72" s="976"/>
      <c r="F72" s="976"/>
      <c r="G72" s="976"/>
      <c r="H72" s="976"/>
      <c r="I72" s="976"/>
      <c r="J72" s="976"/>
      <c r="K72" s="976"/>
      <c r="L72" s="976"/>
      <c r="M72" s="976"/>
      <c r="N72" s="976"/>
      <c r="O72" s="976"/>
      <c r="P72" s="977"/>
      <c r="Q72" s="978">
        <v>201</v>
      </c>
      <c r="R72" s="972"/>
      <c r="S72" s="972"/>
      <c r="T72" s="972"/>
      <c r="U72" s="972"/>
      <c r="V72" s="972">
        <v>189</v>
      </c>
      <c r="W72" s="972"/>
      <c r="X72" s="972"/>
      <c r="Y72" s="972"/>
      <c r="Z72" s="972"/>
      <c r="AA72" s="972">
        <v>12</v>
      </c>
      <c r="AB72" s="972"/>
      <c r="AC72" s="972"/>
      <c r="AD72" s="972"/>
      <c r="AE72" s="972"/>
      <c r="AF72" s="972">
        <v>12</v>
      </c>
      <c r="AG72" s="972"/>
      <c r="AH72" s="972"/>
      <c r="AI72" s="972"/>
      <c r="AJ72" s="972"/>
      <c r="AK72" s="972">
        <v>4</v>
      </c>
      <c r="AL72" s="972"/>
      <c r="AM72" s="972"/>
      <c r="AN72" s="972"/>
      <c r="AO72" s="972"/>
      <c r="AP72" s="972">
        <v>99</v>
      </c>
      <c r="AQ72" s="972"/>
      <c r="AR72" s="972"/>
      <c r="AS72" s="972"/>
      <c r="AT72" s="972"/>
      <c r="AU72" s="972">
        <v>34</v>
      </c>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25" customHeight="1" x14ac:dyDescent="0.2">
      <c r="A73" s="226">
        <v>6</v>
      </c>
      <c r="B73" s="975" t="s">
        <v>557</v>
      </c>
      <c r="C73" s="976"/>
      <c r="D73" s="976"/>
      <c r="E73" s="976"/>
      <c r="F73" s="976"/>
      <c r="G73" s="976"/>
      <c r="H73" s="976"/>
      <c r="I73" s="976"/>
      <c r="J73" s="976"/>
      <c r="K73" s="976"/>
      <c r="L73" s="976"/>
      <c r="M73" s="976"/>
      <c r="N73" s="976"/>
      <c r="O73" s="976"/>
      <c r="P73" s="977"/>
      <c r="Q73" s="978">
        <v>187</v>
      </c>
      <c r="R73" s="972"/>
      <c r="S73" s="972"/>
      <c r="T73" s="972"/>
      <c r="U73" s="972"/>
      <c r="V73" s="972">
        <v>176</v>
      </c>
      <c r="W73" s="972"/>
      <c r="X73" s="972"/>
      <c r="Y73" s="972"/>
      <c r="Z73" s="972"/>
      <c r="AA73" s="972">
        <v>11</v>
      </c>
      <c r="AB73" s="972"/>
      <c r="AC73" s="972"/>
      <c r="AD73" s="972"/>
      <c r="AE73" s="972"/>
      <c r="AF73" s="972">
        <v>11</v>
      </c>
      <c r="AG73" s="972"/>
      <c r="AH73" s="972"/>
      <c r="AI73" s="972"/>
      <c r="AJ73" s="972"/>
      <c r="AK73" s="972">
        <v>87</v>
      </c>
      <c r="AL73" s="972"/>
      <c r="AM73" s="972"/>
      <c r="AN73" s="972"/>
      <c r="AO73" s="972"/>
      <c r="AP73" s="972">
        <v>0</v>
      </c>
      <c r="AQ73" s="972"/>
      <c r="AR73" s="972"/>
      <c r="AS73" s="972"/>
      <c r="AT73" s="972"/>
      <c r="AU73" s="972">
        <v>0</v>
      </c>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25" customHeight="1" x14ac:dyDescent="0.2">
      <c r="A74" s="226">
        <v>7</v>
      </c>
      <c r="B74" s="975" t="s">
        <v>558</v>
      </c>
      <c r="C74" s="976"/>
      <c r="D74" s="976"/>
      <c r="E74" s="976"/>
      <c r="F74" s="976"/>
      <c r="G74" s="976"/>
      <c r="H74" s="976"/>
      <c r="I74" s="976"/>
      <c r="J74" s="976"/>
      <c r="K74" s="976"/>
      <c r="L74" s="976"/>
      <c r="M74" s="976"/>
      <c r="N74" s="976"/>
      <c r="O74" s="976"/>
      <c r="P74" s="977"/>
      <c r="Q74" s="978">
        <v>15213</v>
      </c>
      <c r="R74" s="972"/>
      <c r="S74" s="972"/>
      <c r="T74" s="972"/>
      <c r="U74" s="972"/>
      <c r="V74" s="972">
        <v>15015</v>
      </c>
      <c r="W74" s="972"/>
      <c r="X74" s="972"/>
      <c r="Y74" s="972"/>
      <c r="Z74" s="972"/>
      <c r="AA74" s="972">
        <v>198</v>
      </c>
      <c r="AB74" s="972"/>
      <c r="AC74" s="972"/>
      <c r="AD74" s="972"/>
      <c r="AE74" s="972"/>
      <c r="AF74" s="972">
        <v>198</v>
      </c>
      <c r="AG74" s="972"/>
      <c r="AH74" s="972"/>
      <c r="AI74" s="972"/>
      <c r="AJ74" s="972"/>
      <c r="AK74" s="972">
        <v>470</v>
      </c>
      <c r="AL74" s="972"/>
      <c r="AM74" s="972"/>
      <c r="AN74" s="972"/>
      <c r="AO74" s="972"/>
      <c r="AP74" s="972">
        <v>4568</v>
      </c>
      <c r="AQ74" s="972"/>
      <c r="AR74" s="972"/>
      <c r="AS74" s="972"/>
      <c r="AT74" s="972"/>
      <c r="AU74" s="972">
        <v>78</v>
      </c>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25" customHeight="1" x14ac:dyDescent="0.2">
      <c r="A75" s="226">
        <v>8</v>
      </c>
      <c r="B75" s="975" t="s">
        <v>559</v>
      </c>
      <c r="C75" s="976"/>
      <c r="D75" s="976"/>
      <c r="E75" s="976"/>
      <c r="F75" s="976"/>
      <c r="G75" s="976"/>
      <c r="H75" s="976"/>
      <c r="I75" s="976"/>
      <c r="J75" s="976"/>
      <c r="K75" s="976"/>
      <c r="L75" s="976"/>
      <c r="M75" s="976"/>
      <c r="N75" s="976"/>
      <c r="O75" s="976"/>
      <c r="P75" s="977"/>
      <c r="Q75" s="979">
        <v>27673</v>
      </c>
      <c r="R75" s="980"/>
      <c r="S75" s="980"/>
      <c r="T75" s="980"/>
      <c r="U75" s="981"/>
      <c r="V75" s="982">
        <v>27644</v>
      </c>
      <c r="W75" s="980"/>
      <c r="X75" s="980"/>
      <c r="Y75" s="980"/>
      <c r="Z75" s="981"/>
      <c r="AA75" s="982">
        <v>29</v>
      </c>
      <c r="AB75" s="980"/>
      <c r="AC75" s="980"/>
      <c r="AD75" s="980"/>
      <c r="AE75" s="981"/>
      <c r="AF75" s="982">
        <v>29</v>
      </c>
      <c r="AG75" s="980"/>
      <c r="AH75" s="980"/>
      <c r="AI75" s="980"/>
      <c r="AJ75" s="981"/>
      <c r="AK75" s="982">
        <v>57</v>
      </c>
      <c r="AL75" s="980"/>
      <c r="AM75" s="980"/>
      <c r="AN75" s="980"/>
      <c r="AO75" s="981"/>
      <c r="AP75" s="982">
        <v>0</v>
      </c>
      <c r="AQ75" s="980"/>
      <c r="AR75" s="980"/>
      <c r="AS75" s="980"/>
      <c r="AT75" s="981"/>
      <c r="AU75" s="982">
        <v>0</v>
      </c>
      <c r="AV75" s="980"/>
      <c r="AW75" s="980"/>
      <c r="AX75" s="980"/>
      <c r="AY75" s="981"/>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25" customHeight="1" x14ac:dyDescent="0.2">
      <c r="A76" s="226">
        <v>9</v>
      </c>
      <c r="B76" s="975" t="s">
        <v>560</v>
      </c>
      <c r="C76" s="976"/>
      <c r="D76" s="976"/>
      <c r="E76" s="976"/>
      <c r="F76" s="976"/>
      <c r="G76" s="976"/>
      <c r="H76" s="976"/>
      <c r="I76" s="976"/>
      <c r="J76" s="976"/>
      <c r="K76" s="976"/>
      <c r="L76" s="976"/>
      <c r="M76" s="976"/>
      <c r="N76" s="976"/>
      <c r="O76" s="976"/>
      <c r="P76" s="977"/>
      <c r="Q76" s="979">
        <v>276</v>
      </c>
      <c r="R76" s="980"/>
      <c r="S76" s="980"/>
      <c r="T76" s="980"/>
      <c r="U76" s="981"/>
      <c r="V76" s="982">
        <v>223</v>
      </c>
      <c r="W76" s="980"/>
      <c r="X76" s="980"/>
      <c r="Y76" s="980"/>
      <c r="Z76" s="981"/>
      <c r="AA76" s="982">
        <v>53</v>
      </c>
      <c r="AB76" s="980"/>
      <c r="AC76" s="980"/>
      <c r="AD76" s="980"/>
      <c r="AE76" s="981"/>
      <c r="AF76" s="982">
        <v>53</v>
      </c>
      <c r="AG76" s="980"/>
      <c r="AH76" s="980"/>
      <c r="AI76" s="980"/>
      <c r="AJ76" s="981"/>
      <c r="AK76" s="982">
        <v>127</v>
      </c>
      <c r="AL76" s="980"/>
      <c r="AM76" s="980"/>
      <c r="AN76" s="980"/>
      <c r="AO76" s="981"/>
      <c r="AP76" s="982">
        <v>0</v>
      </c>
      <c r="AQ76" s="980"/>
      <c r="AR76" s="980"/>
      <c r="AS76" s="980"/>
      <c r="AT76" s="981"/>
      <c r="AU76" s="982">
        <v>0</v>
      </c>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25" customHeight="1" x14ac:dyDescent="0.2">
      <c r="A77" s="226">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25" customHeight="1" x14ac:dyDescent="0.2">
      <c r="A78" s="226">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25" customHeight="1" x14ac:dyDescent="0.2">
      <c r="A79" s="22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25" customHeight="1" x14ac:dyDescent="0.2">
      <c r="A80" s="22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25" customHeight="1" x14ac:dyDescent="0.2">
      <c r="A81" s="22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25" customHeight="1" x14ac:dyDescent="0.2">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25" customHeight="1" x14ac:dyDescent="0.2">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25" customHeight="1" x14ac:dyDescent="0.2">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25" customHeight="1" x14ac:dyDescent="0.2">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25" customHeight="1" x14ac:dyDescent="0.2">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25" customHeight="1" x14ac:dyDescent="0.2">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25" customHeight="1" thickBot="1" x14ac:dyDescent="0.25">
      <c r="A88" s="228" t="s">
        <v>377</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333</v>
      </c>
      <c r="AG88" s="960"/>
      <c r="AH88" s="960"/>
      <c r="AI88" s="960"/>
      <c r="AJ88" s="960"/>
      <c r="AK88" s="964"/>
      <c r="AL88" s="964"/>
      <c r="AM88" s="964"/>
      <c r="AN88" s="964"/>
      <c r="AO88" s="964"/>
      <c r="AP88" s="960">
        <v>477</v>
      </c>
      <c r="AQ88" s="960"/>
      <c r="AR88" s="960"/>
      <c r="AS88" s="960"/>
      <c r="AT88" s="960"/>
      <c r="AU88" s="960">
        <v>52</v>
      </c>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2">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294</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294</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294</v>
      </c>
      <c r="DR109" s="897"/>
      <c r="DS109" s="897"/>
      <c r="DT109" s="897"/>
      <c r="DU109" s="898"/>
      <c r="DV109" s="899" t="s">
        <v>412</v>
      </c>
      <c r="DW109" s="897"/>
      <c r="DX109" s="897"/>
      <c r="DY109" s="897"/>
      <c r="DZ109" s="930"/>
    </row>
    <row r="110" spans="1:131" s="218" customFormat="1" ht="26.25" customHeight="1" x14ac:dyDescent="0.2">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1106875</v>
      </c>
      <c r="AB110" s="890"/>
      <c r="AC110" s="890"/>
      <c r="AD110" s="890"/>
      <c r="AE110" s="891"/>
      <c r="AF110" s="892">
        <v>1108487</v>
      </c>
      <c r="AG110" s="890"/>
      <c r="AH110" s="890"/>
      <c r="AI110" s="890"/>
      <c r="AJ110" s="891"/>
      <c r="AK110" s="892">
        <v>1075711</v>
      </c>
      <c r="AL110" s="890"/>
      <c r="AM110" s="890"/>
      <c r="AN110" s="890"/>
      <c r="AO110" s="891"/>
      <c r="AP110" s="893">
        <v>21.9</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10524860</v>
      </c>
      <c r="BR110" s="843"/>
      <c r="BS110" s="843"/>
      <c r="BT110" s="843"/>
      <c r="BU110" s="843"/>
      <c r="BV110" s="843">
        <v>10492047</v>
      </c>
      <c r="BW110" s="843"/>
      <c r="BX110" s="843"/>
      <c r="BY110" s="843"/>
      <c r="BZ110" s="843"/>
      <c r="CA110" s="843">
        <v>12275348</v>
      </c>
      <c r="CB110" s="843"/>
      <c r="CC110" s="843"/>
      <c r="CD110" s="843"/>
      <c r="CE110" s="843"/>
      <c r="CF110" s="867">
        <v>249.8</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25" customHeight="1" x14ac:dyDescent="0.2">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v>500</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25" customHeight="1" x14ac:dyDescent="0.2">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1461440</v>
      </c>
      <c r="BR112" s="818"/>
      <c r="BS112" s="818"/>
      <c r="BT112" s="818"/>
      <c r="BU112" s="818"/>
      <c r="BV112" s="818">
        <v>1381975</v>
      </c>
      <c r="BW112" s="818"/>
      <c r="BX112" s="818"/>
      <c r="BY112" s="818"/>
      <c r="BZ112" s="818"/>
      <c r="CA112" s="818">
        <v>1335125</v>
      </c>
      <c r="CB112" s="818"/>
      <c r="CC112" s="818"/>
      <c r="CD112" s="818"/>
      <c r="CE112" s="818"/>
      <c r="CF112" s="876">
        <v>27.2</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25" customHeight="1" x14ac:dyDescent="0.2">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124326</v>
      </c>
      <c r="AB113" s="920"/>
      <c r="AC113" s="920"/>
      <c r="AD113" s="920"/>
      <c r="AE113" s="921"/>
      <c r="AF113" s="922">
        <v>123016</v>
      </c>
      <c r="AG113" s="920"/>
      <c r="AH113" s="920"/>
      <c r="AI113" s="920"/>
      <c r="AJ113" s="921"/>
      <c r="AK113" s="922">
        <v>72833</v>
      </c>
      <c r="AL113" s="920"/>
      <c r="AM113" s="920"/>
      <c r="AN113" s="920"/>
      <c r="AO113" s="921"/>
      <c r="AP113" s="923">
        <v>1.5</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v>168477</v>
      </c>
      <c r="BR113" s="818"/>
      <c r="BS113" s="818"/>
      <c r="BT113" s="818"/>
      <c r="BU113" s="818"/>
      <c r="BV113" s="818">
        <v>162391</v>
      </c>
      <c r="BW113" s="818"/>
      <c r="BX113" s="818"/>
      <c r="BY113" s="818"/>
      <c r="BZ113" s="818"/>
      <c r="CA113" s="818">
        <v>164366</v>
      </c>
      <c r="CB113" s="818"/>
      <c r="CC113" s="818"/>
      <c r="CD113" s="818"/>
      <c r="CE113" s="818"/>
      <c r="CF113" s="876">
        <v>3.3</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25" customHeight="1" x14ac:dyDescent="0.2">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21684</v>
      </c>
      <c r="AB114" s="781"/>
      <c r="AC114" s="781"/>
      <c r="AD114" s="781"/>
      <c r="AE114" s="782"/>
      <c r="AF114" s="783">
        <v>28394</v>
      </c>
      <c r="AG114" s="781"/>
      <c r="AH114" s="781"/>
      <c r="AI114" s="781"/>
      <c r="AJ114" s="782"/>
      <c r="AK114" s="783">
        <v>32180</v>
      </c>
      <c r="AL114" s="781"/>
      <c r="AM114" s="781"/>
      <c r="AN114" s="781"/>
      <c r="AO114" s="782"/>
      <c r="AP114" s="825">
        <v>0.7</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470743</v>
      </c>
      <c r="BR114" s="818"/>
      <c r="BS114" s="818"/>
      <c r="BT114" s="818"/>
      <c r="BU114" s="818"/>
      <c r="BV114" s="818">
        <v>409223</v>
      </c>
      <c r="BW114" s="818"/>
      <c r="BX114" s="818"/>
      <c r="BY114" s="818"/>
      <c r="BZ114" s="818"/>
      <c r="CA114" s="818">
        <v>371456</v>
      </c>
      <c r="CB114" s="818"/>
      <c r="CC114" s="818"/>
      <c r="CD114" s="818"/>
      <c r="CE114" s="818"/>
      <c r="CF114" s="876">
        <v>7.6</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25" customHeight="1" x14ac:dyDescent="0.2">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25" customHeight="1" x14ac:dyDescent="0.2">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8" customFormat="1" ht="26.25" customHeight="1" x14ac:dyDescent="0.2">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1252885</v>
      </c>
      <c r="AB117" s="904"/>
      <c r="AC117" s="904"/>
      <c r="AD117" s="904"/>
      <c r="AE117" s="905"/>
      <c r="AF117" s="906">
        <v>1259897</v>
      </c>
      <c r="AG117" s="904"/>
      <c r="AH117" s="904"/>
      <c r="AI117" s="904"/>
      <c r="AJ117" s="905"/>
      <c r="AK117" s="906">
        <v>1180724</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25" customHeight="1" x14ac:dyDescent="0.2">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294</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25" customHeight="1" x14ac:dyDescent="0.2">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9" t="s">
        <v>177</v>
      </c>
      <c r="BA119" s="239"/>
      <c r="BB119" s="239"/>
      <c r="BC119" s="239"/>
      <c r="BD119" s="239"/>
      <c r="BE119" s="239"/>
      <c r="BF119" s="239"/>
      <c r="BG119" s="239"/>
      <c r="BH119" s="239"/>
      <c r="BI119" s="239"/>
      <c r="BJ119" s="239"/>
      <c r="BK119" s="239"/>
      <c r="BL119" s="239"/>
      <c r="BM119" s="239"/>
      <c r="BN119" s="239"/>
      <c r="BO119" s="878" t="s">
        <v>442</v>
      </c>
      <c r="BP119" s="879"/>
      <c r="BQ119" s="880">
        <v>12626020</v>
      </c>
      <c r="BR119" s="846"/>
      <c r="BS119" s="846"/>
      <c r="BT119" s="846"/>
      <c r="BU119" s="846"/>
      <c r="BV119" s="846">
        <v>12445636</v>
      </c>
      <c r="BW119" s="846"/>
      <c r="BX119" s="846"/>
      <c r="BY119" s="846"/>
      <c r="BZ119" s="846"/>
      <c r="CA119" s="846">
        <v>14146295</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500</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8" customFormat="1" ht="26.25" customHeight="1" x14ac:dyDescent="0.2">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2092152</v>
      </c>
      <c r="BR120" s="843"/>
      <c r="BS120" s="843"/>
      <c r="BT120" s="843"/>
      <c r="BU120" s="843"/>
      <c r="BV120" s="843">
        <v>2023370</v>
      </c>
      <c r="BW120" s="843"/>
      <c r="BX120" s="843"/>
      <c r="BY120" s="843"/>
      <c r="BZ120" s="843"/>
      <c r="CA120" s="843">
        <v>2004187</v>
      </c>
      <c r="CB120" s="843"/>
      <c r="CC120" s="843"/>
      <c r="CD120" s="843"/>
      <c r="CE120" s="843"/>
      <c r="CF120" s="867">
        <v>40.799999999999997</v>
      </c>
      <c r="CG120" s="868"/>
      <c r="CH120" s="868"/>
      <c r="CI120" s="868"/>
      <c r="CJ120" s="868"/>
      <c r="CK120" s="869" t="s">
        <v>446</v>
      </c>
      <c r="CL120" s="853"/>
      <c r="CM120" s="853"/>
      <c r="CN120" s="853"/>
      <c r="CO120" s="854"/>
      <c r="CP120" s="873" t="s">
        <v>395</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v>1381975</v>
      </c>
      <c r="DM120" s="843"/>
      <c r="DN120" s="843"/>
      <c r="DO120" s="843"/>
      <c r="DP120" s="843"/>
      <c r="DQ120" s="843">
        <v>1335125</v>
      </c>
      <c r="DR120" s="843"/>
      <c r="DS120" s="843"/>
      <c r="DT120" s="843"/>
      <c r="DU120" s="843"/>
      <c r="DV120" s="844">
        <v>27.2</v>
      </c>
      <c r="DW120" s="844"/>
      <c r="DX120" s="844"/>
      <c r="DY120" s="844"/>
      <c r="DZ120" s="845"/>
    </row>
    <row r="121" spans="1:130" s="218" customFormat="1" ht="26.25" customHeight="1" x14ac:dyDescent="0.2">
      <c r="A121" s="821"/>
      <c r="B121" s="822"/>
      <c r="C121" s="864" t="s">
        <v>447</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448</v>
      </c>
      <c r="BA121" s="753"/>
      <c r="BB121" s="753"/>
      <c r="BC121" s="753"/>
      <c r="BD121" s="753"/>
      <c r="BE121" s="753"/>
      <c r="BF121" s="753"/>
      <c r="BG121" s="753"/>
      <c r="BH121" s="753"/>
      <c r="BI121" s="753"/>
      <c r="BJ121" s="753"/>
      <c r="BK121" s="753"/>
      <c r="BL121" s="753"/>
      <c r="BM121" s="753"/>
      <c r="BN121" s="753"/>
      <c r="BO121" s="753"/>
      <c r="BP121" s="754"/>
      <c r="BQ121" s="817">
        <v>9050</v>
      </c>
      <c r="BR121" s="818"/>
      <c r="BS121" s="818"/>
      <c r="BT121" s="818"/>
      <c r="BU121" s="818"/>
      <c r="BV121" s="818">
        <v>14580</v>
      </c>
      <c r="BW121" s="818"/>
      <c r="BX121" s="818"/>
      <c r="BY121" s="818"/>
      <c r="BZ121" s="818"/>
      <c r="CA121" s="818">
        <v>15463</v>
      </c>
      <c r="CB121" s="818"/>
      <c r="CC121" s="818"/>
      <c r="CD121" s="818"/>
      <c r="CE121" s="818"/>
      <c r="CF121" s="876">
        <v>0.3</v>
      </c>
      <c r="CG121" s="877"/>
      <c r="CH121" s="877"/>
      <c r="CI121" s="877"/>
      <c r="CJ121" s="877"/>
      <c r="CK121" s="870"/>
      <c r="CL121" s="856"/>
      <c r="CM121" s="856"/>
      <c r="CN121" s="856"/>
      <c r="CO121" s="857"/>
      <c r="CP121" s="836" t="s">
        <v>393</v>
      </c>
      <c r="CQ121" s="837"/>
      <c r="CR121" s="837"/>
      <c r="CS121" s="837"/>
      <c r="CT121" s="837"/>
      <c r="CU121" s="837"/>
      <c r="CV121" s="837"/>
      <c r="CW121" s="837"/>
      <c r="CX121" s="837"/>
      <c r="CY121" s="837"/>
      <c r="CZ121" s="837"/>
      <c r="DA121" s="837"/>
      <c r="DB121" s="837"/>
      <c r="DC121" s="837"/>
      <c r="DD121" s="837"/>
      <c r="DE121" s="837"/>
      <c r="DF121" s="838"/>
      <c r="DG121" s="817" t="s">
        <v>122</v>
      </c>
      <c r="DH121" s="818"/>
      <c r="DI121" s="818"/>
      <c r="DJ121" s="818"/>
      <c r="DK121" s="818"/>
      <c r="DL121" s="818" t="s">
        <v>122</v>
      </c>
      <c r="DM121" s="818"/>
      <c r="DN121" s="818"/>
      <c r="DO121" s="818"/>
      <c r="DP121" s="818"/>
      <c r="DQ121" s="818" t="s">
        <v>122</v>
      </c>
      <c r="DR121" s="818"/>
      <c r="DS121" s="818"/>
      <c r="DT121" s="818"/>
      <c r="DU121" s="818"/>
      <c r="DV121" s="795" t="s">
        <v>122</v>
      </c>
      <c r="DW121" s="795"/>
      <c r="DX121" s="795"/>
      <c r="DY121" s="795"/>
      <c r="DZ121" s="796"/>
    </row>
    <row r="122" spans="1:130" s="218" customFormat="1" ht="26.25" customHeight="1" x14ac:dyDescent="0.2">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449</v>
      </c>
      <c r="BA122" s="840"/>
      <c r="BB122" s="840"/>
      <c r="BC122" s="840"/>
      <c r="BD122" s="840"/>
      <c r="BE122" s="840"/>
      <c r="BF122" s="840"/>
      <c r="BG122" s="840"/>
      <c r="BH122" s="840"/>
      <c r="BI122" s="840"/>
      <c r="BJ122" s="840"/>
      <c r="BK122" s="840"/>
      <c r="BL122" s="840"/>
      <c r="BM122" s="840"/>
      <c r="BN122" s="840"/>
      <c r="BO122" s="840"/>
      <c r="BP122" s="841"/>
      <c r="BQ122" s="880">
        <v>6581138</v>
      </c>
      <c r="BR122" s="846"/>
      <c r="BS122" s="846"/>
      <c r="BT122" s="846"/>
      <c r="BU122" s="846"/>
      <c r="BV122" s="846">
        <v>6567883</v>
      </c>
      <c r="BW122" s="846"/>
      <c r="BX122" s="846"/>
      <c r="BY122" s="846"/>
      <c r="BZ122" s="846"/>
      <c r="CA122" s="846">
        <v>7376896</v>
      </c>
      <c r="CB122" s="846"/>
      <c r="CC122" s="846"/>
      <c r="CD122" s="846"/>
      <c r="CE122" s="846"/>
      <c r="CF122" s="847">
        <v>150.1</v>
      </c>
      <c r="CG122" s="848"/>
      <c r="CH122" s="848"/>
      <c r="CI122" s="848"/>
      <c r="CJ122" s="848"/>
      <c r="CK122" s="870"/>
      <c r="CL122" s="856"/>
      <c r="CM122" s="856"/>
      <c r="CN122" s="856"/>
      <c r="CO122" s="857"/>
      <c r="CP122" s="836"/>
      <c r="CQ122" s="837"/>
      <c r="CR122" s="837"/>
      <c r="CS122" s="837"/>
      <c r="CT122" s="837"/>
      <c r="CU122" s="837"/>
      <c r="CV122" s="837"/>
      <c r="CW122" s="837"/>
      <c r="CX122" s="837"/>
      <c r="CY122" s="837"/>
      <c r="CZ122" s="837"/>
      <c r="DA122" s="837"/>
      <c r="DB122" s="837"/>
      <c r="DC122" s="837"/>
      <c r="DD122" s="837"/>
      <c r="DE122" s="837"/>
      <c r="DF122" s="838"/>
      <c r="DG122" s="817"/>
      <c r="DH122" s="818"/>
      <c r="DI122" s="818"/>
      <c r="DJ122" s="818"/>
      <c r="DK122" s="818"/>
      <c r="DL122" s="818"/>
      <c r="DM122" s="818"/>
      <c r="DN122" s="818"/>
      <c r="DO122" s="818"/>
      <c r="DP122" s="818"/>
      <c r="DQ122" s="818"/>
      <c r="DR122" s="818"/>
      <c r="DS122" s="818"/>
      <c r="DT122" s="818"/>
      <c r="DU122" s="818"/>
      <c r="DV122" s="795"/>
      <c r="DW122" s="795"/>
      <c r="DX122" s="795"/>
      <c r="DY122" s="795"/>
      <c r="DZ122" s="796"/>
    </row>
    <row r="123" spans="1:130" s="218" customFormat="1" ht="26.25" customHeight="1" x14ac:dyDescent="0.2">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9" t="s">
        <v>177</v>
      </c>
      <c r="BA123" s="239"/>
      <c r="BB123" s="239"/>
      <c r="BC123" s="239"/>
      <c r="BD123" s="239"/>
      <c r="BE123" s="239"/>
      <c r="BF123" s="239"/>
      <c r="BG123" s="239"/>
      <c r="BH123" s="239"/>
      <c r="BI123" s="239"/>
      <c r="BJ123" s="239"/>
      <c r="BK123" s="239"/>
      <c r="BL123" s="239"/>
      <c r="BM123" s="239"/>
      <c r="BN123" s="239"/>
      <c r="BO123" s="878" t="s">
        <v>450</v>
      </c>
      <c r="BP123" s="879"/>
      <c r="BQ123" s="833">
        <v>8682340</v>
      </c>
      <c r="BR123" s="834"/>
      <c r="BS123" s="834"/>
      <c r="BT123" s="834"/>
      <c r="BU123" s="834"/>
      <c r="BV123" s="834">
        <v>8605833</v>
      </c>
      <c r="BW123" s="834"/>
      <c r="BX123" s="834"/>
      <c r="BY123" s="834"/>
      <c r="BZ123" s="834"/>
      <c r="CA123" s="834">
        <v>9396546</v>
      </c>
      <c r="CB123" s="834"/>
      <c r="CC123" s="834"/>
      <c r="CD123" s="834"/>
      <c r="CE123" s="834"/>
      <c r="CF123" s="749"/>
      <c r="CG123" s="750"/>
      <c r="CH123" s="750"/>
      <c r="CI123" s="750"/>
      <c r="CJ123" s="835"/>
      <c r="CK123" s="870"/>
      <c r="CL123" s="856"/>
      <c r="CM123" s="856"/>
      <c r="CN123" s="856"/>
      <c r="CO123" s="857"/>
      <c r="CP123" s="836"/>
      <c r="CQ123" s="837"/>
      <c r="CR123" s="837"/>
      <c r="CS123" s="837"/>
      <c r="CT123" s="837"/>
      <c r="CU123" s="837"/>
      <c r="CV123" s="837"/>
      <c r="CW123" s="837"/>
      <c r="CX123" s="837"/>
      <c r="CY123" s="837"/>
      <c r="CZ123" s="837"/>
      <c r="DA123" s="837"/>
      <c r="DB123" s="837"/>
      <c r="DC123" s="837"/>
      <c r="DD123" s="837"/>
      <c r="DE123" s="837"/>
      <c r="DF123" s="838"/>
      <c r="DG123" s="780"/>
      <c r="DH123" s="781"/>
      <c r="DI123" s="781"/>
      <c r="DJ123" s="781"/>
      <c r="DK123" s="782"/>
      <c r="DL123" s="783"/>
      <c r="DM123" s="781"/>
      <c r="DN123" s="781"/>
      <c r="DO123" s="781"/>
      <c r="DP123" s="782"/>
      <c r="DQ123" s="783"/>
      <c r="DR123" s="781"/>
      <c r="DS123" s="781"/>
      <c r="DT123" s="781"/>
      <c r="DU123" s="782"/>
      <c r="DV123" s="825"/>
      <c r="DW123" s="826"/>
      <c r="DX123" s="826"/>
      <c r="DY123" s="826"/>
      <c r="DZ123" s="827"/>
    </row>
    <row r="124" spans="1:130" s="218" customFormat="1" ht="26.25" customHeight="1" thickBot="1" x14ac:dyDescent="0.25">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451</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84.6</v>
      </c>
      <c r="BR124" s="832"/>
      <c r="BS124" s="832"/>
      <c r="BT124" s="832"/>
      <c r="BU124" s="832"/>
      <c r="BV124" s="832">
        <v>80.900000000000006</v>
      </c>
      <c r="BW124" s="832"/>
      <c r="BX124" s="832"/>
      <c r="BY124" s="832"/>
      <c r="BZ124" s="832"/>
      <c r="CA124" s="832">
        <v>96.6</v>
      </c>
      <c r="CB124" s="832"/>
      <c r="CC124" s="832"/>
      <c r="CD124" s="832"/>
      <c r="CE124" s="832"/>
      <c r="CF124" s="727"/>
      <c r="CG124" s="728"/>
      <c r="CH124" s="728"/>
      <c r="CI124" s="728"/>
      <c r="CJ124" s="863"/>
      <c r="CK124" s="871"/>
      <c r="CL124" s="871"/>
      <c r="CM124" s="871"/>
      <c r="CN124" s="871"/>
      <c r="CO124" s="872"/>
      <c r="CP124" s="836" t="s">
        <v>452</v>
      </c>
      <c r="CQ124" s="837"/>
      <c r="CR124" s="837"/>
      <c r="CS124" s="837"/>
      <c r="CT124" s="837"/>
      <c r="CU124" s="837"/>
      <c r="CV124" s="837"/>
      <c r="CW124" s="837"/>
      <c r="CX124" s="837"/>
      <c r="CY124" s="837"/>
      <c r="CZ124" s="837"/>
      <c r="DA124" s="837"/>
      <c r="DB124" s="837"/>
      <c r="DC124" s="837"/>
      <c r="DD124" s="837"/>
      <c r="DE124" s="837"/>
      <c r="DF124" s="838"/>
      <c r="DG124" s="764">
        <v>1461440</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8" customFormat="1" ht="26.25" customHeight="1" x14ac:dyDescent="0.2">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453</v>
      </c>
      <c r="CL125" s="853"/>
      <c r="CM125" s="853"/>
      <c r="CN125" s="853"/>
      <c r="CO125" s="854"/>
      <c r="CP125" s="861" t="s">
        <v>454</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25" customHeight="1" thickBot="1" x14ac:dyDescent="0.25">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455</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25" customHeight="1" x14ac:dyDescent="0.2">
      <c r="A127" s="823"/>
      <c r="B127" s="824"/>
      <c r="C127" s="839" t="s">
        <v>456</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20"/>
      <c r="AV127" s="220"/>
      <c r="AW127" s="220"/>
      <c r="AX127" s="842" t="s">
        <v>457</v>
      </c>
      <c r="AY127" s="813"/>
      <c r="AZ127" s="813"/>
      <c r="BA127" s="813"/>
      <c r="BB127" s="813"/>
      <c r="BC127" s="813"/>
      <c r="BD127" s="813"/>
      <c r="BE127" s="814"/>
      <c r="BF127" s="812" t="s">
        <v>458</v>
      </c>
      <c r="BG127" s="813"/>
      <c r="BH127" s="813"/>
      <c r="BI127" s="813"/>
      <c r="BJ127" s="813"/>
      <c r="BK127" s="813"/>
      <c r="BL127" s="814"/>
      <c r="BM127" s="812" t="s">
        <v>459</v>
      </c>
      <c r="BN127" s="813"/>
      <c r="BO127" s="813"/>
      <c r="BP127" s="813"/>
      <c r="BQ127" s="813"/>
      <c r="BR127" s="813"/>
      <c r="BS127" s="814"/>
      <c r="BT127" s="812" t="s">
        <v>460</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461</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25" customHeight="1" thickBot="1" x14ac:dyDescent="0.25">
      <c r="A128" s="797" t="s">
        <v>462</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463</v>
      </c>
      <c r="X128" s="799"/>
      <c r="Y128" s="799"/>
      <c r="Z128" s="800"/>
      <c r="AA128" s="801">
        <v>6446</v>
      </c>
      <c r="AB128" s="802"/>
      <c r="AC128" s="802"/>
      <c r="AD128" s="802"/>
      <c r="AE128" s="803"/>
      <c r="AF128" s="804">
        <v>8994</v>
      </c>
      <c r="AG128" s="802"/>
      <c r="AH128" s="802"/>
      <c r="AI128" s="802"/>
      <c r="AJ128" s="803"/>
      <c r="AK128" s="804">
        <v>7901</v>
      </c>
      <c r="AL128" s="802"/>
      <c r="AM128" s="802"/>
      <c r="AN128" s="802"/>
      <c r="AO128" s="803"/>
      <c r="AP128" s="805"/>
      <c r="AQ128" s="806"/>
      <c r="AR128" s="806"/>
      <c r="AS128" s="806"/>
      <c r="AT128" s="807"/>
      <c r="AU128" s="220"/>
      <c r="AV128" s="220"/>
      <c r="AW128" s="220"/>
      <c r="AX128" s="808" t="s">
        <v>464</v>
      </c>
      <c r="AY128" s="809"/>
      <c r="AZ128" s="809"/>
      <c r="BA128" s="809"/>
      <c r="BB128" s="809"/>
      <c r="BC128" s="809"/>
      <c r="BD128" s="809"/>
      <c r="BE128" s="810"/>
      <c r="BF128" s="787" t="s">
        <v>122</v>
      </c>
      <c r="BG128" s="788"/>
      <c r="BH128" s="788"/>
      <c r="BI128" s="788"/>
      <c r="BJ128" s="788"/>
      <c r="BK128" s="788"/>
      <c r="BL128" s="811"/>
      <c r="BM128" s="787">
        <v>14.72</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465</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8" customFormat="1" ht="26.25" customHeight="1" x14ac:dyDescent="0.2">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466</v>
      </c>
      <c r="X129" s="778"/>
      <c r="Y129" s="778"/>
      <c r="Z129" s="779"/>
      <c r="AA129" s="780">
        <v>5325987</v>
      </c>
      <c r="AB129" s="781"/>
      <c r="AC129" s="781"/>
      <c r="AD129" s="781"/>
      <c r="AE129" s="782"/>
      <c r="AF129" s="783">
        <v>5359814</v>
      </c>
      <c r="AG129" s="781"/>
      <c r="AH129" s="781"/>
      <c r="AI129" s="781"/>
      <c r="AJ129" s="782"/>
      <c r="AK129" s="783">
        <v>5457472</v>
      </c>
      <c r="AL129" s="781"/>
      <c r="AM129" s="781"/>
      <c r="AN129" s="781"/>
      <c r="AO129" s="782"/>
      <c r="AP129" s="784"/>
      <c r="AQ129" s="785"/>
      <c r="AR129" s="785"/>
      <c r="AS129" s="785"/>
      <c r="AT129" s="786"/>
      <c r="AU129" s="221"/>
      <c r="AV129" s="221"/>
      <c r="AW129" s="221"/>
      <c r="AX129" s="752" t="s">
        <v>467</v>
      </c>
      <c r="AY129" s="753"/>
      <c r="AZ129" s="753"/>
      <c r="BA129" s="753"/>
      <c r="BB129" s="753"/>
      <c r="BC129" s="753"/>
      <c r="BD129" s="753"/>
      <c r="BE129" s="754"/>
      <c r="BF129" s="771" t="s">
        <v>122</v>
      </c>
      <c r="BG129" s="772"/>
      <c r="BH129" s="772"/>
      <c r="BI129" s="772"/>
      <c r="BJ129" s="772"/>
      <c r="BK129" s="772"/>
      <c r="BL129" s="773"/>
      <c r="BM129" s="771">
        <v>19.72</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5" t="s">
        <v>468</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469</v>
      </c>
      <c r="X130" s="778"/>
      <c r="Y130" s="778"/>
      <c r="Z130" s="779"/>
      <c r="AA130" s="780">
        <v>668106</v>
      </c>
      <c r="AB130" s="781"/>
      <c r="AC130" s="781"/>
      <c r="AD130" s="781"/>
      <c r="AE130" s="782"/>
      <c r="AF130" s="783">
        <v>613919</v>
      </c>
      <c r="AG130" s="781"/>
      <c r="AH130" s="781"/>
      <c r="AI130" s="781"/>
      <c r="AJ130" s="782"/>
      <c r="AK130" s="783">
        <v>543469</v>
      </c>
      <c r="AL130" s="781"/>
      <c r="AM130" s="781"/>
      <c r="AN130" s="781"/>
      <c r="AO130" s="782"/>
      <c r="AP130" s="784"/>
      <c r="AQ130" s="785"/>
      <c r="AR130" s="785"/>
      <c r="AS130" s="785"/>
      <c r="AT130" s="786"/>
      <c r="AU130" s="221"/>
      <c r="AV130" s="221"/>
      <c r="AW130" s="221"/>
      <c r="AX130" s="752" t="s">
        <v>470</v>
      </c>
      <c r="AY130" s="753"/>
      <c r="AZ130" s="753"/>
      <c r="BA130" s="753"/>
      <c r="BB130" s="753"/>
      <c r="BC130" s="753"/>
      <c r="BD130" s="753"/>
      <c r="BE130" s="754"/>
      <c r="BF130" s="755">
        <v>12.8</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471</v>
      </c>
      <c r="X131" s="762"/>
      <c r="Y131" s="762"/>
      <c r="Z131" s="763"/>
      <c r="AA131" s="764">
        <v>4657881</v>
      </c>
      <c r="AB131" s="765"/>
      <c r="AC131" s="765"/>
      <c r="AD131" s="765"/>
      <c r="AE131" s="766"/>
      <c r="AF131" s="767">
        <v>4745895</v>
      </c>
      <c r="AG131" s="765"/>
      <c r="AH131" s="765"/>
      <c r="AI131" s="765"/>
      <c r="AJ131" s="766"/>
      <c r="AK131" s="767">
        <v>4914003</v>
      </c>
      <c r="AL131" s="765"/>
      <c r="AM131" s="765"/>
      <c r="AN131" s="765"/>
      <c r="AO131" s="766"/>
      <c r="AP131" s="768"/>
      <c r="AQ131" s="769"/>
      <c r="AR131" s="769"/>
      <c r="AS131" s="769"/>
      <c r="AT131" s="770"/>
      <c r="AU131" s="221"/>
      <c r="AV131" s="221"/>
      <c r="AW131" s="221"/>
      <c r="AX131" s="730" t="s">
        <v>472</v>
      </c>
      <c r="AY131" s="731"/>
      <c r="AZ131" s="731"/>
      <c r="BA131" s="731"/>
      <c r="BB131" s="731"/>
      <c r="BC131" s="731"/>
      <c r="BD131" s="731"/>
      <c r="BE131" s="732"/>
      <c r="BF131" s="733">
        <v>96.6</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9" t="s">
        <v>473</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474</v>
      </c>
      <c r="W132" s="743"/>
      <c r="X132" s="743"/>
      <c r="Y132" s="743"/>
      <c r="Z132" s="744"/>
      <c r="AA132" s="745">
        <v>12.416225320000001</v>
      </c>
      <c r="AB132" s="746"/>
      <c r="AC132" s="746"/>
      <c r="AD132" s="746"/>
      <c r="AE132" s="747"/>
      <c r="AF132" s="748">
        <v>13.42178872</v>
      </c>
      <c r="AG132" s="746"/>
      <c r="AH132" s="746"/>
      <c r="AI132" s="746"/>
      <c r="AJ132" s="747"/>
      <c r="AK132" s="748">
        <v>12.80735889</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475</v>
      </c>
      <c r="W133" s="722"/>
      <c r="X133" s="722"/>
      <c r="Y133" s="722"/>
      <c r="Z133" s="723"/>
      <c r="AA133" s="724">
        <v>13</v>
      </c>
      <c r="AB133" s="725"/>
      <c r="AC133" s="725"/>
      <c r="AD133" s="725"/>
      <c r="AE133" s="726"/>
      <c r="AF133" s="724">
        <v>12.7</v>
      </c>
      <c r="AG133" s="725"/>
      <c r="AH133" s="725"/>
      <c r="AI133" s="725"/>
      <c r="AJ133" s="726"/>
      <c r="AK133" s="724">
        <v>12.8</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6GmimP99GN/hOW78iJ8qKAl7tkkc84LRPPsPyaoMq7bSA49yOdjupFcYEGJPo7xDr/ARozLyP1WhFHgPAl+eQ==" saltValue="HLlFkra7pSbSmeQWrCjb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aQgE+f3G3A8YsPjRAjgt9cgiSPvx+Ui/4GbSHexXGk2zVT3fcclxBkqZJQg+azBzZropiRACdpxGC6tLwzyxw==" saltValue="y0i+oCOQoG12d8agBLbWr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2ihPxt8aVL8fEBnaLDfVFeN6/mgMj/hUj4gVqpHtTS5um1G/RxEMfhv6UqOaHFEt9DKUGozrI13e4sTLTxi+g==" saltValue="Xqb7DdjiET8ankDzVhFh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484</v>
      </c>
      <c r="AL9" s="1132"/>
      <c r="AM9" s="1132"/>
      <c r="AN9" s="1133"/>
      <c r="AO9" s="269">
        <v>1850122</v>
      </c>
      <c r="AP9" s="269">
        <v>87447</v>
      </c>
      <c r="AQ9" s="270">
        <v>72090</v>
      </c>
      <c r="AR9" s="271">
        <v>21.3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485</v>
      </c>
      <c r="AL10" s="1132"/>
      <c r="AM10" s="1132"/>
      <c r="AN10" s="1133"/>
      <c r="AO10" s="272">
        <v>227661</v>
      </c>
      <c r="AP10" s="272">
        <v>10761</v>
      </c>
      <c r="AQ10" s="273">
        <v>9072</v>
      </c>
      <c r="AR10" s="274">
        <v>18.600000000000001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486</v>
      </c>
      <c r="AL11" s="1132"/>
      <c r="AM11" s="1132"/>
      <c r="AN11" s="1133"/>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488</v>
      </c>
      <c r="AL12" s="1132"/>
      <c r="AM12" s="1132"/>
      <c r="AN12" s="1133"/>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489</v>
      </c>
      <c r="AL13" s="1132"/>
      <c r="AM13" s="1132"/>
      <c r="AN13" s="1133"/>
      <c r="AO13" s="272">
        <v>66277</v>
      </c>
      <c r="AP13" s="272">
        <v>3133</v>
      </c>
      <c r="AQ13" s="273">
        <v>2732</v>
      </c>
      <c r="AR13" s="274">
        <v>14.7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490</v>
      </c>
      <c r="AL14" s="1132"/>
      <c r="AM14" s="1132"/>
      <c r="AN14" s="1133"/>
      <c r="AO14" s="272" t="s">
        <v>487</v>
      </c>
      <c r="AP14" s="272" t="s">
        <v>487</v>
      </c>
      <c r="AQ14" s="273">
        <v>1315</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491</v>
      </c>
      <c r="AL15" s="1135"/>
      <c r="AM15" s="1135"/>
      <c r="AN15" s="1136"/>
      <c r="AO15" s="272">
        <v>-135604</v>
      </c>
      <c r="AP15" s="272">
        <v>-6409</v>
      </c>
      <c r="AQ15" s="273">
        <v>-4107</v>
      </c>
      <c r="AR15" s="274">
        <v>56.1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2008456</v>
      </c>
      <c r="AP16" s="272">
        <v>94931</v>
      </c>
      <c r="AQ16" s="273">
        <v>81511</v>
      </c>
      <c r="AR16" s="274">
        <v>16.5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496</v>
      </c>
      <c r="AL21" s="1138"/>
      <c r="AM21" s="1138"/>
      <c r="AN21" s="1139"/>
      <c r="AO21" s="285">
        <v>9.4499999999999993</v>
      </c>
      <c r="AP21" s="286">
        <v>6.74</v>
      </c>
      <c r="AQ21" s="287">
        <v>2.71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497</v>
      </c>
      <c r="AL22" s="1138"/>
      <c r="AM22" s="1138"/>
      <c r="AN22" s="1139"/>
      <c r="AO22" s="290">
        <v>94.3</v>
      </c>
      <c r="AP22" s="291">
        <v>97</v>
      </c>
      <c r="AQ22" s="292">
        <v>-2.7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501</v>
      </c>
      <c r="AL32" s="1122"/>
      <c r="AM32" s="1122"/>
      <c r="AN32" s="1123"/>
      <c r="AO32" s="300">
        <v>1075711</v>
      </c>
      <c r="AP32" s="300">
        <v>50844</v>
      </c>
      <c r="AQ32" s="301">
        <v>33695</v>
      </c>
      <c r="AR32" s="302">
        <v>50.9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502</v>
      </c>
      <c r="AL33" s="1122"/>
      <c r="AM33" s="1122"/>
      <c r="AN33" s="1123"/>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503</v>
      </c>
      <c r="AL34" s="1122"/>
      <c r="AM34" s="1122"/>
      <c r="AN34" s="1123"/>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504</v>
      </c>
      <c r="AL35" s="1122"/>
      <c r="AM35" s="1122"/>
      <c r="AN35" s="1123"/>
      <c r="AO35" s="300">
        <v>72833</v>
      </c>
      <c r="AP35" s="300">
        <v>3443</v>
      </c>
      <c r="AQ35" s="301">
        <v>8394</v>
      </c>
      <c r="AR35" s="302">
        <v>-59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505</v>
      </c>
      <c r="AL36" s="1122"/>
      <c r="AM36" s="1122"/>
      <c r="AN36" s="1123"/>
      <c r="AO36" s="300">
        <v>32180</v>
      </c>
      <c r="AP36" s="300">
        <v>1521</v>
      </c>
      <c r="AQ36" s="301">
        <v>1998</v>
      </c>
      <c r="AR36" s="302">
        <v>-23.9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506</v>
      </c>
      <c r="AL37" s="1122"/>
      <c r="AM37" s="1122"/>
      <c r="AN37" s="1123"/>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507</v>
      </c>
      <c r="AL38" s="1125"/>
      <c r="AM38" s="1125"/>
      <c r="AN38" s="1126"/>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508</v>
      </c>
      <c r="AL39" s="1125"/>
      <c r="AM39" s="1125"/>
      <c r="AN39" s="1126"/>
      <c r="AO39" s="300">
        <v>-7901</v>
      </c>
      <c r="AP39" s="300">
        <v>-373</v>
      </c>
      <c r="AQ39" s="301">
        <v>-3210</v>
      </c>
      <c r="AR39" s="302">
        <v>-88.4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509</v>
      </c>
      <c r="AL40" s="1122"/>
      <c r="AM40" s="1122"/>
      <c r="AN40" s="1123"/>
      <c r="AO40" s="300">
        <v>-543469</v>
      </c>
      <c r="AP40" s="300">
        <v>-25687</v>
      </c>
      <c r="AQ40" s="301">
        <v>-26336</v>
      </c>
      <c r="AR40" s="302">
        <v>-2.5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629354</v>
      </c>
      <c r="AP41" s="300">
        <v>29747</v>
      </c>
      <c r="AQ41" s="301">
        <v>15565</v>
      </c>
      <c r="AR41" s="302">
        <v>91.1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479</v>
      </c>
      <c r="AN49" s="1116" t="s">
        <v>512</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784530</v>
      </c>
      <c r="AN51" s="322">
        <v>35390</v>
      </c>
      <c r="AO51" s="323">
        <v>19.2</v>
      </c>
      <c r="AP51" s="324">
        <v>52068</v>
      </c>
      <c r="AQ51" s="325">
        <v>1.6</v>
      </c>
      <c r="AR51" s="326">
        <v>17.600000000000001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273608</v>
      </c>
      <c r="AN52" s="330">
        <v>12342</v>
      </c>
      <c r="AO52" s="331">
        <v>-34.200000000000003</v>
      </c>
      <c r="AP52" s="332">
        <v>26936</v>
      </c>
      <c r="AQ52" s="333">
        <v>3.4</v>
      </c>
      <c r="AR52" s="334">
        <v>-37.6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857842</v>
      </c>
      <c r="AN53" s="322">
        <v>39153</v>
      </c>
      <c r="AO53" s="323">
        <v>10.6</v>
      </c>
      <c r="AP53" s="324">
        <v>47161</v>
      </c>
      <c r="AQ53" s="325">
        <v>-9.4</v>
      </c>
      <c r="AR53" s="326">
        <v>20</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301470</v>
      </c>
      <c r="AN54" s="330">
        <v>13759</v>
      </c>
      <c r="AO54" s="331">
        <v>11.5</v>
      </c>
      <c r="AP54" s="332">
        <v>24595</v>
      </c>
      <c r="AQ54" s="333">
        <v>-8.6999999999999993</v>
      </c>
      <c r="AR54" s="334">
        <v>20.2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1027212</v>
      </c>
      <c r="AN55" s="322">
        <v>47530</v>
      </c>
      <c r="AO55" s="323">
        <v>21.4</v>
      </c>
      <c r="AP55" s="324">
        <v>43423</v>
      </c>
      <c r="AQ55" s="325">
        <v>-7.9</v>
      </c>
      <c r="AR55" s="326">
        <v>29.3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462942</v>
      </c>
      <c r="AN56" s="330">
        <v>21421</v>
      </c>
      <c r="AO56" s="331">
        <v>55.7</v>
      </c>
      <c r="AP56" s="332">
        <v>22207</v>
      </c>
      <c r="AQ56" s="333">
        <v>-9.6999999999999993</v>
      </c>
      <c r="AR56" s="334">
        <v>65.400000000000006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940920</v>
      </c>
      <c r="AN57" s="322">
        <v>44036</v>
      </c>
      <c r="AO57" s="323">
        <v>-7.4</v>
      </c>
      <c r="AP57" s="324">
        <v>45265</v>
      </c>
      <c r="AQ57" s="325">
        <v>4.2</v>
      </c>
      <c r="AR57" s="326">
        <v>-11.6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810274</v>
      </c>
      <c r="AN58" s="330">
        <v>37922</v>
      </c>
      <c r="AO58" s="331">
        <v>77</v>
      </c>
      <c r="AP58" s="332">
        <v>22600</v>
      </c>
      <c r="AQ58" s="333">
        <v>1.8</v>
      </c>
      <c r="AR58" s="334">
        <v>75.2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1479686</v>
      </c>
      <c r="AN59" s="322">
        <v>69938</v>
      </c>
      <c r="AO59" s="323">
        <v>58.8</v>
      </c>
      <c r="AP59" s="324">
        <v>54621</v>
      </c>
      <c r="AQ59" s="325">
        <v>20.7</v>
      </c>
      <c r="AR59" s="326">
        <v>38.1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1267481</v>
      </c>
      <c r="AN60" s="330">
        <v>59908</v>
      </c>
      <c r="AO60" s="331">
        <v>58</v>
      </c>
      <c r="AP60" s="332">
        <v>30892</v>
      </c>
      <c r="AQ60" s="333">
        <v>36.700000000000003</v>
      </c>
      <c r="AR60" s="334">
        <v>21.3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1018038</v>
      </c>
      <c r="AN61" s="337">
        <v>47209</v>
      </c>
      <c r="AO61" s="338">
        <v>20.5</v>
      </c>
      <c r="AP61" s="339">
        <v>48508</v>
      </c>
      <c r="AQ61" s="340">
        <v>1.8</v>
      </c>
      <c r="AR61" s="326">
        <v>18.7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623155</v>
      </c>
      <c r="AN62" s="330">
        <v>29070</v>
      </c>
      <c r="AO62" s="331">
        <v>33.6</v>
      </c>
      <c r="AP62" s="332">
        <v>25446</v>
      </c>
      <c r="AQ62" s="333">
        <v>4.7</v>
      </c>
      <c r="AR62" s="334">
        <v>28.9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tK4qf55zi8XnUMhqsBw9ledkn9UWgbXBIgKSOYKjfIlhPkHX05YnUogRHIkOa7DJno/KgrKmfcMEPRzi1lmEA==" saltValue="rV1zphYcvWwacQ5cmmrn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20wQN7HgpeQK7FTEgAD7dYqi1wSht6LPb56wTcZOjaXQEKiOTdo0H2ll0WFRafRsurmiKorKyfGJkyjkqT8fNg==" saltValue="nME85XpE1RGCC0AWB5t/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iTt5DCTHAYMJpoSX8dKV7BRcs/ozZAWPdWVTSNY1tNefxVbeOx/Ju/IgyqKlqdedNi8CCA7KFbq7zCzmPDUKBg==" saltValue="9w8ru9bFePBb5g4FHhYn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0" t="s">
        <v>3</v>
      </c>
      <c r="D47" s="1140"/>
      <c r="E47" s="1141"/>
      <c r="F47" s="11">
        <v>17.2</v>
      </c>
      <c r="G47" s="12">
        <v>16.84</v>
      </c>
      <c r="H47" s="12">
        <v>18.920000000000002</v>
      </c>
      <c r="I47" s="12">
        <v>18.170000000000002</v>
      </c>
      <c r="J47" s="13">
        <v>17.899999999999999</v>
      </c>
    </row>
    <row r="48" spans="2:10" ht="57.75" customHeight="1" x14ac:dyDescent="0.2">
      <c r="B48" s="14"/>
      <c r="C48" s="1142" t="s">
        <v>4</v>
      </c>
      <c r="D48" s="1142"/>
      <c r="E48" s="1143"/>
      <c r="F48" s="15">
        <v>4.17</v>
      </c>
      <c r="G48" s="16">
        <v>6.48</v>
      </c>
      <c r="H48" s="16">
        <v>5.34</v>
      </c>
      <c r="I48" s="16">
        <v>5.1100000000000003</v>
      </c>
      <c r="J48" s="17">
        <v>4.9800000000000004</v>
      </c>
    </row>
    <row r="49" spans="2:10" ht="57.75" customHeight="1" thickBot="1" x14ac:dyDescent="0.25">
      <c r="B49" s="18"/>
      <c r="C49" s="1144" t="s">
        <v>5</v>
      </c>
      <c r="D49" s="1144"/>
      <c r="E49" s="1145"/>
      <c r="F49" s="19">
        <v>1.1100000000000001</v>
      </c>
      <c r="G49" s="20">
        <v>5.27</v>
      </c>
      <c r="H49" s="20">
        <v>2.0299999999999998</v>
      </c>
      <c r="I49" s="20" t="s">
        <v>531</v>
      </c>
      <c r="J49" s="21">
        <v>0.63</v>
      </c>
    </row>
    <row r="50" spans="2:10" ht="13.2" x14ac:dyDescent="0.2"/>
  </sheetData>
  <sheetProtection algorithmName="SHA-512" hashValue="HFtQO8emmhgqlxkfSBjPYMk0E0U0IvM/hjhybxh8D0NwB7HM/JhBAWqNNzjeRvVGG452ofhVmRr6AG6vWbXVnw==" saltValue="BA5gdKnRwFPFifxAMCs7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2026-03-17T02:36:46Z</cp:lastPrinted>
  <dcterms:created xsi:type="dcterms:W3CDTF">2026-02-26T10:00:51Z</dcterms:created>
  <dcterms:modified xsi:type="dcterms:W3CDTF">2026-03-18T06:48:37Z</dcterms:modified>
  <cp:category/>
</cp:coreProperties>
</file>