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32383D58-BBE0-4679-8313-E415C8EE3136}" xr6:coauthVersionLast="47" xr6:coauthVersionMax="47" xr10:uidLastSave="{00000000-0000-0000-0000-000000000000}"/>
  <bookViews>
    <workbookView xWindow="-108" yWindow="-108" windowWidth="23256" windowHeight="12456" tabRatio="7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W34" i="10" l="1"/>
  <c r="BW35" i="10" s="1"/>
  <c r="BW36" i="10" s="1"/>
  <c r="BW37" i="10" s="1"/>
  <c r="BW38" i="10" s="1"/>
  <c r="CO34" i="10" l="1"/>
  <c r="BW39" i="10"/>
</calcChain>
</file>

<file path=xl/sharedStrings.xml><?xml version="1.0" encoding="utf-8"?>
<sst xmlns="http://schemas.openxmlformats.org/spreadsheetml/2006/main" count="1075" uniqueCount="559">
  <si>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</si>
  <si>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</si>
  <si>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</si>
  <si>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</si>
  <si>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</si>
  <si>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</si>
  <si>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</si>
  <si>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</si>
  <si>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</si>
  <si>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</si>
  <si>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</si>
  <si>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</si>
  <si>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</si>
  <si>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</si>
  <si>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</si>
  <si>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</si>
  <si>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</si>
  <si>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</si>
  <si>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</si>
  <si>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</si>
  <si>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</si>
  <si>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</si>
  <si>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</si>
  <si>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</si>
  <si>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</si>
  <si>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</si>
  <si>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</si>
  <si>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</si>
  <si>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</si>
  <si>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</si>
  <si>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</si>
  <si>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</si>
  <si>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</si>
  <si>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</si>
  <si>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</si>
  <si>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</si>
  <si>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</si>
  <si>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</si>
  <si>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</si>
  <si>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</si>
  <si>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</si>
  <si>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</si>
  <si>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</si>
  <si>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</si>
  <si>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</si>
  <si>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</si>
  <si>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</si>
  <si>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</si>
  <si>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</si>
  <si>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</si>
  <si>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</si>
  <si>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</si>
  <si>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</si>
  <si>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</si>
  <si>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</si>
  <si>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</si>
  <si>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</si>
  <si>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</si>
  <si>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</si>
  <si>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</si>
  <si>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</si>
  <si>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</si>
  <si>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</si>
  <si>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</si>
  <si>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</si>
  <si>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</si>
  <si>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</si>
  <si>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</si>
  <si>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</si>
  <si>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</si>
  <si>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</si>
  <si>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</si>
  <si>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</si>
  <si>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</si>
  <si>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</si>
  <si>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</si>
  <si>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</si>
  <si>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</si>
  <si>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</si>
  <si>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</si>
  <si>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</si>
  <si>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</si>
  <si>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</si>
  <si>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</si>
  <si>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</si>
  <si>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</si>
  <si>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</si>
  <si>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</si>
  <si>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</si>
  <si>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</si>
  <si>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</si>
  <si>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</si>
  <si>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</si>
  <si>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</si>
  <si>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</si>
  <si>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</si>
  <si>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</si>
  <si>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</si>
  <si>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</si>
  <si>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</si>
  <si>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</si>
  <si>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</si>
  <si>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</si>
  <si>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</si>
  <si>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</si>
  <si>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</si>
  <si>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</si>
  <si>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</si>
  <si>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</si>
  <si>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</si>
  <si>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</si>
  <si>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</si>
  <si>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</si>
  <si>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</si>
  <si>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</si>
  <si>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</si>
  <si>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</si>
  <si>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</si>
  <si>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</si>
  <si>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</si>
  <si>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</si>
  <si>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</si>
  <si>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</si>
  <si>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</si>
  <si>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</si>
  <si>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</si>
  <si>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</si>
  <si>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</si>
  <si>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</si>
  <si>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</si>
  <si>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</si>
  <si>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</si>
  <si>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</si>
  <si>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</si>
  <si>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</si>
  <si>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</si>
  <si>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</si>
  <si>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</si>
  <si>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</si>
  <si>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</si>
  <si>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</si>
  <si>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</si>
  <si>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</si>
  <si>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</si>
  <si>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</si>
  <si>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</si>
  <si>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</si>
  <si>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</si>
  <si>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</si>
  <si>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</si>
  <si>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</si>
  <si>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</si>
  <si>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</si>
  <si>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</si>
  <si>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</si>
  <si>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</si>
  <si>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</si>
  <si>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</si>
  <si>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</si>
  <si>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</si>
  <si>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</si>
  <si>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</si>
  <si>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</si>
  <si>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</si>
  <si>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</si>
  <si>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</si>
  <si>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</si>
  <si>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</si>
  <si>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</si>
  <si>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</si>
  <si>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</si>
  <si>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</si>
  <si>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</si>
  <si>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</si>
  <si>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</si>
  <si>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</si>
  <si>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</si>
  <si>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</si>
  <si>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</si>
  <si>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</si>
  <si>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</si>
  <si>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</si>
  <si>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</si>
  <si>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</si>
  <si>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</si>
  <si>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</si>
  <si>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</si>
  <si>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</si>
  <si>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</si>
  <si>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</si>
  <si>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</si>
  <si>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</si>
  <si>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</si>
  <si>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</si>
  <si>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</si>
  <si>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</si>
  <si>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</si>
  <si>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</si>
  <si>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</si>
  <si>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</si>
  <si>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</si>
  <si>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</si>
  <si>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</si>
  <si>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奈良県高取町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</si>
  <si>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</si>
  <si>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</si>
  <si>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</si>
  <si>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</si>
  <si>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</si>
  <si>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</si>
  <si>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</si>
  <si>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</si>
  <si>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</si>
  <si>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</si>
  <si>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</si>
  <si>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</si>
  <si>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</si>
  <si>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</si>
  <si>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</si>
  <si>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</si>
  <si>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</si>
  <si>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</si>
  <si>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</si>
  <si>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</si>
  <si>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</si>
  <si>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</si>
  <si>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</si>
  <si>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</si>
  <si>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</si>
  <si>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</si>
  <si>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</si>
  <si>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</si>
  <si>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</si>
  <si>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</si>
  <si>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</si>
  <si>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</si>
  <si>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</si>
  <si>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</si>
  <si>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</si>
  <si>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</si>
  <si>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</si>
  <si>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</si>
  <si>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</si>
  <si>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</si>
  <si>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</si>
  <si>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</si>
  <si>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</si>
  <si>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</si>
  <si>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</si>
  <si>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</si>
  <si>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</si>
  <si>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</si>
  <si>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</si>
  <si>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</si>
  <si>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</si>
  <si>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</si>
  <si>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</si>
  <si>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</si>
  <si>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</si>
  <si>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</si>
  <si>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</si>
  <si>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</si>
  <si>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</si>
  <si>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</si>
  <si>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</si>
  <si>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</si>
  <si>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</si>
  <si>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</si>
  <si>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</si>
  <si>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</si>
  <si>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</si>
  <si>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</si>
  <si>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</si>
  <si>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</si>
  <si>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</si>
  <si>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</si>
  <si>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</si>
  <si>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</si>
  <si>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</si>
  <si>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</si>
  <si>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</si>
  <si>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</si>
  <si>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</si>
  <si>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</si>
  <si>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</si>
  <si>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</si>
  <si>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</si>
  <si>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</si>
  <si>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</si>
  <si>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</si>
  <si>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</si>
  <si>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</si>
  <si>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</si>
  <si>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</si>
  <si>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</si>
  <si>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</si>
  <si>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</si>
  <si>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</si>
  <si>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</si>
  <si>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</si>
  <si>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</si>
  <si>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</si>
  <si>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</si>
  <si>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</si>
  <si>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</si>
  <si>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</si>
  <si>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</si>
  <si>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</si>
  <si>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</si>
  <si>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</si>
  <si>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</si>
  <si>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</si>
  <si>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</si>
  <si>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</si>
  <si>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</si>
  <si>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</si>
  <si>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</si>
  <si>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</si>
  <si>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</si>
  <si>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</si>
  <si>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</si>
  <si>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</si>
  <si>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</si>
  <si>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</si>
  <si>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</si>
  <si>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</si>
  <si>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</si>
  <si>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</si>
  <si>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</si>
  <si>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</si>
  <si>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</si>
  <si>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</si>
  <si>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</si>
  <si>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</si>
  <si>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</si>
  <si>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</si>
  <si>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</si>
  <si>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</si>
  <si>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</si>
  <si>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</si>
  <si>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</si>
  <si>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</si>
  <si>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</si>
  <si>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</si>
  <si>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</si>
  <si>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</si>
  <si>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</si>
  <si>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</si>
  <si>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</si>
  <si>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</si>
  <si>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</si>
  <si>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</si>
  <si>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</si>
  <si>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</si>
  <si>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奈良県高取町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</si>
  <si>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</si>
  <si>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</si>
  <si>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</si>
  <si>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</si>
  <si>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</si>
  <si>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</si>
  <si>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</si>
  <si>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</si>
  <si>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</si>
  <si>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</si>
  <si>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</si>
  <si>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</si>
  <si>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</si>
  <si>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</si>
  <si>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</si>
  <si>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</si>
  <si>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</si>
  <si>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</si>
  <si>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</si>
  <si>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</si>
  <si>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</si>
  <si>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</si>
  <si>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</si>
  <si>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</si>
  <si>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</si>
  <si>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</si>
  <si>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</si>
  <si>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</si>
  <si>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</si>
  <si>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</si>
  <si>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</si>
  <si>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</si>
  <si>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</si>
  <si>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</si>
  <si>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</si>
  <si>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</si>
  <si>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</si>
  <si>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</si>
  <si>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</si>
  <si>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</si>
  <si>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</si>
  <si>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</si>
  <si>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</si>
  <si>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</si>
  <si>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</si>
  <si>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</si>
  <si>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</si>
  <si>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</si>
  <si>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</si>
  <si>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</si>
  <si>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</si>
  <si>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</si>
  <si>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</si>
  <si>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</si>
  <si>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</si>
  <si>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</si>
  <si>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</si>
  <si>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</si>
  <si>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</si>
  <si>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</si>
  <si>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</si>
  <si>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</si>
  <si>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</si>
  <si>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</si>
  <si>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</si>
  <si>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</si>
  <si>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</si>
  <si>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</si>
  <si>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</si>
  <si>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</si>
  <si>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</si>
  <si>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</si>
  <si>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</si>
  <si>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</si>
  <si>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</si>
  <si>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</si>
  <si>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</si>
  <si>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</si>
  <si>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</si>
  <si>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</si>
  <si>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</si>
  <si>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</si>
  <si>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</si>
  <si>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</si>
  <si>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</si>
  <si>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</si>
  <si>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</si>
  <si>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</si>
  <si>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</si>
  <si>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</si>
  <si>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</si>
  <si>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</si>
  <si>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</si>
  <si>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</si>
  <si>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</si>
  <si>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</si>
  <si>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</si>
  <si>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</si>
  <si>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</si>
  <si>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</si>
  <si>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</si>
  <si>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</si>
  <si>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</si>
  <si>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</si>
  <si>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</si>
  <si>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</si>
  <si>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</si>
  <si>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</si>
  <si>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</si>
  <si>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</si>
  <si>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</si>
  <si>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</si>
  <si>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</si>
  <si>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</si>
  <si>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</si>
  <si>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</si>
  <si>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</si>
  <si>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</si>
  <si>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</si>
  <si>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</si>
  <si>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</si>
  <si>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</si>
  <si>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</si>
  <si>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</si>
  <si>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</si>
  <si>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</si>
  <si>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</si>
  <si>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</si>
  <si>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</si>
  <si>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</si>
  <si>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</si>
  <si>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</si>
  <si>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</si>
  <si>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</si>
  <si>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</si>
  <si>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</si>
  <si>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</si>
  <si>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</si>
  <si>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</si>
  <si>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</si>
  <si>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</si>
  <si>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</si>
  <si>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</si>
  <si>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</si>
  <si>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</si>
  <si>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</si>
  <si>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</si>
  <si>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</si>
  <si>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</si>
  <si>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</si>
  <si>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</si>
  <si>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</si>
  <si>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</si>
  <si>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</si>
  <si>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</si>
  <si>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</si>
  <si>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</si>
  <si>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</si>
  <si>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</si>
  <si>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</si>
  <si>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</si>
  <si>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</si>
  <si>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</si>
  <si>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</si>
  <si>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</si>
  <si>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</si>
  <si>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</si>
  <si>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</si>
  <si>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</si>
  <si>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</si>
  <si>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</si>
  <si>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</si>
  <si>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</si>
  <si>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</si>
  <si>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</si>
  <si>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</si>
  <si>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水道事業会計</t>
  </si>
  <si>
    <t>一般会計</t>
  </si>
  <si>
    <t>下水道事業会計</t>
  </si>
  <si>
    <t>国民健康保険特別会計</t>
  </si>
  <si>
    <t>後期高齢者医療特別会計</t>
  </si>
  <si>
    <t>介護保険特別会計</t>
  </si>
  <si>
    <t>学校給食特別会計</t>
  </si>
  <si>
    <t>その他会計（赤字）</t>
  </si>
  <si>
    <t>その他会計（黒字）</t>
  </si>
  <si>
    <t>R02</t>
    <phoneticPr fontId="5"/>
  </si>
  <si>
    <t>R03</t>
    <phoneticPr fontId="5"/>
  </si>
  <si>
    <t>R04</t>
    <phoneticPr fontId="5"/>
  </si>
  <si>
    <t>R05</t>
    <phoneticPr fontId="5"/>
  </si>
  <si>
    <t>R06</t>
    <phoneticPr fontId="5"/>
  </si>
  <si>
    <t>-</t>
    <phoneticPr fontId="2"/>
  </si>
  <si>
    <t>高取町土地開発公社</t>
    <rPh sb="0" eb="3">
      <t>タカトリチョウ</t>
    </rPh>
    <rPh sb="3" eb="9">
      <t>トチカイハツコウシャ</t>
    </rPh>
    <phoneticPr fontId="2"/>
  </si>
  <si>
    <t>奈良県市町村総合事務組合</t>
    <rPh sb="0" eb="12">
      <t>ナラケンシチョウソンソウゴウジムクミアイ</t>
    </rPh>
    <phoneticPr fontId="2"/>
  </si>
  <si>
    <t>奈良県広域水質検査センター組合</t>
    <rPh sb="0" eb="9">
      <t>ナラケンコウイキスイシツケンサ</t>
    </rPh>
    <rPh sb="13" eb="15">
      <t>クミアイ</t>
    </rPh>
    <phoneticPr fontId="2"/>
  </si>
  <si>
    <t>飛鳥広域行政事務組合</t>
    <rPh sb="0" eb="10">
      <t>アスカコウイキギョウセイジムクミアイ</t>
    </rPh>
    <phoneticPr fontId="2"/>
  </si>
  <si>
    <t>奈良県住宅新築資金等貸付金回収管理組合</t>
    <rPh sb="0" eb="9">
      <t>ナラケンジュウタクシンチクシキン</t>
    </rPh>
    <rPh sb="9" eb="10">
      <t>トウ</t>
    </rPh>
    <rPh sb="10" eb="13">
      <t>カシツケキン</t>
    </rPh>
    <rPh sb="13" eb="19">
      <t>カイシュウカンリクミアイ</t>
    </rPh>
    <phoneticPr fontId="2"/>
  </si>
  <si>
    <t>奈良県後期高齢者医療広域連合</t>
    <rPh sb="0" eb="14">
      <t>ナラケンコウキコウレイシャイリョウコウイキレンゴウ</t>
    </rPh>
    <phoneticPr fontId="2"/>
  </si>
  <si>
    <t>奈良県広域消防組合</t>
    <rPh sb="0" eb="9">
      <t>ナラケンコウイキショウボウクミアイ</t>
    </rPh>
    <phoneticPr fontId="2"/>
  </si>
  <si>
    <t>福祉基金</t>
    <rPh sb="0" eb="4">
      <t>フクシキキン</t>
    </rPh>
    <phoneticPr fontId="5"/>
  </si>
  <si>
    <t>公共施設整備基金</t>
    <rPh sb="0" eb="4">
      <t>コウキョウシセツ</t>
    </rPh>
    <rPh sb="4" eb="8">
      <t>セイビキキン</t>
    </rPh>
    <phoneticPr fontId="2"/>
  </si>
  <si>
    <t>ふるさと応援基金</t>
    <rPh sb="4" eb="8">
      <t>オウエンキキン</t>
    </rPh>
    <phoneticPr fontId="2"/>
  </si>
  <si>
    <t>永井記念基金</t>
    <rPh sb="0" eb="2">
      <t>ナガイ</t>
    </rPh>
    <rPh sb="2" eb="6">
      <t>キネンキキン</t>
    </rPh>
    <phoneticPr fontId="2"/>
  </si>
  <si>
    <t>善意基金</t>
    <rPh sb="0" eb="2">
      <t>ゼンイ</t>
    </rPh>
    <rPh sb="2" eb="4">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</si>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</sst>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521-46CB-8892-E4570F2F70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43432</c:v>
                </c:pt>
                <c:pt idx="1">
                  <c:v>102848</c:v>
                </c:pt>
                <c:pt idx="2">
                  <c:v>58007</c:v>
                </c:pt>
                <c:pt idx="3">
                  <c:v>40084</c:v>
                </c:pt>
                <c:pt idx="4">
                  <c:v>123613</c:v>
                </c:pt>
              </c:numCache>
            </c:numRef>
          </c:val>
          <c:smooth val="0"/>
          <c:extLst>
            <c:ext xmlns:c16="http://schemas.microsoft.com/office/drawing/2014/chart" uri="{C3380CC4-5D6E-409C-BE32-E72D297353CC}">
              <c16:uniqueId val="{00000001-7521-46CB-8892-E4570F2F70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c:v>
                </c:pt>
                <c:pt idx="1">
                  <c:v>1.31</c:v>
                </c:pt>
                <c:pt idx="2">
                  <c:v>1.81</c:v>
                </c:pt>
                <c:pt idx="3">
                  <c:v>2.2799999999999998</c:v>
                </c:pt>
                <c:pt idx="4">
                  <c:v>2.4300000000000002</c:v>
                </c:pt>
              </c:numCache>
            </c:numRef>
          </c:val>
          <c:extLst>
            <c:ext xmlns:c16="http://schemas.microsoft.com/office/drawing/2014/chart" uri="{C3380CC4-5D6E-409C-BE32-E72D297353CC}">
              <c16:uniqueId val="{00000000-62FF-49AC-A682-CF944F413D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21.55</c:v>
                </c:pt>
                <c:pt idx="1">
                  <c:v>20.6</c:v>
                </c:pt>
                <c:pt idx="2">
                  <c:v>19.93</c:v>
                </c:pt>
                <c:pt idx="3">
                  <c:v>21.04</c:v>
                </c:pt>
                <c:pt idx="4">
                  <c:v>21.79</c:v>
                </c:pt>
              </c:numCache>
            </c:numRef>
          </c:val>
          <c:extLst>
            <c:ext xmlns:c16="http://schemas.microsoft.com/office/drawing/2014/chart" uri="{C3380CC4-5D6E-409C-BE32-E72D297353CC}">
              <c16:uniqueId val="{00000001-62FF-49AC-A682-CF944F413D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0.68</c:v>
                </c:pt>
                <c:pt idx="2">
                  <c:v>-0.38</c:v>
                </c:pt>
                <c:pt idx="3">
                  <c:v>1.38</c:v>
                </c:pt>
                <c:pt idx="4">
                  <c:v>1.36</c:v>
                </c:pt>
              </c:numCache>
            </c:numRef>
          </c:val>
          <c:smooth val="0"/>
          <c:extLst>
            <c:ext xmlns:c16="http://schemas.microsoft.com/office/drawing/2014/chart" uri="{C3380CC4-5D6E-409C-BE32-E72D297353CC}">
              <c16:uniqueId val="{00000002-62FF-49AC-A682-CF944F413D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0.98</c:v>
                </c:pt>
                <c:pt idx="4">
                  <c:v>#N/A</c:v>
                </c:pt>
                <c:pt idx="5">
                  <c:v>1.21</c:v>
                </c:pt>
                <c:pt idx="6">
                  <c:v>#N/A</c:v>
                </c:pt>
                <c:pt idx="7">
                  <c:v>0.04</c:v>
                </c:pt>
                <c:pt idx="8">
                  <c:v>0</c:v>
                </c:pt>
                <c:pt idx="9">
                  <c:v>0</c:v>
                </c:pt>
              </c:numCache>
            </c:numRef>
          </c:val>
          <c:extLst>
            <c:ext xmlns:c16="http://schemas.microsoft.com/office/drawing/2014/chart" uri="{C3380CC4-5D6E-409C-BE32-E72D297353CC}">
              <c16:uniqueId val="{00000000-40B6-4774-A17B-3C4C3FB6E3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B6-4774-A17B-3C4C3FB6E3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B6-4774-A17B-3C4C3FB6E3E0}"/>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B6-4774-A17B-3C4C3FB6E3E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0.28000000000000003</c:v>
                </c:pt>
                <c:pt idx="4">
                  <c:v>#N/A</c:v>
                </c:pt>
                <c:pt idx="5">
                  <c:v>1.79</c:v>
                </c:pt>
                <c:pt idx="6">
                  <c:v>#N/A</c:v>
                </c:pt>
                <c:pt idx="7">
                  <c:v>0.38</c:v>
                </c:pt>
                <c:pt idx="8">
                  <c:v>#N/A</c:v>
                </c:pt>
                <c:pt idx="9">
                  <c:v>0.03</c:v>
                </c:pt>
              </c:numCache>
            </c:numRef>
          </c:val>
          <c:extLst>
            <c:ext xmlns:c16="http://schemas.microsoft.com/office/drawing/2014/chart" uri="{C3380CC4-5D6E-409C-BE32-E72D297353CC}">
              <c16:uniqueId val="{00000004-40B6-4774-A17B-3C4C3FB6E3E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5-40B6-4774-A17B-3C4C3FB6E3E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2.65</c:v>
                </c:pt>
                <c:pt idx="2">
                  <c:v>#N/A</c:v>
                </c:pt>
                <c:pt idx="3">
                  <c:v>1.38</c:v>
                </c:pt>
                <c:pt idx="4">
                  <c:v>#N/A</c:v>
                </c:pt>
                <c:pt idx="5">
                  <c:v>1.21</c:v>
                </c:pt>
                <c:pt idx="6">
                  <c:v>#N/A</c:v>
                </c:pt>
                <c:pt idx="7">
                  <c:v>0.02</c:v>
                </c:pt>
                <c:pt idx="8">
                  <c:v>#N/A</c:v>
                </c:pt>
                <c:pt idx="9">
                  <c:v>0.06</c:v>
                </c:pt>
              </c:numCache>
            </c:numRef>
          </c:val>
          <c:extLst>
            <c:ext xmlns:c16="http://schemas.microsoft.com/office/drawing/2014/chart" uri="{C3380CC4-5D6E-409C-BE32-E72D297353CC}">
              <c16:uniqueId val="{00000006-40B6-4774-A17B-3C4C3FB6E3E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0.79</c:v>
                </c:pt>
              </c:numCache>
            </c:numRef>
          </c:val>
          <c:extLst>
            <c:ext xmlns:c16="http://schemas.microsoft.com/office/drawing/2014/chart" uri="{C3380CC4-5D6E-409C-BE32-E72D297353CC}">
              <c16:uniqueId val="{00000007-40B6-4774-A17B-3C4C3FB6E3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1.36</c:v>
                </c:pt>
                <c:pt idx="2">
                  <c:v>#N/A</c:v>
                </c:pt>
                <c:pt idx="3">
                  <c:v>1.3</c:v>
                </c:pt>
                <c:pt idx="4">
                  <c:v>#N/A</c:v>
                </c:pt>
                <c:pt idx="5">
                  <c:v>1.8</c:v>
                </c:pt>
                <c:pt idx="6">
                  <c:v>#N/A</c:v>
                </c:pt>
                <c:pt idx="7">
                  <c:v>2.27</c:v>
                </c:pt>
                <c:pt idx="8">
                  <c:v>#N/A</c:v>
                </c:pt>
                <c:pt idx="9">
                  <c:v>2.42</c:v>
                </c:pt>
              </c:numCache>
            </c:numRef>
          </c:val>
          <c:extLst>
            <c:ext xmlns:c16="http://schemas.microsoft.com/office/drawing/2014/chart" uri="{C3380CC4-5D6E-409C-BE32-E72D297353CC}">
              <c16:uniqueId val="{00000008-40B6-4774-A17B-3C4C3FB6E3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12.39</c:v>
                </c:pt>
                <c:pt idx="2">
                  <c:v>#N/A</c:v>
                </c:pt>
                <c:pt idx="3">
                  <c:v>11.18</c:v>
                </c:pt>
                <c:pt idx="4">
                  <c:v>#N/A</c:v>
                </c:pt>
                <c:pt idx="5">
                  <c:v>11.05</c:v>
                </c:pt>
                <c:pt idx="6">
                  <c:v>#N/A</c:v>
                </c:pt>
                <c:pt idx="7">
                  <c:v>10.050000000000001</c:v>
                </c:pt>
                <c:pt idx="8">
                  <c:v>#N/A</c:v>
                </c:pt>
                <c:pt idx="9">
                  <c:v>9.52</c:v>
                </c:pt>
              </c:numCache>
            </c:numRef>
          </c:val>
          <c:extLst>
            <c:ext xmlns:c16="http://schemas.microsoft.com/office/drawing/2014/chart" uri="{C3380CC4-5D6E-409C-BE32-E72D297353CC}">
              <c16:uniqueId val="{00000009-40B6-4774-A17B-3C4C3FB6E3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c:v>
                </c:pt>
                <c:pt idx="5">
                  <c:v>300</c:v>
                </c:pt>
                <c:pt idx="8">
                  <c:v>293</c:v>
                </c:pt>
                <c:pt idx="11">
                  <c:v>268</c:v>
                </c:pt>
                <c:pt idx="14">
                  <c:v>252</c:v>
                </c:pt>
              </c:numCache>
            </c:numRef>
          </c:val>
          <c:extLst>
            <c:ext xmlns:c16="http://schemas.microsoft.com/office/drawing/2014/chart" uri="{C3380CC4-5D6E-409C-BE32-E72D297353CC}">
              <c16:uniqueId val="{00000000-8B6E-4065-90AC-35AA2DFCCB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6E-4065-90AC-35AA2DFCCB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4</c:v>
                </c:pt>
                <c:pt idx="9">
                  <c:v>3</c:v>
                </c:pt>
                <c:pt idx="12">
                  <c:v>3</c:v>
                </c:pt>
              </c:numCache>
            </c:numRef>
          </c:val>
          <c:extLst>
            <c:ext xmlns:c16="http://schemas.microsoft.com/office/drawing/2014/chart" uri="{C3380CC4-5D6E-409C-BE32-E72D297353CC}">
              <c16:uniqueId val="{00000002-8B6E-4065-90AC-35AA2DFCCB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9</c:v>
                </c:pt>
                <c:pt idx="6">
                  <c:v>10</c:v>
                </c:pt>
                <c:pt idx="9">
                  <c:v>10</c:v>
                </c:pt>
                <c:pt idx="12">
                  <c:v>12</c:v>
                </c:pt>
              </c:numCache>
            </c:numRef>
          </c:val>
          <c:extLst>
            <c:ext xmlns:c16="http://schemas.microsoft.com/office/drawing/2014/chart" uri="{C3380CC4-5D6E-409C-BE32-E72D297353CC}">
              <c16:uniqueId val="{00000003-8B6E-4065-90AC-35AA2DFCCB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c:v>
                </c:pt>
                <c:pt idx="3">
                  <c:v>86</c:v>
                </c:pt>
                <c:pt idx="6">
                  <c:v>87</c:v>
                </c:pt>
                <c:pt idx="9">
                  <c:v>63</c:v>
                </c:pt>
                <c:pt idx="12">
                  <c:v>59</c:v>
                </c:pt>
              </c:numCache>
            </c:numRef>
          </c:val>
          <c:extLst>
            <c:ext xmlns:c16="http://schemas.microsoft.com/office/drawing/2014/chart" uri="{C3380CC4-5D6E-409C-BE32-E72D297353CC}">
              <c16:uniqueId val="{00000004-8B6E-4065-90AC-35AA2DFCCB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6E-4065-90AC-35AA2DFCCB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6E-4065-90AC-35AA2DFCCB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369</c:v>
                </c:pt>
                <c:pt idx="3">
                  <c:v>395</c:v>
                </c:pt>
                <c:pt idx="6">
                  <c:v>411</c:v>
                </c:pt>
                <c:pt idx="9">
                  <c:v>334</c:v>
                </c:pt>
                <c:pt idx="12">
                  <c:v>322</c:v>
                </c:pt>
              </c:numCache>
            </c:numRef>
          </c:val>
          <c:extLst>
            <c:ext xmlns:c16="http://schemas.microsoft.com/office/drawing/2014/chart" uri="{C3380CC4-5D6E-409C-BE32-E72D297353CC}">
              <c16:uniqueId val="{00000007-8B6E-4065-90AC-35AA2DFCCB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161</c:v>
                </c:pt>
                <c:pt idx="2">
                  <c:v>#N/A</c:v>
                </c:pt>
                <c:pt idx="3">
                  <c:v>#N/A</c:v>
                </c:pt>
                <c:pt idx="4">
                  <c:v>195</c:v>
                </c:pt>
                <c:pt idx="5">
                  <c:v>#N/A</c:v>
                </c:pt>
                <c:pt idx="6">
                  <c:v>#N/A</c:v>
                </c:pt>
                <c:pt idx="7">
                  <c:v>219</c:v>
                </c:pt>
                <c:pt idx="8">
                  <c:v>#N/A</c:v>
                </c:pt>
                <c:pt idx="9">
                  <c:v>#N/A</c:v>
                </c:pt>
                <c:pt idx="10">
                  <c:v>142</c:v>
                </c:pt>
                <c:pt idx="11">
                  <c:v>#N/A</c:v>
                </c:pt>
                <c:pt idx="12">
                  <c:v>#N/A</c:v>
                </c:pt>
                <c:pt idx="13">
                  <c:v>144</c:v>
                </c:pt>
                <c:pt idx="14">
                  <c:v>#N/A</c:v>
                </c:pt>
              </c:numCache>
            </c:numRef>
          </c:val>
          <c:smooth val="0"/>
          <c:extLst>
            <c:ext xmlns:c16="http://schemas.microsoft.com/office/drawing/2014/chart" uri="{C3380CC4-5D6E-409C-BE32-E72D297353CC}">
              <c16:uniqueId val="{00000008-8B6E-4065-90AC-35AA2DFCCB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2951</c:v>
                </c:pt>
                <c:pt idx="5">
                  <c:v>2807</c:v>
                </c:pt>
                <c:pt idx="8">
                  <c:v>2682</c:v>
                </c:pt>
                <c:pt idx="11">
                  <c:v>2631</c:v>
                </c:pt>
                <c:pt idx="14">
                  <c:v>2478</c:v>
                </c:pt>
              </c:numCache>
            </c:numRef>
          </c:val>
          <c:extLst>
            <c:ext xmlns:c16="http://schemas.microsoft.com/office/drawing/2014/chart" uri="{C3380CC4-5D6E-409C-BE32-E72D297353CC}">
              <c16:uniqueId val="{00000000-8878-4DF1-B498-24DDFB5FD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c:v>
                </c:pt>
                <c:pt idx="5">
                  <c:v>59</c:v>
                </c:pt>
                <c:pt idx="8">
                  <c:v>80</c:v>
                </c:pt>
                <c:pt idx="11">
                  <c:v>87</c:v>
                </c:pt>
                <c:pt idx="14">
                  <c:v>91</c:v>
                </c:pt>
              </c:numCache>
            </c:numRef>
          </c:val>
          <c:extLst>
            <c:ext xmlns:c16="http://schemas.microsoft.com/office/drawing/2014/chart" uri="{C3380CC4-5D6E-409C-BE32-E72D297353CC}">
              <c16:uniqueId val="{00000001-8878-4DF1-B498-24DDFB5FD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1078</c:v>
                </c:pt>
                <c:pt idx="5">
                  <c:v>1406</c:v>
                </c:pt>
                <c:pt idx="8">
                  <c:v>1652</c:v>
                </c:pt>
                <c:pt idx="11">
                  <c:v>1884</c:v>
                </c:pt>
                <c:pt idx="14">
                  <c:v>1880</c:v>
                </c:pt>
              </c:numCache>
            </c:numRef>
          </c:val>
          <c:extLst>
            <c:ext xmlns:c16="http://schemas.microsoft.com/office/drawing/2014/chart" uri="{C3380CC4-5D6E-409C-BE32-E72D297353CC}">
              <c16:uniqueId val="{00000002-8878-4DF1-B498-24DDFB5FD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78-4DF1-B498-24DDFB5FD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78-4DF1-B498-24DDFB5FD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225</c:v>
                </c:pt>
                <c:pt idx="3">
                  <c:v>183</c:v>
                </c:pt>
                <c:pt idx="6">
                  <c:v>130</c:v>
                </c:pt>
                <c:pt idx="9">
                  <c:v>97</c:v>
                </c:pt>
                <c:pt idx="12">
                  <c:v>36</c:v>
                </c:pt>
              </c:numCache>
            </c:numRef>
          </c:val>
          <c:extLst>
            <c:ext xmlns:c16="http://schemas.microsoft.com/office/drawing/2014/chart" uri="{C3380CC4-5D6E-409C-BE32-E72D297353CC}">
              <c16:uniqueId val="{00000005-8878-4DF1-B498-24DDFB5FD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789</c:v>
                </c:pt>
                <c:pt idx="3">
                  <c:v>745</c:v>
                </c:pt>
                <c:pt idx="6">
                  <c:v>712</c:v>
                </c:pt>
                <c:pt idx="9">
                  <c:v>643</c:v>
                </c:pt>
                <c:pt idx="12">
                  <c:v>745</c:v>
                </c:pt>
              </c:numCache>
            </c:numRef>
          </c:val>
          <c:extLst>
            <c:ext xmlns:c16="http://schemas.microsoft.com/office/drawing/2014/chart" uri="{C3380CC4-5D6E-409C-BE32-E72D297353CC}">
              <c16:uniqueId val="{00000006-8878-4DF1-B498-24DDFB5FD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c:v>
                </c:pt>
                <c:pt idx="3">
                  <c:v>43</c:v>
                </c:pt>
                <c:pt idx="6">
                  <c:v>45</c:v>
                </c:pt>
                <c:pt idx="9">
                  <c:v>41</c:v>
                </c:pt>
                <c:pt idx="12">
                  <c:v>42</c:v>
                </c:pt>
              </c:numCache>
            </c:numRef>
          </c:val>
          <c:extLst>
            <c:ext xmlns:c16="http://schemas.microsoft.com/office/drawing/2014/chart" uri="{C3380CC4-5D6E-409C-BE32-E72D297353CC}">
              <c16:uniqueId val="{00000007-8878-4DF1-B498-24DDFB5FD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1099</c:v>
                </c:pt>
                <c:pt idx="3">
                  <c:v>1087</c:v>
                </c:pt>
                <c:pt idx="6">
                  <c:v>1091</c:v>
                </c:pt>
                <c:pt idx="9">
                  <c:v>1078</c:v>
                </c:pt>
                <c:pt idx="12">
                  <c:v>760</c:v>
                </c:pt>
              </c:numCache>
            </c:numRef>
          </c:val>
          <c:extLst>
            <c:ext xmlns:c16="http://schemas.microsoft.com/office/drawing/2014/chart" uri="{C3380CC4-5D6E-409C-BE32-E72D297353CC}">
              <c16:uniqueId val="{00000008-8878-4DF1-B498-24DDFB5FD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0</c:v>
                </c:pt>
                <c:pt idx="6">
                  <c:v>0</c:v>
                </c:pt>
                <c:pt idx="9">
                  <c:v>158</c:v>
                </c:pt>
                <c:pt idx="12">
                  <c:v>0</c:v>
                </c:pt>
              </c:numCache>
            </c:numRef>
          </c:val>
          <c:extLst>
            <c:ext xmlns:c16="http://schemas.microsoft.com/office/drawing/2014/chart" uri="{C3380CC4-5D6E-409C-BE32-E72D297353CC}">
              <c16:uniqueId val="{00000009-8878-4DF1-B498-24DDFB5FD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3525</c:v>
                </c:pt>
                <c:pt idx="3">
                  <c:v>3616</c:v>
                </c:pt>
                <c:pt idx="6">
                  <c:v>3459</c:v>
                </c:pt>
                <c:pt idx="9">
                  <c:v>3266</c:v>
                </c:pt>
                <c:pt idx="12">
                  <c:v>3257</c:v>
                </c:pt>
              </c:numCache>
            </c:numRef>
          </c:val>
          <c:extLst>
            <c:ext xmlns:c16="http://schemas.microsoft.com/office/drawing/2014/chart" uri="{C3380CC4-5D6E-409C-BE32-E72D297353CC}">
              <c16:uniqueId val="{0000000A-8878-4DF1-B498-24DDFB5FDA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1598</c:v>
                </c:pt>
                <c:pt idx="2">
                  <c:v>#N/A</c:v>
                </c:pt>
                <c:pt idx="3">
                  <c:v>#N/A</c:v>
                </c:pt>
                <c:pt idx="4">
                  <c:v>1401</c:v>
                </c:pt>
                <c:pt idx="5">
                  <c:v>#N/A</c:v>
                </c:pt>
                <c:pt idx="6">
                  <c:v>#N/A</c:v>
                </c:pt>
                <c:pt idx="7">
                  <c:v>1023</c:v>
                </c:pt>
                <c:pt idx="8">
                  <c:v>#N/A</c:v>
                </c:pt>
                <c:pt idx="9">
                  <c:v>#N/A</c:v>
                </c:pt>
                <c:pt idx="10">
                  <c:v>681</c:v>
                </c:pt>
                <c:pt idx="11">
                  <c:v>#N/A</c:v>
                </c:pt>
                <c:pt idx="12">
                  <c:v>#N/A</c:v>
                </c:pt>
                <c:pt idx="13">
                  <c:v>389</c:v>
                </c:pt>
                <c:pt idx="14">
                  <c:v>#N/A</c:v>
                </c:pt>
              </c:numCache>
            </c:numRef>
          </c:val>
          <c:smooth val="0"/>
          <c:extLst>
            <c:ext xmlns:c16="http://schemas.microsoft.com/office/drawing/2014/chart" uri="{C3380CC4-5D6E-409C-BE32-E72D297353CC}">
              <c16:uniqueId val="{0000000B-8878-4DF1-B498-24DDFB5FDA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499</c:v>
                </c:pt>
                <c:pt idx="1">
                  <c:v>522</c:v>
                </c:pt>
                <c:pt idx="2">
                  <c:v>551</c:v>
                </c:pt>
              </c:numCache>
            </c:numRef>
          </c:val>
          <c:extLst>
            <c:ext xmlns:c16="http://schemas.microsoft.com/office/drawing/2014/chart" uri="{C3380CC4-5D6E-409C-BE32-E72D297353CC}">
              <c16:uniqueId val="{00000000-A584-4FB1-B18F-A9F7C945A9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302</c:v>
                </c:pt>
                <c:pt idx="1">
                  <c:v>363</c:v>
                </c:pt>
                <c:pt idx="2">
                  <c:v>371</c:v>
                </c:pt>
              </c:numCache>
            </c:numRef>
          </c:val>
          <c:extLst>
            <c:ext xmlns:c16="http://schemas.microsoft.com/office/drawing/2014/chart" uri="{C3380CC4-5D6E-409C-BE32-E72D297353CC}">
              <c16:uniqueId val="{00000001-A584-4FB1-B18F-A9F7C945A9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474</c:v>
                </c:pt>
                <c:pt idx="1">
                  <c:v>601</c:v>
                </c:pt>
                <c:pt idx="2">
                  <c:v>602</c:v>
                </c:pt>
              </c:numCache>
            </c:numRef>
          </c:val>
          <c:extLst>
            <c:ext xmlns:c16="http://schemas.microsoft.com/office/drawing/2014/chart" uri="{C3380CC4-5D6E-409C-BE32-E72D297353CC}">
              <c16:uniqueId val="{00000002-A584-4FB1-B18F-A9F7C945A9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のうち、土地開発公社における債務負担が大きな割合を占めている。また、過去に実施した大規模事業の既発債の償還は徐々に進んでいるものの、依然として元利償還金の負担は高い状況にある。しかし、新規事業の抑制により新発債の発行が減少したことから、公債費の比率は年々低下している。</a:t>
          </a:r>
        </a:p>
        <a:p>
          <a:r>
            <a:rPr kumimoji="1" lang="ja-JP" altLang="en-US" sz="1400">
              <a:latin typeface="ＭＳ ゴシック" pitchFamily="49" charset="-128"/>
              <a:ea typeface="ＭＳ ゴシック" pitchFamily="49" charset="-128"/>
            </a:rPr>
            <a:t>　今後も、借換債の発行や民間資金の繰上償還、新規事業の総点検を通じて、公債費の抑制に努める。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将来負担額は年々減少傾向にある。その主な要因として、一般会計等に係る地方債の現在高が、新規事業の抑制による新発債の減少や、借換債の発行に伴い減少していることが挙げられる。</a:t>
          </a:r>
        </a:p>
        <a:p>
          <a:r>
            <a:rPr kumimoji="1" lang="ja-JP" altLang="en-US" sz="1400">
              <a:latin typeface="ＭＳ ゴシック" pitchFamily="49" charset="-128"/>
              <a:ea typeface="ＭＳ ゴシック" pitchFamily="49" charset="-128"/>
            </a:rPr>
            <a:t>　しかし、過去に実施した大規模事業の既発債の償還は徐々に進んでいるものの、依然として地方債の残高は高い状況にある。</a:t>
          </a:r>
        </a:p>
        <a:p>
          <a:r>
            <a:rPr kumimoji="1" lang="ja-JP" altLang="en-US" sz="1400">
              <a:latin typeface="ＭＳ ゴシック" pitchFamily="49" charset="-128"/>
              <a:ea typeface="ＭＳ ゴシック" pitchFamily="49" charset="-128"/>
            </a:rPr>
            <a:t>　今後も、借換債の発行や民間資金の繰上償還、新規事業の総点検を通じて新発債の抑制を図るとともに、財政負担の軽減に努める。</a:t>
          </a:r>
        </a:p>
        <a:p>
          <a:r>
            <a:rPr kumimoji="1" lang="ja-JP" altLang="en-US" sz="1400">
              <a:latin typeface="ＭＳ ゴシック" pitchFamily="49" charset="-128"/>
              <a:ea typeface="ＭＳ ゴシック" pitchFamily="49" charset="-128"/>
            </a:rPr>
            <a:t>　また、充当可能財源を確保するため、減債基金への積立を進めるなど、財源の確保にも注力していく。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年度の基金積立額は合計で約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百万円であった。財政調整基金には予期しない支出増加や収入減少に備えるため、約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百万円を積み立てた。減債基金は公債費負担軽減を目的に、約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百万円を積み立てた。福祉の充実は図るため、福祉基金に約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百万円を積み立てた。ふるさと応援基金には地域振興や特産品開発を支援するため、約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百万円が積み立てられた。これらの基金は、それぞれの分野で必要な財源を確保し、自治体の安定した運営と住民福祉の向上に貢献している。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福祉基金：高取町の子どもから高齢者まで幸せに暮らす社会づくりを推進するため。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永井記念基金：永井リヨ氏から寄贈を受けた財産の維持管理及びその活用を通して町の地域振興に資する事業に充てるため。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善意基金：篤志家の寄附金の運営を円滑かつ効率的に行うため。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福祉基金：福祉の充実・強化のため積立を行なった。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永井記念基金：遺贈を受けた財産から得られる収入の積立を行った。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福祉基金：高取町高齢者福祉基金条例に基づき積立、運用、取崩を行なっていく。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永井記念基金：永井記念基金条例に基づき積立、運用、取崩を行なっていく。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善意基金：善意基金条例に基づき積立、運用、取崩を行なっていく。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百万円。今後の公債費の増加に対応するため約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また、財政事情を考慮し取崩を行い、地方債の償還に充当していく。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当町は類似団体に比べて面積が小さく、法人の数も少ないため、固定資産税や法人住民税の収入が低く、税収基盤が弱い。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さらに、個人住民税も人口減少に伴い年々減少しており、その結果、類似団体と比べて財政力指数が低い数値となっている。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今後は、継続的な企業誘致などを積極的に進め、税収基盤の確保に努めていきたい。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年度は、公債費や繰出金の減少に伴い、経常収支比率がやや減少した。類似団体の平均値よりも低い水準となっている。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今後、公共施設の老朽化に伴い維持補修経費の増加が見込まれるため、事業の優先度を厳しく精査し、経常的経費の削減を目指す。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75692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465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75692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577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56388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1295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64</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1295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人当たりの金額が類似団体の平均より低いのは、し尿処理費やし尿運搬費の削減に努めていたためである。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しかし、常備消防を一部事務組合で運営しているため、一部事務組合への負担金等を合計すると、人口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110382</xdr:rowOff>
    </xdr:from>
    <xdr:to>
      <xdr:col>23</xdr:col>
      <xdr:colOff>133350</xdr:colOff>
      <xdr:row>81</xdr:row>
      <xdr:rowOff>124020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97832"/>
          <a:ext cx="8382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108799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106420</xdr:rowOff>
    </xdr:from>
    <xdr:to>
      <xdr:col>19</xdr:col>
      <xdr:colOff>133350</xdr:colOff>
      <xdr:row>81</xdr:row>
      <xdr:rowOff>110382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3870"/>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106420</xdr:rowOff>
    </xdr:from>
    <xdr:to>
      <xdr:col>15</xdr:col>
      <xdr:colOff>82550</xdr:colOff>
      <xdr:row>81</xdr:row>
      <xdr:rowOff>107017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93870"/>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96450</xdr:rowOff>
    </xdr:from>
    <xdr:to>
      <xdr:col>11</xdr:col>
      <xdr:colOff>31750</xdr:colOff>
      <xdr:row>81</xdr:row>
      <xdr:rowOff>107017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3900"/>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73220</xdr:rowOff>
    </xdr:from>
    <xdr:to>
      <xdr:col>23</xdr:col>
      <xdr:colOff>184150</xdr:colOff>
      <xdr:row>82</xdr:row>
      <xdr:rowOff>3370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165947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59582</xdr:rowOff>
    </xdr:from>
    <xdr:to>
      <xdr:col>19</xdr:col>
      <xdr:colOff>184150</xdr:colOff>
      <xdr:row>81</xdr:row>
      <xdr:rowOff>161182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171359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55620</xdr:rowOff>
    </xdr:from>
    <xdr:to>
      <xdr:col>15</xdr:col>
      <xdr:colOff>133350</xdr:colOff>
      <xdr:row>81</xdr:row>
      <xdr:rowOff>157220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167397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56217</xdr:rowOff>
    </xdr:from>
    <xdr:to>
      <xdr:col>11</xdr:col>
      <xdr:colOff>82550</xdr:colOff>
      <xdr:row>81</xdr:row>
      <xdr:rowOff>157817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167994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45650</xdr:rowOff>
    </xdr:from>
    <xdr:to>
      <xdr:col>7</xdr:col>
      <xdr:colOff>31750</xdr:colOff>
      <xdr:row>81</xdr:row>
      <xdr:rowOff>147250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157427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給与体制は国に準拠しているが、職員の年齢構成の変動等に伴い、類似団体平均よりも高い水準となった。</a:t>
          </a:r>
        </a:p>
        <a:p>
          <a:r>
            <a:rPr kumimoji="1" lang="ja-JP" altLang="en-US" sz="1300">
              <a:latin typeface="ＭＳ Ｐゴシック" panose="020B0600070205080204" pitchFamily="50" charset="-128"/>
              <a:ea typeface="ＭＳ Ｐゴシック" panose="020B0600070205080204" pitchFamily="50" charset="-128"/>
            </a:rPr>
            <a:t>　引き続き給与の適正化を図り、指数の抑制に努める。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125488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186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125488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26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56545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807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赤字財政時に新規採用を抑制した結果、類似団体の平均よりも低い数値となっている。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今後は、職員補充を必要最低限にとどめるとともに、行政サービスの提供体制を工夫し、最適な組織規模で効率的な行政運営ができるよう、定員適正化計画に基づいた定員管理を行っていく。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170053</xdr:rowOff>
    </xdr:from>
    <xdr:to>
      <xdr:col>81</xdr:col>
      <xdr:colOff>44450</xdr:colOff>
      <xdr:row>62</xdr:row>
      <xdr:rowOff>89493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28503"/>
          <a:ext cx="8382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112141</xdr:rowOff>
    </xdr:from>
    <xdr:to>
      <xdr:col>77</xdr:col>
      <xdr:colOff>44450</xdr:colOff>
      <xdr:row>61</xdr:row>
      <xdr:rowOff>170053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7059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112141</xdr:rowOff>
    </xdr:from>
    <xdr:to>
      <xdr:col>72</xdr:col>
      <xdr:colOff>203200</xdr:colOff>
      <xdr:row>61</xdr:row>
      <xdr:rowOff>120184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705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120184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3700"/>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38693</xdr:rowOff>
    </xdr:from>
    <xdr:to>
      <xdr:col>81</xdr:col>
      <xdr:colOff>95250</xdr:colOff>
      <xdr:row>62</xdr:row>
      <xdr:rowOff>140293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55220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119253</xdr:rowOff>
    </xdr:from>
    <xdr:to>
      <xdr:col>77</xdr:col>
      <xdr:colOff>95250</xdr:colOff>
      <xdr:row>62</xdr:row>
      <xdr:rowOff>49403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59580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46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61341</xdr:rowOff>
    </xdr:from>
    <xdr:to>
      <xdr:col>73</xdr:col>
      <xdr:colOff>44450</xdr:colOff>
      <xdr:row>61</xdr:row>
      <xdr:rowOff>162941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69384</xdr:rowOff>
    </xdr:from>
    <xdr:to>
      <xdr:col>68</xdr:col>
      <xdr:colOff>203200</xdr:colOff>
      <xdr:row>61</xdr:row>
      <xdr:rowOff>170984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9711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9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156227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超えていた実質公債費比率は、ここ数年で類似団体の平均と同程度まで改善された。これは、過去に実施した普通建設事業に係る起債の償還が終了したことや、赤字財政以降、新規事業を抑制してきたこと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しかし、今後は統合幼稚園建設関連事業に係る起債の償還が控えているため、新規事業の実施について引き続き総点検を行い、財政の健全化を図る。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41</xdr:row>
      <xdr:rowOff>32766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753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81026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81026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008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109982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類似団体に比べて将来負担比率が高いのは、土地開発公社にかかる債務保証が大きな負担となっているためである。また、類似団体と比べて充当可能基金が少ないことも要因の一つとなっている。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しかし、公社負債残高の減少と充当可能基金への積立を進めていることから、将来負担比率は年々低下している。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今後も、後世への負担を少しでも軽減するため、新規事業の実施について総点検を行い、充当可能基金の積立を着実に進め、財政の健全化を図る。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138748</xdr:rowOff>
    </xdr:from>
    <xdr:to>
      <xdr:col>81</xdr:col>
      <xdr:colOff>44450</xdr:colOff>
      <xdr:row>17</xdr:row>
      <xdr:rowOff>71332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710498"/>
          <a:ext cx="838200" cy="2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71332</xdr:rowOff>
    </xdr:from>
    <xdr:to>
      <xdr:col>77</xdr:col>
      <xdr:colOff>44450</xdr:colOff>
      <xdr:row>19</xdr:row>
      <xdr:rowOff>40111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985982"/>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40111</xdr:rowOff>
    </xdr:from>
    <xdr:to>
      <xdr:col>72</xdr:col>
      <xdr:colOff>203200</xdr:colOff>
      <xdr:row>21</xdr:row>
      <xdr:rowOff>26988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297661"/>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26988</xdr:rowOff>
    </xdr:from>
    <xdr:to>
      <xdr:col>68</xdr:col>
      <xdr:colOff>152400</xdr:colOff>
      <xdr:row>22</xdr:row>
      <xdr:rowOff>167217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27438"/>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87948</xdr:rowOff>
    </xdr:from>
    <xdr:to>
      <xdr:col>81</xdr:col>
      <xdr:colOff>95250</xdr:colOff>
      <xdr:row>16</xdr:row>
      <xdr:rowOff>18098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60025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3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20532</xdr:rowOff>
    </xdr:from>
    <xdr:to>
      <xdr:col>77</xdr:col>
      <xdr:colOff>95250</xdr:colOff>
      <xdr:row>17</xdr:row>
      <xdr:rowOff>122132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106909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21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160761</xdr:rowOff>
    </xdr:from>
    <xdr:to>
      <xdr:col>73</xdr:col>
      <xdr:colOff>44450</xdr:colOff>
      <xdr:row>19</xdr:row>
      <xdr:rowOff>90911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75688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3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147638</xdr:rowOff>
    </xdr:from>
    <xdr:to>
      <xdr:col>68</xdr:col>
      <xdr:colOff>203200</xdr:colOff>
      <xdr:row>21</xdr:row>
      <xdr:rowOff>77788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5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62565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6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116417</xdr:rowOff>
    </xdr:from>
    <xdr:to>
      <xdr:col>64</xdr:col>
      <xdr:colOff>152400</xdr:colOff>
      <xdr:row>23</xdr:row>
      <xdr:rowOff>46567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88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31344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97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年度の経常収支比率における人件費の割合は、類似団体に比べて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ポイント高くなっている。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これは、ごみ収集業務を直営で行っていることや、慢性的な職員不足を補うために会計年度任用職員が増加したことが要因である。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今後も、定員適正化計画に基づいた定員管理を徹底し、人件費の抑制に努める。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39</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46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278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126492</xdr:rowOff>
    </xdr:from>
    <xdr:to>
      <xdr:col>24</xdr:col>
      <xdr:colOff>76200</xdr:colOff>
      <xdr:row>39</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98569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ポイントの差がある。これは、令和元年度にごみ処理業務を行っていた一部事務組合を脱退し、ごみ処理関係支出が補助費から物件費に移ったためである。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77470</xdr:rowOff>
    </xdr:from>
    <xdr:to>
      <xdr:col>82</xdr:col>
      <xdr:colOff>107950</xdr:colOff>
      <xdr:row>16</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206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9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39370</xdr:rowOff>
    </xdr:from>
    <xdr:to>
      <xdr:col>73</xdr:col>
      <xdr:colOff>180975</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82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39370</xdr:rowOff>
    </xdr:from>
    <xdr:to>
      <xdr:col>69</xdr:col>
      <xdr:colOff>92075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82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33037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26670</xdr:rowOff>
    </xdr:from>
    <xdr:to>
      <xdr:col>78</xdr:col>
      <xdr:colOff>120650</xdr:colOff>
      <xdr:row>16</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113047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5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160020</xdr:rowOff>
    </xdr:from>
    <xdr:to>
      <xdr:col>69</xdr:col>
      <xdr:colOff>142875</xdr:colOff>
      <xdr:row>16</xdr:row>
      <xdr:rowOff>90170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74947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扶助費は増加傾向にあり、報酬及び利用者数の増加による障害サービス費の上昇が要因となっている。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今後も扶助費に係る経費は増加していくと見込まれるが、今後も適切な支出を維持し、財政の健全性を保つよう努める。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52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経常収支比率におけるその他の比率は、減少しているが類似団体平均よりも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状況である。これは、介護保険特別会計や下水道事業会計への繰出金が増加していることによる。下水道においては未整備地域への整備推進や既設管の維持管理に継続的な投資が必要であること。介護保険に関しては高齢化の進行に伴い利用者が増加し、財政負担が拡大していることが主な要因である。今後も持続可能な財政運営を図るため、効率的な事業運営に取り組む。</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3394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19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3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60</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320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と比べて低い数値となっている。これは、過去に赤字財政に対応するために補助金を全面的にカットしたことや、一部事務組合への加入が少ないことが主な要因である。その結果、他の類似団体と比較して補助費の割合が低くなっている。引き続き、補助金の必要性を慎重に見極め、適切な支出を維持し、財政の健全性を保つよう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106426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431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65278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43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135653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経常収支比率における公債費の割合は、類似団体とほぼ同水準で推移している。また、過去に実施した大規模事業の既発債の償還が徐々に終了しているため、公債費は減少傾向にある。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しかし、統合幼稚園建設関連事業に係る起債の償還などが今後控えているため、引き続き新規事業の実施について総点検を行い、公債費の抑制に努める。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76</xdr:row>
      <xdr:rowOff>54611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57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類似団体内での順位は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位／</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団体と中位に位置しているが、年々人口が減少し、歳入も減少しているため、今後も行財政改革の取り組みを通じて、個々の経常的経費の抑制に努めていく。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324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05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105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78</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053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68909</xdr:rowOff>
    </xdr:from>
    <xdr:to>
      <xdr:col>29</xdr:col>
      <xdr:colOff>127000</xdr:colOff>
      <xdr:row>17</xdr:row>
      <xdr:rowOff>155668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31184"/>
          <a:ext cx="647700" cy="8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155668</xdr:rowOff>
    </xdr:from>
    <xdr:to>
      <xdr:col>26</xdr:col>
      <xdr:colOff>50800</xdr:colOff>
      <xdr:row>18</xdr:row>
      <xdr:rowOff>19091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17943"/>
          <a:ext cx="698500" cy="34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168744</xdr:rowOff>
    </xdr:from>
    <xdr:to>
      <xdr:col>22</xdr:col>
      <xdr:colOff>114300</xdr:colOff>
      <xdr:row>18</xdr:row>
      <xdr:rowOff>19091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31019"/>
          <a:ext cx="698500" cy="2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168744</xdr:rowOff>
    </xdr:from>
    <xdr:to>
      <xdr:col>18</xdr:col>
      <xdr:colOff>177800</xdr:colOff>
      <xdr:row>18</xdr:row>
      <xdr:rowOff>44426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1019"/>
          <a:ext cx="698500" cy="4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18109</xdr:rowOff>
    </xdr:from>
    <xdr:to>
      <xdr:col>29</xdr:col>
      <xdr:colOff>177800</xdr:colOff>
      <xdr:row>17</xdr:row>
      <xdr:rowOff>119709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8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161636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5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104868</xdr:rowOff>
    </xdr:from>
    <xdr:to>
      <xdr:col>26</xdr:col>
      <xdr:colOff>101600</xdr:colOff>
      <xdr:row>18</xdr:row>
      <xdr:rowOff>35018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67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19795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53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139741</xdr:rowOff>
    </xdr:from>
    <xdr:to>
      <xdr:col>22</xdr:col>
      <xdr:colOff>165100</xdr:colOff>
      <xdr:row>18</xdr:row>
      <xdr:rowOff>69891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54668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8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117944</xdr:rowOff>
    </xdr:from>
    <xdr:to>
      <xdr:col>19</xdr:col>
      <xdr:colOff>38100</xdr:colOff>
      <xdr:row>18</xdr:row>
      <xdr:rowOff>48094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32871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6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165076</xdr:rowOff>
    </xdr:from>
    <xdr:to>
      <xdr:col>15</xdr:col>
      <xdr:colOff>101600</xdr:colOff>
      <xdr:row>18</xdr:row>
      <xdr:rowOff>95226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80003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131293</xdr:rowOff>
    </xdr:from>
    <xdr:to>
      <xdr:col>29</xdr:col>
      <xdr:colOff>127000</xdr:colOff>
      <xdr:row>37</xdr:row>
      <xdr:rowOff>138671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55993"/>
          <a:ext cx="647700" cy="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163665</xdr:rowOff>
    </xdr:from>
    <xdr:to>
      <xdr:col>26</xdr:col>
      <xdr:colOff>50800</xdr:colOff>
      <xdr:row>37</xdr:row>
      <xdr:rowOff>138671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116915"/>
          <a:ext cx="698500" cy="146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163665</xdr:rowOff>
    </xdr:from>
    <xdr:to>
      <xdr:col>22</xdr:col>
      <xdr:colOff>114300</xdr:colOff>
      <xdr:row>37</xdr:row>
      <xdr:rowOff>45428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16915"/>
          <a:ext cx="698500" cy="5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45428</xdr:rowOff>
    </xdr:from>
    <xdr:to>
      <xdr:col>18</xdr:col>
      <xdr:colOff>177800</xdr:colOff>
      <xdr:row>37</xdr:row>
      <xdr:rowOff>118783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70128"/>
          <a:ext cx="698500" cy="7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80493</xdr:rowOff>
    </xdr:from>
    <xdr:to>
      <xdr:col>29</xdr:col>
      <xdr:colOff>177800</xdr:colOff>
      <xdr:row>37</xdr:row>
      <xdr:rowOff>182093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05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52570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7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87871</xdr:rowOff>
    </xdr:from>
    <xdr:to>
      <xdr:col>26</xdr:col>
      <xdr:colOff>101600</xdr:colOff>
      <xdr:row>37</xdr:row>
      <xdr:rowOff>189471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1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174248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112865</xdr:rowOff>
    </xdr:from>
    <xdr:to>
      <xdr:col>22</xdr:col>
      <xdr:colOff>165100</xdr:colOff>
      <xdr:row>37</xdr:row>
      <xdr:rowOff>43015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6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224642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166078</xdr:rowOff>
    </xdr:from>
    <xdr:to>
      <xdr:col>19</xdr:col>
      <xdr:colOff>38100</xdr:colOff>
      <xdr:row>37</xdr:row>
      <xdr:rowOff>96228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1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81005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67983</xdr:rowOff>
    </xdr:from>
    <xdr:to>
      <xdr:col>15</xdr:col>
      <xdr:colOff>101600</xdr:colOff>
      <xdr:row>37</xdr:row>
      <xdr:rowOff>169583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92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154360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7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73208</xdr:rowOff>
    </xdr:from>
    <xdr:to>
      <xdr:col>24</xdr:col>
      <xdr:colOff>63500</xdr:colOff>
      <xdr:row>35</xdr:row>
      <xdr:rowOff>91625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2508"/>
          <a:ext cx="838200" cy="1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91625</xdr:rowOff>
    </xdr:from>
    <xdr:to>
      <xdr:col>19</xdr:col>
      <xdr:colOff>177800</xdr:colOff>
      <xdr:row>35</xdr:row>
      <xdr:rowOff>133071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2375"/>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88814</xdr:rowOff>
    </xdr:from>
    <xdr:to>
      <xdr:col>15</xdr:col>
      <xdr:colOff>50800</xdr:colOff>
      <xdr:row>35</xdr:row>
      <xdr:rowOff>133071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9564"/>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88814</xdr:rowOff>
    </xdr:from>
    <xdr:to>
      <xdr:col>10</xdr:col>
      <xdr:colOff>114300</xdr:colOff>
      <xdr:row>36</xdr:row>
      <xdr:rowOff>11935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564"/>
          <a:ext cx="889000" cy="9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22408</xdr:rowOff>
    </xdr:from>
    <xdr:to>
      <xdr:col>24</xdr:col>
      <xdr:colOff>114300</xdr:colOff>
      <xdr:row>34</xdr:row>
      <xdr:rowOff>124008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45285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40825</xdr:rowOff>
    </xdr:from>
    <xdr:to>
      <xdr:col>20</xdr:col>
      <xdr:colOff>38100</xdr:colOff>
      <xdr:row>35</xdr:row>
      <xdr:rowOff>142425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133552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82271</xdr:rowOff>
    </xdr:from>
    <xdr:to>
      <xdr:col>15</xdr:col>
      <xdr:colOff>101600</xdr:colOff>
      <xdr:row>36</xdr:row>
      <xdr:rowOff>12421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38014</xdr:rowOff>
    </xdr:from>
    <xdr:to>
      <xdr:col>10</xdr:col>
      <xdr:colOff>165100</xdr:colOff>
      <xdr:row>35</xdr:row>
      <xdr:rowOff>139614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130741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132585</xdr:rowOff>
    </xdr:from>
    <xdr:to>
      <xdr:col>6</xdr:col>
      <xdr:colOff>38100</xdr:colOff>
      <xdr:row>36</xdr:row>
      <xdr:rowOff>62735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53862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80528</xdr:rowOff>
    </xdr:from>
    <xdr:to>
      <xdr:col>24</xdr:col>
      <xdr:colOff>63500</xdr:colOff>
      <xdr:row>58</xdr:row>
      <xdr:rowOff>85981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4628"/>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85981</xdr:rowOff>
    </xdr:from>
    <xdr:to>
      <xdr:col>19</xdr:col>
      <xdr:colOff>177800</xdr:colOff>
      <xdr:row>58</xdr:row>
      <xdr:rowOff>87276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008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87276</xdr:rowOff>
    </xdr:from>
    <xdr:to>
      <xdr:col>15</xdr:col>
      <xdr:colOff>50800</xdr:colOff>
      <xdr:row>58</xdr:row>
      <xdr:rowOff>88231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1376"/>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88231</xdr:rowOff>
    </xdr:from>
    <xdr:to>
      <xdr:col>10</xdr:col>
      <xdr:colOff>114300</xdr:colOff>
      <xdr:row>58</xdr:row>
      <xdr:rowOff>94649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2331"/>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29728</xdr:rowOff>
    </xdr:from>
    <xdr:to>
      <xdr:col>24</xdr:col>
      <xdr:colOff>114300</xdr:colOff>
      <xdr:row>58</xdr:row>
      <xdr:rowOff>131328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35181</xdr:rowOff>
    </xdr:from>
    <xdr:to>
      <xdr:col>20</xdr:col>
      <xdr:colOff>38100</xdr:colOff>
      <xdr:row>58</xdr:row>
      <xdr:rowOff>136781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127908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36476</xdr:rowOff>
    </xdr:from>
    <xdr:to>
      <xdr:col>15</xdr:col>
      <xdr:colOff>101600</xdr:colOff>
      <xdr:row>58</xdr:row>
      <xdr:rowOff>138076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129203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37431</xdr:rowOff>
    </xdr:from>
    <xdr:to>
      <xdr:col>10</xdr:col>
      <xdr:colOff>165100</xdr:colOff>
      <xdr:row>58</xdr:row>
      <xdr:rowOff>139031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130158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43849</xdr:rowOff>
    </xdr:from>
    <xdr:to>
      <xdr:col>6</xdr:col>
      <xdr:colOff>38100</xdr:colOff>
      <xdr:row>58</xdr:row>
      <xdr:rowOff>145449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136576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16390</xdr:rowOff>
    </xdr:from>
    <xdr:to>
      <xdr:col>24</xdr:col>
      <xdr:colOff>63500</xdr:colOff>
      <xdr:row>79</xdr:row>
      <xdr:rowOff>21419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6094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5721</xdr:rowOff>
    </xdr:from>
    <xdr:to>
      <xdr:col>19</xdr:col>
      <xdr:colOff>177800</xdr:colOff>
      <xdr:row>79</xdr:row>
      <xdr:rowOff>21419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50271"/>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5721</xdr:rowOff>
    </xdr:from>
    <xdr:to>
      <xdr:col>15</xdr:col>
      <xdr:colOff>50800</xdr:colOff>
      <xdr:row>79</xdr:row>
      <xdr:rowOff>18847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0271"/>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138691</xdr:rowOff>
    </xdr:from>
    <xdr:to>
      <xdr:col>10</xdr:col>
      <xdr:colOff>114300</xdr:colOff>
      <xdr:row>79</xdr:row>
      <xdr:rowOff>18847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11791"/>
          <a:ext cx="889000" cy="5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137040</xdr:rowOff>
    </xdr:from>
    <xdr:to>
      <xdr:col>24</xdr:col>
      <xdr:colOff>114300</xdr:colOff>
      <xdr:row>79</xdr:row>
      <xdr:rowOff>67190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51967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142069</xdr:rowOff>
    </xdr:from>
    <xdr:to>
      <xdr:col>20</xdr:col>
      <xdr:colOff>38100</xdr:colOff>
      <xdr:row>79</xdr:row>
      <xdr:rowOff>72219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63346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6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126371</xdr:rowOff>
    </xdr:from>
    <xdr:to>
      <xdr:col>15</xdr:col>
      <xdr:colOff>101600</xdr:colOff>
      <xdr:row>79</xdr:row>
      <xdr:rowOff>56521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47648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139497</xdr:rowOff>
    </xdr:from>
    <xdr:to>
      <xdr:col>10</xdr:col>
      <xdr:colOff>165100</xdr:colOff>
      <xdr:row>79</xdr:row>
      <xdr:rowOff>69647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60774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87891</xdr:rowOff>
    </xdr:from>
    <xdr:to>
      <xdr:col>6</xdr:col>
      <xdr:colOff>38100</xdr:colOff>
      <xdr:row>79</xdr:row>
      <xdr:rowOff>18041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67737</xdr:rowOff>
    </xdr:from>
    <xdr:to>
      <xdr:col>24</xdr:col>
      <xdr:colOff>63500</xdr:colOff>
      <xdr:row>97</xdr:row>
      <xdr:rowOff>81787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98387"/>
          <a:ext cx="838200" cy="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67737</xdr:rowOff>
    </xdr:from>
    <xdr:to>
      <xdr:col>19</xdr:col>
      <xdr:colOff>177800</xdr:colOff>
      <xdr:row>97</xdr:row>
      <xdr:rowOff>136111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98387"/>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54470</xdr:rowOff>
    </xdr:from>
    <xdr:to>
      <xdr:col>15</xdr:col>
      <xdr:colOff>50800</xdr:colOff>
      <xdr:row>97</xdr:row>
      <xdr:rowOff>136111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85120"/>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54470</xdr:rowOff>
    </xdr:from>
    <xdr:to>
      <xdr:col>10</xdr:col>
      <xdr:colOff>114300</xdr:colOff>
      <xdr:row>98</xdr:row>
      <xdr:rowOff>62373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85120"/>
          <a:ext cx="889000" cy="17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30987</xdr:rowOff>
    </xdr:from>
    <xdr:to>
      <xdr:col>24</xdr:col>
      <xdr:colOff>114300</xdr:colOff>
      <xdr:row>97</xdr:row>
      <xdr:rowOff>132587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9414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16937</xdr:rowOff>
    </xdr:from>
    <xdr:to>
      <xdr:col>20</xdr:col>
      <xdr:colOff>38100</xdr:colOff>
      <xdr:row>97</xdr:row>
      <xdr:rowOff>118537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135064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85311</xdr:rowOff>
    </xdr:from>
    <xdr:to>
      <xdr:col>15</xdr:col>
      <xdr:colOff>101600</xdr:colOff>
      <xdr:row>98</xdr:row>
      <xdr:rowOff>15461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1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31988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3670</xdr:rowOff>
    </xdr:from>
    <xdr:to>
      <xdr:col>10</xdr:col>
      <xdr:colOff>165100</xdr:colOff>
      <xdr:row>97</xdr:row>
      <xdr:rowOff>105270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96397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11573</xdr:rowOff>
    </xdr:from>
    <xdr:to>
      <xdr:col>6</xdr:col>
      <xdr:colOff>38100</xdr:colOff>
      <xdr:row>98</xdr:row>
      <xdr:rowOff>113173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163047</xdr:rowOff>
    </xdr:from>
    <xdr:to>
      <xdr:col>55</xdr:col>
      <xdr:colOff>0</xdr:colOff>
      <xdr:row>38</xdr:row>
      <xdr:rowOff>94590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6697"/>
          <a:ext cx="838200" cy="10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60013</xdr:rowOff>
    </xdr:from>
    <xdr:to>
      <xdr:col>50</xdr:col>
      <xdr:colOff>114300</xdr:colOff>
      <xdr:row>38</xdr:row>
      <xdr:rowOff>94590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75113"/>
          <a:ext cx="889000" cy="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60013</xdr:rowOff>
    </xdr:from>
    <xdr:to>
      <xdr:col>45</xdr:col>
      <xdr:colOff>177800</xdr:colOff>
      <xdr:row>38</xdr:row>
      <xdr:rowOff>94969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75113"/>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84630</xdr:rowOff>
    </xdr:from>
    <xdr:to>
      <xdr:col>41</xdr:col>
      <xdr:colOff>50800</xdr:colOff>
      <xdr:row>38</xdr:row>
      <xdr:rowOff>94969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56830"/>
          <a:ext cx="889000" cy="35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112247</xdr:rowOff>
    </xdr:from>
    <xdr:to>
      <xdr:col>55</xdr:col>
      <xdr:colOff>50800</xdr:colOff>
      <xdr:row>38</xdr:row>
      <xdr:rowOff>42397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27174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43790</xdr:rowOff>
    </xdr:from>
    <xdr:to>
      <xdr:col>50</xdr:col>
      <xdr:colOff>165100</xdr:colOff>
      <xdr:row>38</xdr:row>
      <xdr:rowOff>145390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136517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9213</xdr:rowOff>
    </xdr:from>
    <xdr:to>
      <xdr:col>46</xdr:col>
      <xdr:colOff>38100</xdr:colOff>
      <xdr:row>38</xdr:row>
      <xdr:rowOff>110813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101940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44169</xdr:rowOff>
    </xdr:from>
    <xdr:to>
      <xdr:col>41</xdr:col>
      <xdr:colOff>101600</xdr:colOff>
      <xdr:row>38</xdr:row>
      <xdr:rowOff>145769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136896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33830</xdr:rowOff>
    </xdr:from>
    <xdr:to>
      <xdr:col>36</xdr:col>
      <xdr:colOff>165100</xdr:colOff>
      <xdr:row>36</xdr:row>
      <xdr:rowOff>135430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126557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9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83184</xdr:rowOff>
    </xdr:from>
    <xdr:to>
      <xdr:col>55</xdr:col>
      <xdr:colOff>0</xdr:colOff>
      <xdr:row>58</xdr:row>
      <xdr:rowOff>121373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27284"/>
          <a:ext cx="8382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113179</xdr:rowOff>
    </xdr:from>
    <xdr:to>
      <xdr:col>50</xdr:col>
      <xdr:colOff>114300</xdr:colOff>
      <xdr:row>58</xdr:row>
      <xdr:rowOff>121373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7279"/>
          <a:ext cx="8890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92678</xdr:rowOff>
    </xdr:from>
    <xdr:to>
      <xdr:col>45</xdr:col>
      <xdr:colOff>177800</xdr:colOff>
      <xdr:row>58</xdr:row>
      <xdr:rowOff>113179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6778"/>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92678</xdr:rowOff>
    </xdr:from>
    <xdr:to>
      <xdr:col>41</xdr:col>
      <xdr:colOff>50800</xdr:colOff>
      <xdr:row>58</xdr:row>
      <xdr:rowOff>119843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36778"/>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32384</xdr:rowOff>
    </xdr:from>
    <xdr:to>
      <xdr:col>55</xdr:col>
      <xdr:colOff>50800</xdr:colOff>
      <xdr:row>58</xdr:row>
      <xdr:rowOff>133984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70573</xdr:rowOff>
    </xdr:from>
    <xdr:to>
      <xdr:col>50</xdr:col>
      <xdr:colOff>165100</xdr:colOff>
      <xdr:row>59</xdr:row>
      <xdr:rowOff>723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163300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62379</xdr:rowOff>
    </xdr:from>
    <xdr:to>
      <xdr:col>46</xdr:col>
      <xdr:colOff>38100</xdr:colOff>
      <xdr:row>58</xdr:row>
      <xdr:rowOff>163979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155106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41878</xdr:rowOff>
    </xdr:from>
    <xdr:to>
      <xdr:col>41</xdr:col>
      <xdr:colOff>101600</xdr:colOff>
      <xdr:row>58</xdr:row>
      <xdr:rowOff>143478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69043</xdr:rowOff>
    </xdr:from>
    <xdr:to>
      <xdr:col>36</xdr:col>
      <xdr:colOff>165100</xdr:colOff>
      <xdr:row>58</xdr:row>
      <xdr:rowOff>170643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161770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133776</xdr:rowOff>
    </xdr:from>
    <xdr:to>
      <xdr:col>55</xdr:col>
      <xdr:colOff>0</xdr:colOff>
      <xdr:row>78</xdr:row>
      <xdr:rowOff>138959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6876"/>
          <a:ext cx="8382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138959</xdr:rowOff>
    </xdr:from>
    <xdr:to>
      <xdr:col>50</xdr:col>
      <xdr:colOff>114300</xdr:colOff>
      <xdr:row>78</xdr:row>
      <xdr:rowOff>139529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12059"/>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97106</xdr:rowOff>
    </xdr:from>
    <xdr:to>
      <xdr:col>45</xdr:col>
      <xdr:colOff>177800</xdr:colOff>
      <xdr:row>78</xdr:row>
      <xdr:rowOff>139529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0206"/>
          <a:ext cx="889000" cy="4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97106</xdr:rowOff>
    </xdr:from>
    <xdr:to>
      <xdr:col>41</xdr:col>
      <xdr:colOff>50800</xdr:colOff>
      <xdr:row>78</xdr:row>
      <xdr:rowOff>122214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0206"/>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82976</xdr:rowOff>
    </xdr:from>
    <xdr:to>
      <xdr:col>55</xdr:col>
      <xdr:colOff>50800</xdr:colOff>
      <xdr:row>79</xdr:row>
      <xdr:rowOff>13126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88159</xdr:rowOff>
    </xdr:from>
    <xdr:to>
      <xdr:col>50</xdr:col>
      <xdr:colOff>165100</xdr:colOff>
      <xdr:row>79</xdr:row>
      <xdr:rowOff>18309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9436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88729</xdr:rowOff>
    </xdr:from>
    <xdr:to>
      <xdr:col>46</xdr:col>
      <xdr:colOff>38100</xdr:colOff>
      <xdr:row>79</xdr:row>
      <xdr:rowOff>18879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10006</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55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46306</xdr:rowOff>
    </xdr:from>
    <xdr:to>
      <xdr:col>41</xdr:col>
      <xdr:colOff>101600</xdr:colOff>
      <xdr:row>78</xdr:row>
      <xdr:rowOff>147906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164433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71414</xdr:rowOff>
    </xdr:from>
    <xdr:to>
      <xdr:col>36</xdr:col>
      <xdr:colOff>165100</xdr:colOff>
      <xdr:row>79</xdr:row>
      <xdr:rowOff>1564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164141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159339</xdr:rowOff>
    </xdr:from>
    <xdr:to>
      <xdr:col>55</xdr:col>
      <xdr:colOff>0</xdr:colOff>
      <xdr:row>98</xdr:row>
      <xdr:rowOff>58403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89989"/>
          <a:ext cx="838200" cy="7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14470</xdr:rowOff>
    </xdr:from>
    <xdr:to>
      <xdr:col>50</xdr:col>
      <xdr:colOff>114300</xdr:colOff>
      <xdr:row>98</xdr:row>
      <xdr:rowOff>58403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16570"/>
          <a:ext cx="889000" cy="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14470</xdr:rowOff>
    </xdr:from>
    <xdr:to>
      <xdr:col>45</xdr:col>
      <xdr:colOff>177800</xdr:colOff>
      <xdr:row>98</xdr:row>
      <xdr:rowOff>123259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16570"/>
          <a:ext cx="889000" cy="10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123259</xdr:rowOff>
    </xdr:from>
    <xdr:to>
      <xdr:col>41</xdr:col>
      <xdr:colOff>50800</xdr:colOff>
      <xdr:row>98</xdr:row>
      <xdr:rowOff>132845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25359"/>
          <a:ext cx="889000" cy="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108539</xdr:rowOff>
    </xdr:from>
    <xdr:to>
      <xdr:col>55</xdr:col>
      <xdr:colOff>50800</xdr:colOff>
      <xdr:row>98</xdr:row>
      <xdr:rowOff>38689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86966</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7603</xdr:rowOff>
    </xdr:from>
    <xdr:to>
      <xdr:col>50</xdr:col>
      <xdr:colOff>165100</xdr:colOff>
      <xdr:row>98</xdr:row>
      <xdr:rowOff>109203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100330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135120</xdr:rowOff>
    </xdr:from>
    <xdr:to>
      <xdr:col>46</xdr:col>
      <xdr:colOff>38100</xdr:colOff>
      <xdr:row>98</xdr:row>
      <xdr:rowOff>65270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56397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72459</xdr:rowOff>
    </xdr:from>
    <xdr:to>
      <xdr:col>41</xdr:col>
      <xdr:colOff>101600</xdr:colOff>
      <xdr:row>99</xdr:row>
      <xdr:rowOff>2609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165186</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9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82045</xdr:rowOff>
    </xdr:from>
    <xdr:to>
      <xdr:col>36</xdr:col>
      <xdr:colOff>165100</xdr:colOff>
      <xdr:row>99</xdr:row>
      <xdr:rowOff>12195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3322</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97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119921</xdr:rowOff>
    </xdr:from>
    <xdr:to>
      <xdr:col>85</xdr:col>
      <xdr:colOff>127000</xdr:colOff>
      <xdr:row>38</xdr:row>
      <xdr:rowOff>121622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35021"/>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119921</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5021"/>
          <a:ext cx="8890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70822</xdr:rowOff>
    </xdr:from>
    <xdr:to>
      <xdr:col>85</xdr:col>
      <xdr:colOff>177800</xdr:colOff>
      <xdr:row>39</xdr:row>
      <xdr:rowOff>972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69121</xdr:rowOff>
    </xdr:from>
    <xdr:to>
      <xdr:col>81</xdr:col>
      <xdr:colOff>101600</xdr:colOff>
      <xdr:row>38</xdr:row>
      <xdr:rowOff>170721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161848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165360</xdr:rowOff>
    </xdr:from>
    <xdr:to>
      <xdr:col>85</xdr:col>
      <xdr:colOff>127000</xdr:colOff>
      <xdr:row>78</xdr:row>
      <xdr:rowOff>12698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67010"/>
          <a:ext cx="8382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162303</xdr:rowOff>
    </xdr:from>
    <xdr:to>
      <xdr:col>81</xdr:col>
      <xdr:colOff>50800</xdr:colOff>
      <xdr:row>77</xdr:row>
      <xdr:rowOff>165360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63953"/>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162303</xdr:rowOff>
    </xdr:from>
    <xdr:to>
      <xdr:col>76</xdr:col>
      <xdr:colOff>114300</xdr:colOff>
      <xdr:row>77</xdr:row>
      <xdr:rowOff>170307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63953"/>
          <a:ext cx="889000" cy="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170307</xdr:rowOff>
    </xdr:from>
    <xdr:to>
      <xdr:col>71</xdr:col>
      <xdr:colOff>177800</xdr:colOff>
      <xdr:row>78</xdr:row>
      <xdr:rowOff>11571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7195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133348</xdr:rowOff>
    </xdr:from>
    <xdr:to>
      <xdr:col>85</xdr:col>
      <xdr:colOff>177800</xdr:colOff>
      <xdr:row>78</xdr:row>
      <xdr:rowOff>63498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48275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114560</xdr:rowOff>
    </xdr:from>
    <xdr:to>
      <xdr:col>81</xdr:col>
      <xdr:colOff>101600</xdr:colOff>
      <xdr:row>78</xdr:row>
      <xdr:rowOff>44710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35837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111503</xdr:rowOff>
    </xdr:from>
    <xdr:to>
      <xdr:col>76</xdr:col>
      <xdr:colOff>165100</xdr:colOff>
      <xdr:row>78</xdr:row>
      <xdr:rowOff>41653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32780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119507</xdr:rowOff>
    </xdr:from>
    <xdr:to>
      <xdr:col>72</xdr:col>
      <xdr:colOff>38100</xdr:colOff>
      <xdr:row>78</xdr:row>
      <xdr:rowOff>49657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40784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4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132221</xdr:rowOff>
    </xdr:from>
    <xdr:to>
      <xdr:col>67</xdr:col>
      <xdr:colOff>101600</xdr:colOff>
      <xdr:row>78</xdr:row>
      <xdr:rowOff>62371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53498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156195</xdr:rowOff>
    </xdr:from>
    <xdr:to>
      <xdr:col>85</xdr:col>
      <xdr:colOff>127000</xdr:colOff>
      <xdr:row>99</xdr:row>
      <xdr:rowOff>51219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58295"/>
          <a:ext cx="838200" cy="6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89450</xdr:rowOff>
    </xdr:from>
    <xdr:to>
      <xdr:col>81</xdr:col>
      <xdr:colOff>50800</xdr:colOff>
      <xdr:row>98</xdr:row>
      <xdr:rowOff>156195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91550"/>
          <a:ext cx="889000" cy="6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89450</xdr:rowOff>
    </xdr:from>
    <xdr:to>
      <xdr:col>76</xdr:col>
      <xdr:colOff>114300</xdr:colOff>
      <xdr:row>98</xdr:row>
      <xdr:rowOff>117428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91550"/>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117428</xdr:rowOff>
    </xdr:from>
    <xdr:to>
      <xdr:col>71</xdr:col>
      <xdr:colOff>177800</xdr:colOff>
      <xdr:row>99</xdr:row>
      <xdr:rowOff>24205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19528"/>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419</xdr:rowOff>
    </xdr:from>
    <xdr:to>
      <xdr:col>85</xdr:col>
      <xdr:colOff>177800</xdr:colOff>
      <xdr:row>99</xdr:row>
      <xdr:rowOff>102019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86796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105395</xdr:rowOff>
    </xdr:from>
    <xdr:to>
      <xdr:col>81</xdr:col>
      <xdr:colOff>101600</xdr:colOff>
      <xdr:row>99</xdr:row>
      <xdr:rowOff>35545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26672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38650</xdr:rowOff>
    </xdr:from>
    <xdr:to>
      <xdr:col>76</xdr:col>
      <xdr:colOff>165100</xdr:colOff>
      <xdr:row>98</xdr:row>
      <xdr:rowOff>140250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131377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66628</xdr:rowOff>
    </xdr:from>
    <xdr:to>
      <xdr:col>72</xdr:col>
      <xdr:colOff>38100</xdr:colOff>
      <xdr:row>98</xdr:row>
      <xdr:rowOff>168228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159355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144855</xdr:rowOff>
    </xdr:from>
    <xdr:to>
      <xdr:col>67</xdr:col>
      <xdr:colOff>101600</xdr:colOff>
      <xdr:row>99</xdr:row>
      <xdr:rowOff>75005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66132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72225</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15875"/>
          <a:ext cx="838200" cy="3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156502</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71602"/>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156502</xdr:rowOff>
    </xdr:from>
    <xdr:to>
      <xdr:col>102</xdr:col>
      <xdr:colOff>114300</xdr:colOff>
      <xdr:row>38</xdr:row>
      <xdr:rowOff>157988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7160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21425</xdr:rowOff>
    </xdr:from>
    <xdr:to>
      <xdr:col>116</xdr:col>
      <xdr:colOff>114300</xdr:colOff>
      <xdr:row>37</xdr:row>
      <xdr:rowOff>123025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3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44302</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1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105702</xdr:rowOff>
    </xdr:from>
    <xdr:to>
      <xdr:col>102</xdr:col>
      <xdr:colOff>165100</xdr:colOff>
      <xdr:row>39</xdr:row>
      <xdr:rowOff>35852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26979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107188</xdr:rowOff>
    </xdr:from>
    <xdr:to>
      <xdr:col>98</xdr:col>
      <xdr:colOff>38100</xdr:colOff>
      <xdr:row>39</xdr:row>
      <xdr:rowOff>37338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28465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7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96479</xdr:rowOff>
    </xdr:from>
    <xdr:to>
      <xdr:col>116</xdr:col>
      <xdr:colOff>63500</xdr:colOff>
      <xdr:row>75</xdr:row>
      <xdr:rowOff>153628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83779"/>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12305</xdr:rowOff>
    </xdr:from>
    <xdr:to>
      <xdr:col>111</xdr:col>
      <xdr:colOff>177800</xdr:colOff>
      <xdr:row>74</xdr:row>
      <xdr:rowOff>96479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699605"/>
          <a:ext cx="889000" cy="8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12305</xdr:rowOff>
    </xdr:from>
    <xdr:to>
      <xdr:col>107</xdr:col>
      <xdr:colOff>50800</xdr:colOff>
      <xdr:row>74</xdr:row>
      <xdr:rowOff>94143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99605"/>
          <a:ext cx="889000" cy="8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19930</xdr:rowOff>
    </xdr:from>
    <xdr:to>
      <xdr:col>102</xdr:col>
      <xdr:colOff>114300</xdr:colOff>
      <xdr:row>74</xdr:row>
      <xdr:rowOff>94143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07230"/>
          <a:ext cx="889000" cy="7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102829</xdr:rowOff>
    </xdr:from>
    <xdr:to>
      <xdr:col>116</xdr:col>
      <xdr:colOff>114300</xdr:colOff>
      <xdr:row>76</xdr:row>
      <xdr:rowOff>32978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615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81256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45679</xdr:rowOff>
    </xdr:from>
    <xdr:to>
      <xdr:col>112</xdr:col>
      <xdr:colOff>38100</xdr:colOff>
      <xdr:row>74</xdr:row>
      <xdr:rowOff>147279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138406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132955</xdr:rowOff>
    </xdr:from>
    <xdr:to>
      <xdr:col>107</xdr:col>
      <xdr:colOff>101600</xdr:colOff>
      <xdr:row>74</xdr:row>
      <xdr:rowOff>63105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79632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43343</xdr:rowOff>
    </xdr:from>
    <xdr:to>
      <xdr:col>102</xdr:col>
      <xdr:colOff>165100</xdr:colOff>
      <xdr:row>74</xdr:row>
      <xdr:rowOff>144943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161470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140580</xdr:rowOff>
    </xdr:from>
    <xdr:to>
      <xdr:col>98</xdr:col>
      <xdr:colOff>38100</xdr:colOff>
      <xdr:row>74</xdr:row>
      <xdr:rowOff>70730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87257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多くの費目で類似団体よりも低くなっている。これは、歳出総額が類似団体に比べて小さいことが要因である。また、職員数の不足を補うための会計年度任用職員により人件費の増加が見られる。</a:t>
          </a:r>
        </a:p>
        <a:p>
          <a:r>
            <a:rPr kumimoji="1" lang="ja-JP" altLang="en-US" sz="1300">
              <a:latin typeface="ＭＳ Ｐゴシック" panose="020B0600070205080204" pitchFamily="50" charset="-128"/>
              <a:ea typeface="ＭＳ Ｐゴシック" panose="020B0600070205080204" pitchFamily="50" charset="-128"/>
            </a:rPr>
            <a:t>　維持補修費は平均より低い水準にあるが、町民ホールや庁舎、学校などの公共施設の老朽化が進んでおり、今後増加していく見込みである。そのため、公共施設等総合管理計画に基づき、施設の集約や転用などを含め、維持補修費の抑制に努める。</a:t>
          </a:r>
        </a:p>
        <a:p>
          <a:r>
            <a:rPr kumimoji="1" lang="ja-JP" altLang="en-US" sz="1300">
              <a:latin typeface="ＭＳ Ｐゴシック" panose="020B0600070205080204" pitchFamily="50" charset="-128"/>
              <a:ea typeface="ＭＳ Ｐゴシック" panose="020B0600070205080204" pitchFamily="50" charset="-128"/>
            </a:rPr>
            <a:t>　扶助費は増加傾向にあり、年々財政を圧迫している。今後も増加が見込まれるが、引き続き適正な支出に努める。補助費は類似団体の平均よりも低いが、これは当町が加入している一部事務組合が少ないことが要因である。</a:t>
          </a:r>
        </a:p>
        <a:p>
          <a:r>
            <a:rPr kumimoji="1" lang="ja-JP" altLang="en-US" sz="1300">
              <a:latin typeface="ＭＳ Ｐゴシック" panose="020B0600070205080204" pitchFamily="50" charset="-128"/>
              <a:ea typeface="ＭＳ Ｐゴシック" panose="020B0600070205080204" pitchFamily="50" charset="-128"/>
            </a:rPr>
            <a:t>　公債費は類似団体の平均値に近い水準で推移しているが、過去の大規模事業に伴う既発債の元利償還が徐々に終了しているため減少傾向である。今後も借換債の発行や民間資金の繰上償還、新規事業の総点検を行い、公債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161798</xdr:rowOff>
    </xdr:from>
    <xdr:to>
      <xdr:col>24</xdr:col>
      <xdr:colOff>63500</xdr:colOff>
      <xdr:row>36</xdr:row>
      <xdr:rowOff>41783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254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41783</xdr:rowOff>
    </xdr:from>
    <xdr:to>
      <xdr:col>19</xdr:col>
      <xdr:colOff>177800</xdr:colOff>
      <xdr:row>36</xdr:row>
      <xdr:rowOff>81915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3983"/>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73152</xdr:rowOff>
    </xdr:from>
    <xdr:to>
      <xdr:col>15</xdr:col>
      <xdr:colOff>50800</xdr:colOff>
      <xdr:row>36</xdr:row>
      <xdr:rowOff>81915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535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73152</xdr:rowOff>
    </xdr:from>
    <xdr:to>
      <xdr:col>10</xdr:col>
      <xdr:colOff>114300</xdr:colOff>
      <xdr:row>37</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5352"/>
          <a:ext cx="889000" cy="1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110998</xdr:rowOff>
    </xdr:from>
    <xdr:to>
      <xdr:col>24</xdr:col>
      <xdr:colOff>114300</xdr:colOff>
      <xdr:row>36</xdr:row>
      <xdr:rowOff>41148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133875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162433</xdr:rowOff>
    </xdr:from>
    <xdr:to>
      <xdr:col>20</xdr:col>
      <xdr:colOff>38100</xdr:colOff>
      <xdr:row>36</xdr:row>
      <xdr:rowOff>92583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109110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31115</xdr:rowOff>
    </xdr:from>
    <xdr:to>
      <xdr:col>15</xdr:col>
      <xdr:colOff>101600</xdr:colOff>
      <xdr:row>36</xdr:row>
      <xdr:rowOff>132715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7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22352</xdr:rowOff>
    </xdr:from>
    <xdr:to>
      <xdr:col>10</xdr:col>
      <xdr:colOff>165100</xdr:colOff>
      <xdr:row>36</xdr:row>
      <xdr:rowOff>123952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149098</xdr:rowOff>
    </xdr:from>
    <xdr:to>
      <xdr:col>6</xdr:col>
      <xdr:colOff>38100</xdr:colOff>
      <xdr:row>37</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70375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251</xdr:rowOff>
    </xdr:from>
    <xdr:to>
      <xdr:col>24</xdr:col>
      <xdr:colOff>63500</xdr:colOff>
      <xdr:row>58</xdr:row>
      <xdr:rowOff>35544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4351"/>
          <a:ext cx="838200" cy="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16589</xdr:rowOff>
    </xdr:from>
    <xdr:to>
      <xdr:col>19</xdr:col>
      <xdr:colOff>177800</xdr:colOff>
      <xdr:row>58</xdr:row>
      <xdr:rowOff>35544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0689"/>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16589</xdr:rowOff>
    </xdr:from>
    <xdr:to>
      <xdr:col>15</xdr:col>
      <xdr:colOff>50800</xdr:colOff>
      <xdr:row>58</xdr:row>
      <xdr:rowOff>30604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0689"/>
          <a:ext cx="889000" cy="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111143</xdr:rowOff>
    </xdr:from>
    <xdr:to>
      <xdr:col>10</xdr:col>
      <xdr:colOff>114300</xdr:colOff>
      <xdr:row>58</xdr:row>
      <xdr:rowOff>30604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3793"/>
          <a:ext cx="889000" cy="9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120901</xdr:rowOff>
    </xdr:from>
    <xdr:to>
      <xdr:col>24</xdr:col>
      <xdr:colOff>114300</xdr:colOff>
      <xdr:row>58</xdr:row>
      <xdr:rowOff>51051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35828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156194</xdr:rowOff>
    </xdr:from>
    <xdr:to>
      <xdr:col>20</xdr:col>
      <xdr:colOff>38100</xdr:colOff>
      <xdr:row>58</xdr:row>
      <xdr:rowOff>86344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77471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2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137239</xdr:rowOff>
    </xdr:from>
    <xdr:to>
      <xdr:col>15</xdr:col>
      <xdr:colOff>101600</xdr:colOff>
      <xdr:row>58</xdr:row>
      <xdr:rowOff>67389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58516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151254</xdr:rowOff>
    </xdr:from>
    <xdr:to>
      <xdr:col>10</xdr:col>
      <xdr:colOff>165100</xdr:colOff>
      <xdr:row>58</xdr:row>
      <xdr:rowOff>81404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72531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60343</xdr:rowOff>
    </xdr:from>
    <xdr:to>
      <xdr:col>6</xdr:col>
      <xdr:colOff>38100</xdr:colOff>
      <xdr:row>57</xdr:row>
      <xdr:rowOff>161943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153070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2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111540</xdr:rowOff>
    </xdr:from>
    <xdr:to>
      <xdr:col>24</xdr:col>
      <xdr:colOff>63500</xdr:colOff>
      <xdr:row>77</xdr:row>
      <xdr:rowOff>43154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1740"/>
          <a:ext cx="838200" cy="10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43154</xdr:rowOff>
    </xdr:from>
    <xdr:to>
      <xdr:col>19</xdr:col>
      <xdr:colOff>177800</xdr:colOff>
      <xdr:row>77</xdr:row>
      <xdr:rowOff>76538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4804"/>
          <a:ext cx="8890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76538</xdr:rowOff>
    </xdr:from>
    <xdr:to>
      <xdr:col>15</xdr:col>
      <xdr:colOff>50800</xdr:colOff>
      <xdr:row>77</xdr:row>
      <xdr:rowOff>89191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8188"/>
          <a:ext cx="889000" cy="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89191</xdr:rowOff>
    </xdr:from>
    <xdr:to>
      <xdr:col>10</xdr:col>
      <xdr:colOff>114300</xdr:colOff>
      <xdr:row>78</xdr:row>
      <xdr:rowOff>811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0841"/>
          <a:ext cx="889000" cy="8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60740</xdr:rowOff>
    </xdr:from>
    <xdr:to>
      <xdr:col>24</xdr:col>
      <xdr:colOff>114300</xdr:colOff>
      <xdr:row>76</xdr:row>
      <xdr:rowOff>162340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39167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163804</xdr:rowOff>
    </xdr:from>
    <xdr:to>
      <xdr:col>20</xdr:col>
      <xdr:colOff>38100</xdr:colOff>
      <xdr:row>77</xdr:row>
      <xdr:rowOff>93954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85081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25738</xdr:rowOff>
    </xdr:from>
    <xdr:to>
      <xdr:col>15</xdr:col>
      <xdr:colOff>101600</xdr:colOff>
      <xdr:row>77</xdr:row>
      <xdr:rowOff>127338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118465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38391</xdr:rowOff>
    </xdr:from>
    <xdr:to>
      <xdr:col>10</xdr:col>
      <xdr:colOff>165100</xdr:colOff>
      <xdr:row>77</xdr:row>
      <xdr:rowOff>139991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131118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121461</xdr:rowOff>
    </xdr:from>
    <xdr:to>
      <xdr:col>6</xdr:col>
      <xdr:colOff>38100</xdr:colOff>
      <xdr:row>78</xdr:row>
      <xdr:rowOff>51611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42738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116078</xdr:rowOff>
    </xdr:from>
    <xdr:to>
      <xdr:col>24</xdr:col>
      <xdr:colOff>63500</xdr:colOff>
      <xdr:row>98</xdr:row>
      <xdr:rowOff>116728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8178"/>
          <a:ext cx="8382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114847</xdr:rowOff>
    </xdr:from>
    <xdr:to>
      <xdr:col>19</xdr:col>
      <xdr:colOff>177800</xdr:colOff>
      <xdr:row>98</xdr:row>
      <xdr:rowOff>116728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947"/>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110257</xdr:rowOff>
    </xdr:from>
    <xdr:to>
      <xdr:col>15</xdr:col>
      <xdr:colOff>50800</xdr:colOff>
      <xdr:row>98</xdr:row>
      <xdr:rowOff>114847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2357"/>
          <a:ext cx="8890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110257</xdr:rowOff>
    </xdr:from>
    <xdr:to>
      <xdr:col>10</xdr:col>
      <xdr:colOff>114300</xdr:colOff>
      <xdr:row>98</xdr:row>
      <xdr:rowOff>118140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2357"/>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65278</xdr:rowOff>
    </xdr:from>
    <xdr:to>
      <xdr:col>24</xdr:col>
      <xdr:colOff>114300</xdr:colOff>
      <xdr:row>98</xdr:row>
      <xdr:rowOff>166878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65928</xdr:rowOff>
    </xdr:from>
    <xdr:to>
      <xdr:col>20</xdr:col>
      <xdr:colOff>38100</xdr:colOff>
      <xdr:row>98</xdr:row>
      <xdr:rowOff>167528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158655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64047</xdr:rowOff>
    </xdr:from>
    <xdr:to>
      <xdr:col>15</xdr:col>
      <xdr:colOff>101600</xdr:colOff>
      <xdr:row>98</xdr:row>
      <xdr:rowOff>165647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156774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59457</xdr:rowOff>
    </xdr:from>
    <xdr:to>
      <xdr:col>10</xdr:col>
      <xdr:colOff>165100</xdr:colOff>
      <xdr:row>98</xdr:row>
      <xdr:rowOff>161057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152184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67340</xdr:rowOff>
    </xdr:from>
    <xdr:to>
      <xdr:col>6</xdr:col>
      <xdr:colOff>38100</xdr:colOff>
      <xdr:row>98</xdr:row>
      <xdr:rowOff>168940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160067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68659</xdr:rowOff>
    </xdr:from>
    <xdr:to>
      <xdr:col>55</xdr:col>
      <xdr:colOff>0</xdr:colOff>
      <xdr:row>58</xdr:row>
      <xdr:rowOff>156666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12759"/>
          <a:ext cx="838200" cy="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128601</xdr:rowOff>
    </xdr:from>
    <xdr:to>
      <xdr:col>50</xdr:col>
      <xdr:colOff>114300</xdr:colOff>
      <xdr:row>58</xdr:row>
      <xdr:rowOff>156666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72701"/>
          <a:ext cx="889000" cy="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128601</xdr:rowOff>
    </xdr:from>
    <xdr:to>
      <xdr:col>45</xdr:col>
      <xdr:colOff>177800</xdr:colOff>
      <xdr:row>58</xdr:row>
      <xdr:rowOff>164808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2701"/>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150871</xdr:rowOff>
    </xdr:from>
    <xdr:to>
      <xdr:col>41</xdr:col>
      <xdr:colOff>50800</xdr:colOff>
      <xdr:row>58</xdr:row>
      <xdr:rowOff>164808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94971"/>
          <a:ext cx="8890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17859</xdr:rowOff>
    </xdr:from>
    <xdr:to>
      <xdr:col>55</xdr:col>
      <xdr:colOff>50800</xdr:colOff>
      <xdr:row>58</xdr:row>
      <xdr:rowOff>119459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167736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105866</xdr:rowOff>
    </xdr:from>
    <xdr:to>
      <xdr:col>50</xdr:col>
      <xdr:colOff>165100</xdr:colOff>
      <xdr:row>59</xdr:row>
      <xdr:rowOff>36016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27143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77801</xdr:rowOff>
    </xdr:from>
    <xdr:to>
      <xdr:col>46</xdr:col>
      <xdr:colOff>38100</xdr:colOff>
      <xdr:row>59</xdr:row>
      <xdr:rowOff>7951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170528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114008</xdr:rowOff>
    </xdr:from>
    <xdr:to>
      <xdr:col>41</xdr:col>
      <xdr:colOff>101600</xdr:colOff>
      <xdr:row>59</xdr:row>
      <xdr:rowOff>44158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35285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100071</xdr:rowOff>
    </xdr:from>
    <xdr:to>
      <xdr:col>36</xdr:col>
      <xdr:colOff>165100</xdr:colOff>
      <xdr:row>59</xdr:row>
      <xdr:rowOff>30221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21348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14111</xdr:rowOff>
    </xdr:from>
    <xdr:to>
      <xdr:col>55</xdr:col>
      <xdr:colOff>0</xdr:colOff>
      <xdr:row>79</xdr:row>
      <xdr:rowOff>27156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8661"/>
          <a:ext cx="838200" cy="1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5294</xdr:rowOff>
    </xdr:from>
    <xdr:to>
      <xdr:col>50</xdr:col>
      <xdr:colOff>114300</xdr:colOff>
      <xdr:row>79</xdr:row>
      <xdr:rowOff>14111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984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5294</xdr:rowOff>
    </xdr:from>
    <xdr:to>
      <xdr:col>45</xdr:col>
      <xdr:colOff>177800</xdr:colOff>
      <xdr:row>79</xdr:row>
      <xdr:rowOff>17593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9844"/>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3924</xdr:rowOff>
    </xdr:from>
    <xdr:to>
      <xdr:col>41</xdr:col>
      <xdr:colOff>50800</xdr:colOff>
      <xdr:row>79</xdr:row>
      <xdr:rowOff>17593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48474"/>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147806</xdr:rowOff>
    </xdr:from>
    <xdr:to>
      <xdr:col>55</xdr:col>
      <xdr:colOff>50800</xdr:colOff>
      <xdr:row>79</xdr:row>
      <xdr:rowOff>77956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62733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134761</xdr:rowOff>
    </xdr:from>
    <xdr:to>
      <xdr:col>50</xdr:col>
      <xdr:colOff>165100</xdr:colOff>
      <xdr:row>79</xdr:row>
      <xdr:rowOff>64911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56038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125944</xdr:rowOff>
    </xdr:from>
    <xdr:to>
      <xdr:col>46</xdr:col>
      <xdr:colOff>38100</xdr:colOff>
      <xdr:row>79</xdr:row>
      <xdr:rowOff>56094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47221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138243</xdr:rowOff>
    </xdr:from>
    <xdr:to>
      <xdr:col>41</xdr:col>
      <xdr:colOff>101600</xdr:colOff>
      <xdr:row>79</xdr:row>
      <xdr:rowOff>68393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59520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124574</xdr:rowOff>
    </xdr:from>
    <xdr:to>
      <xdr:col>36</xdr:col>
      <xdr:colOff>165100</xdr:colOff>
      <xdr:row>79</xdr:row>
      <xdr:rowOff>54724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45851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26991</xdr:rowOff>
    </xdr:from>
    <xdr:to>
      <xdr:col>55</xdr:col>
      <xdr:colOff>0</xdr:colOff>
      <xdr:row>97</xdr:row>
      <xdr:rowOff>113081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57641"/>
          <a:ext cx="8382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40722</xdr:rowOff>
    </xdr:from>
    <xdr:to>
      <xdr:col>50</xdr:col>
      <xdr:colOff>114300</xdr:colOff>
      <xdr:row>97</xdr:row>
      <xdr:rowOff>113081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71372"/>
          <a:ext cx="889000" cy="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40722</xdr:rowOff>
    </xdr:from>
    <xdr:to>
      <xdr:col>45</xdr:col>
      <xdr:colOff>177800</xdr:colOff>
      <xdr:row>97</xdr:row>
      <xdr:rowOff>60165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1372"/>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60165</xdr:rowOff>
    </xdr:from>
    <xdr:to>
      <xdr:col>41</xdr:col>
      <xdr:colOff>50800</xdr:colOff>
      <xdr:row>97</xdr:row>
      <xdr:rowOff>109009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90815"/>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147641</xdr:rowOff>
    </xdr:from>
    <xdr:to>
      <xdr:col>55</xdr:col>
      <xdr:colOff>50800</xdr:colOff>
      <xdr:row>97</xdr:row>
      <xdr:rowOff>77791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126068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8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62281</xdr:rowOff>
    </xdr:from>
    <xdr:to>
      <xdr:col>50</xdr:col>
      <xdr:colOff>165100</xdr:colOff>
      <xdr:row>97</xdr:row>
      <xdr:rowOff>163881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155008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161372</xdr:rowOff>
    </xdr:from>
    <xdr:to>
      <xdr:col>46</xdr:col>
      <xdr:colOff>38100</xdr:colOff>
      <xdr:row>97</xdr:row>
      <xdr:rowOff>91522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82649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9365</xdr:rowOff>
    </xdr:from>
    <xdr:to>
      <xdr:col>41</xdr:col>
      <xdr:colOff>101600</xdr:colOff>
      <xdr:row>97</xdr:row>
      <xdr:rowOff>110965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102092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58209</xdr:rowOff>
    </xdr:from>
    <xdr:to>
      <xdr:col>36</xdr:col>
      <xdr:colOff>165100</xdr:colOff>
      <xdr:row>97</xdr:row>
      <xdr:rowOff>159809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150936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81113</xdr:rowOff>
    </xdr:from>
    <xdr:to>
      <xdr:col>85</xdr:col>
      <xdr:colOff>127000</xdr:colOff>
      <xdr:row>37</xdr:row>
      <xdr:rowOff>155952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4763"/>
          <a:ext cx="838200" cy="7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146003</xdr:rowOff>
    </xdr:from>
    <xdr:to>
      <xdr:col>81</xdr:col>
      <xdr:colOff>50800</xdr:colOff>
      <xdr:row>37</xdr:row>
      <xdr:rowOff>155952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89653"/>
          <a:ext cx="8890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129435</xdr:rowOff>
    </xdr:from>
    <xdr:to>
      <xdr:col>76</xdr:col>
      <xdr:colOff>114300</xdr:colOff>
      <xdr:row>37</xdr:row>
      <xdr:rowOff>146003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73085"/>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109601</xdr:rowOff>
    </xdr:from>
    <xdr:to>
      <xdr:col>71</xdr:col>
      <xdr:colOff>177800</xdr:colOff>
      <xdr:row>37</xdr:row>
      <xdr:rowOff>129435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3251"/>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30313</xdr:rowOff>
    </xdr:from>
    <xdr:to>
      <xdr:col>85</xdr:col>
      <xdr:colOff>177800</xdr:colOff>
      <xdr:row>37</xdr:row>
      <xdr:rowOff>131913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8740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105152</xdr:rowOff>
    </xdr:from>
    <xdr:to>
      <xdr:col>81</xdr:col>
      <xdr:colOff>101600</xdr:colOff>
      <xdr:row>38</xdr:row>
      <xdr:rowOff>35302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26429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95203</xdr:rowOff>
    </xdr:from>
    <xdr:to>
      <xdr:col>76</xdr:col>
      <xdr:colOff>165100</xdr:colOff>
      <xdr:row>38</xdr:row>
      <xdr:rowOff>25353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78635</xdr:rowOff>
    </xdr:from>
    <xdr:to>
      <xdr:col>72</xdr:col>
      <xdr:colOff>38100</xdr:colOff>
      <xdr:row>38</xdr:row>
      <xdr:rowOff>8785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171362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58801</xdr:rowOff>
    </xdr:from>
    <xdr:to>
      <xdr:col>67</xdr:col>
      <xdr:colOff>101600</xdr:colOff>
      <xdr:row>37</xdr:row>
      <xdr:rowOff>160401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151528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1257</xdr:rowOff>
    </xdr:from>
    <xdr:to>
      <xdr:col>85</xdr:col>
      <xdr:colOff>127000</xdr:colOff>
      <xdr:row>58</xdr:row>
      <xdr:rowOff>73762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45357"/>
          <a:ext cx="8382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69504</xdr:rowOff>
    </xdr:from>
    <xdr:to>
      <xdr:col>81</xdr:col>
      <xdr:colOff>50800</xdr:colOff>
      <xdr:row>58</xdr:row>
      <xdr:rowOff>73762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13604"/>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59488</xdr:rowOff>
    </xdr:from>
    <xdr:to>
      <xdr:col>76</xdr:col>
      <xdr:colOff>114300</xdr:colOff>
      <xdr:row>58</xdr:row>
      <xdr:rowOff>69504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832138"/>
          <a:ext cx="889000" cy="18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59488</xdr:rowOff>
    </xdr:from>
    <xdr:to>
      <xdr:col>71</xdr:col>
      <xdr:colOff>177800</xdr:colOff>
      <xdr:row>58</xdr:row>
      <xdr:rowOff>44462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32138"/>
          <a:ext cx="889000" cy="15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121907</xdr:rowOff>
    </xdr:from>
    <xdr:to>
      <xdr:col>85</xdr:col>
      <xdr:colOff>177800</xdr:colOff>
      <xdr:row>58</xdr:row>
      <xdr:rowOff>52057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100334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22962</xdr:rowOff>
    </xdr:from>
    <xdr:to>
      <xdr:col>81</xdr:col>
      <xdr:colOff>101600</xdr:colOff>
      <xdr:row>58</xdr:row>
      <xdr:rowOff>124562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115689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18704</xdr:rowOff>
    </xdr:from>
    <xdr:to>
      <xdr:col>76</xdr:col>
      <xdr:colOff>165100</xdr:colOff>
      <xdr:row>58</xdr:row>
      <xdr:rowOff>120304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111431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8688</xdr:rowOff>
    </xdr:from>
    <xdr:to>
      <xdr:col>72</xdr:col>
      <xdr:colOff>38100</xdr:colOff>
      <xdr:row>57</xdr:row>
      <xdr:rowOff>110288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126815</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5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165112</xdr:rowOff>
    </xdr:from>
    <xdr:to>
      <xdr:col>67</xdr:col>
      <xdr:colOff>101600</xdr:colOff>
      <xdr:row>58</xdr:row>
      <xdr:rowOff>95262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86389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119921</xdr:rowOff>
    </xdr:from>
    <xdr:to>
      <xdr:col>85</xdr:col>
      <xdr:colOff>127000</xdr:colOff>
      <xdr:row>78</xdr:row>
      <xdr:rowOff>121622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93021"/>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119921</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3021"/>
          <a:ext cx="8890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70822</xdr:rowOff>
    </xdr:from>
    <xdr:to>
      <xdr:col>85</xdr:col>
      <xdr:colOff>177800</xdr:colOff>
      <xdr:row>79</xdr:row>
      <xdr:rowOff>972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69121</xdr:rowOff>
    </xdr:from>
    <xdr:to>
      <xdr:col>81</xdr:col>
      <xdr:colOff>101600</xdr:colOff>
      <xdr:row>78</xdr:row>
      <xdr:rowOff>170721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161848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165360</xdr:rowOff>
    </xdr:from>
    <xdr:to>
      <xdr:col>85</xdr:col>
      <xdr:colOff>127000</xdr:colOff>
      <xdr:row>98</xdr:row>
      <xdr:rowOff>12698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96010"/>
          <a:ext cx="8382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162303</xdr:rowOff>
    </xdr:from>
    <xdr:to>
      <xdr:col>81</xdr:col>
      <xdr:colOff>50800</xdr:colOff>
      <xdr:row>97</xdr:row>
      <xdr:rowOff>165360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92953"/>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162303</xdr:rowOff>
    </xdr:from>
    <xdr:to>
      <xdr:col>76</xdr:col>
      <xdr:colOff>114300</xdr:colOff>
      <xdr:row>97</xdr:row>
      <xdr:rowOff>170307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2953"/>
          <a:ext cx="889000" cy="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170307</xdr:rowOff>
    </xdr:from>
    <xdr:to>
      <xdr:col>71</xdr:col>
      <xdr:colOff>177800</xdr:colOff>
      <xdr:row>98</xdr:row>
      <xdr:rowOff>11571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0095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133348</xdr:rowOff>
    </xdr:from>
    <xdr:to>
      <xdr:col>85</xdr:col>
      <xdr:colOff>177800</xdr:colOff>
      <xdr:row>98</xdr:row>
      <xdr:rowOff>63498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48275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114560</xdr:rowOff>
    </xdr:from>
    <xdr:to>
      <xdr:col>81</xdr:col>
      <xdr:colOff>101600</xdr:colOff>
      <xdr:row>98</xdr:row>
      <xdr:rowOff>44710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35837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111503</xdr:rowOff>
    </xdr:from>
    <xdr:to>
      <xdr:col>76</xdr:col>
      <xdr:colOff>165100</xdr:colOff>
      <xdr:row>98</xdr:row>
      <xdr:rowOff>41653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32780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119507</xdr:rowOff>
    </xdr:from>
    <xdr:to>
      <xdr:col>72</xdr:col>
      <xdr:colOff>38100</xdr:colOff>
      <xdr:row>98</xdr:row>
      <xdr:rowOff>49657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40784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132221</xdr:rowOff>
    </xdr:from>
    <xdr:to>
      <xdr:col>67</xdr:col>
      <xdr:colOff>101600</xdr:colOff>
      <xdr:row>98</xdr:row>
      <xdr:rowOff>62371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53498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目的別の住民一人当たりのコストは、多くの費目で類似団体よりも低くなっている。これは、歳出総額が類似団体に比べて小さいことが要因である。</a:t>
          </a:r>
        </a:p>
        <a:p>
          <a:r>
            <a:rPr kumimoji="1" lang="ja-JP" altLang="en-US" sz="1300">
              <a:latin typeface="ＭＳ Ｐゴシック" panose="020B0600070205080204" pitchFamily="50" charset="-128"/>
              <a:ea typeface="ＭＳ Ｐゴシック" panose="020B0600070205080204" pitchFamily="50" charset="-128"/>
            </a:rPr>
            <a:t>　そのような中、議会費は類似団体よりも高くなっているが、これは委員会の増加や</a:t>
          </a:r>
          <a:r>
            <a:rPr kumimoji="1" lang="en-US" altLang="ja-JP" sz="1300">
              <a:latin typeface="ＭＳ Ｐゴシック" panose="020B0600070205080204" pitchFamily="50" charset="-128"/>
              <a:ea typeface="ＭＳ Ｐゴシック" panose="020B0600070205080204" pitchFamily="50" charset="-128"/>
            </a:rPr>
            <a:t>YouTube</a:t>
          </a:r>
          <a:r>
            <a:rPr kumimoji="1" lang="ja-JP" altLang="en-US" sz="1300">
              <a:latin typeface="ＭＳ Ｐゴシック" panose="020B0600070205080204" pitchFamily="50" charset="-128"/>
              <a:ea typeface="ＭＳ Ｐゴシック" panose="020B0600070205080204" pitchFamily="50" charset="-128"/>
            </a:rPr>
            <a:t>によるライブ配信費用が影響しているためである。</a:t>
          </a:r>
        </a:p>
        <a:p>
          <a:r>
            <a:rPr kumimoji="1" lang="ja-JP" altLang="en-US" sz="1300">
              <a:latin typeface="ＭＳ Ｐゴシック" panose="020B0600070205080204" pitchFamily="50" charset="-128"/>
              <a:ea typeface="ＭＳ Ｐゴシック" panose="020B0600070205080204" pitchFamily="50" charset="-128"/>
            </a:rPr>
            <a:t>　民生費は平均より低い水準にあるものの、大幅な増加がみられる。民生費の増加は、保育所移設による整備交付金が要因であるため、引き続き増加が見込まれる。</a:t>
          </a:r>
        </a:p>
        <a:p>
          <a:r>
            <a:rPr kumimoji="1" lang="ja-JP" altLang="en-US" sz="1300">
              <a:latin typeface="ＭＳ Ｐゴシック" panose="020B0600070205080204" pitchFamily="50" charset="-128"/>
              <a:ea typeface="ＭＳ Ｐゴシック" panose="020B0600070205080204" pitchFamily="50" charset="-128"/>
            </a:rPr>
            <a:t>　また、農林水産業費は令和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年度に行ったため池耐震調査に伴い増加した。土木費も令和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年度に比べ道路橋梁や町営住宅に係る補修維持管理の事業費が増加した。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質単年度収支が黒字となった。これは、計画的な財政運営のもとで歳出の抑制に努めたことによるものである。今後も、将来を見据えた持続可能な財政運営を推進し、必要な行政サービスを安定的に提供できるよう、財政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各年度とも黒字を維持しており、全体として健全性が保たれている。これは、一般会計だけでなく、特別会計や事業会計においても適切な収支管理を行い、財政の安定化に努めてきた結果である。</a:t>
          </a:r>
        </a:p>
        <a:p>
          <a:r>
            <a:rPr kumimoji="1" lang="ja-JP" altLang="en-US" sz="1400">
              <a:latin typeface="ＭＳ ゴシック" pitchFamily="49" charset="-128"/>
              <a:ea typeface="ＭＳ ゴシック" pitchFamily="49" charset="-128"/>
            </a:rPr>
            <a:t>　今後についても、全会計で黒字が見込まれていることから、連結実質収支は引き続き黒字で推移すると考えられる。しかし、将来的な社会情勢の変化や財政需要の増加に備え、慎重な財政運営が求められる。</a:t>
          </a:r>
        </a:p>
        <a:p>
          <a:r>
            <a:rPr kumimoji="1" lang="ja-JP" altLang="en-US" sz="1400">
              <a:latin typeface="ＭＳ ゴシック" pitchFamily="49" charset="-128"/>
              <a:ea typeface="ＭＳ ゴシック" pitchFamily="49" charset="-128"/>
            </a:rPr>
            <a:t>　今後も、計画的な歳出の管理や効率的な財源活用を徹底し、持続可能な財政基盤の確立を目指すとともに、健全な財政運営に努めていく。</a:t>
          </a:r>
        </a:p>
        <a:p>
          <a:r>
            <a:rPr kumimoji="1" lang="ja-JP" altLang="en-US" sz="1400">
              <a:latin typeface="ＭＳ ゴシック" pitchFamily="49" charset="-128"/>
              <a:ea typeface="ＭＳ ゴシック" pitchFamily="49" charset="-128"/>
            </a:rPr>
            <a:t> なお、介護保険特別会計は給付費の増加により実質収支が減少した。下水道事業会計は令和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年度から公営企業法適用化となった。国民健康保険特別会計は令和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年度に基金からの繰入を行ったため実質収支がやや増加している。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4496642</v>
      </c>
      <c r="BO4" s="371"/>
      <c r="BP4" s="371"/>
      <c r="BQ4" s="371"/>
      <c r="BR4" s="371"/>
      <c r="BS4" s="371"/>
      <c r="BT4" s="371"/>
      <c r="BU4" s="372"/>
      <c r="BV4" s="370">
        <v>3907092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2.2999999999999998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4411079</v>
      </c>
      <c r="BO5" s="408"/>
      <c r="BP5" s="408"/>
      <c r="BQ5" s="408"/>
      <c r="BR5" s="408"/>
      <c r="BS5" s="408"/>
      <c r="BT5" s="408"/>
      <c r="BU5" s="409"/>
      <c r="BV5" s="407">
        <v>3799142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85.2</v>
      </c>
      <c r="CU5" s="405"/>
      <c r="CV5" s="405"/>
      <c r="CW5" s="405"/>
      <c r="CX5" s="405"/>
      <c r="CY5" s="405"/>
      <c r="CZ5" s="405"/>
      <c r="DA5" s="406"/>
      <c r="DB5" s="404">
        <v>86.7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85563</v>
      </c>
      <c r="BO6" s="408"/>
      <c r="BP6" s="408"/>
      <c r="BQ6" s="408"/>
      <c r="BR6" s="408"/>
      <c r="BS6" s="408"/>
      <c r="BT6" s="408"/>
      <c r="BU6" s="409"/>
      <c r="BV6" s="407">
        <v>107950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85.4</v>
      </c>
      <c r="CU6" s="445"/>
      <c r="CV6" s="445"/>
      <c r="CW6" s="445"/>
      <c r="CX6" s="445"/>
      <c r="CY6" s="445"/>
      <c r="CZ6" s="445"/>
      <c r="DA6" s="446"/>
      <c r="DB6" s="444">
        <v>87.1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24132</v>
      </c>
      <c r="BO7" s="408"/>
      <c r="BP7" s="408"/>
      <c r="BQ7" s="408"/>
      <c r="BR7" s="408"/>
      <c r="BS7" s="408"/>
      <c r="BT7" s="408"/>
      <c r="BU7" s="409"/>
      <c r="BV7" s="407">
        <v>51478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2530023</v>
      </c>
      <c r="CU7" s="408"/>
      <c r="CV7" s="408"/>
      <c r="CW7" s="408"/>
      <c r="CX7" s="408"/>
      <c r="CY7" s="408"/>
      <c r="CZ7" s="408"/>
      <c r="DA7" s="409"/>
      <c r="DB7" s="407">
        <v>2480590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61431</v>
      </c>
      <c r="BO8" s="408"/>
      <c r="BP8" s="408"/>
      <c r="BQ8" s="408"/>
      <c r="BR8" s="408"/>
      <c r="BS8" s="408"/>
      <c r="BT8" s="408"/>
      <c r="BU8" s="409"/>
      <c r="BV8" s="407">
        <v>56472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6729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4959</v>
      </c>
      <c r="BO9" s="408"/>
      <c r="BP9" s="408"/>
      <c r="BQ9" s="408"/>
      <c r="BR9" s="408"/>
      <c r="BS9" s="408"/>
      <c r="BT9" s="408"/>
      <c r="BU9" s="409"/>
      <c r="BV9" s="407">
        <v>11193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13.1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7195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29446</v>
      </c>
      <c r="BO10" s="408"/>
      <c r="BP10" s="408"/>
      <c r="BQ10" s="408"/>
      <c r="BR10" s="408"/>
      <c r="BS10" s="408"/>
      <c r="BT10" s="408"/>
      <c r="BU10" s="409"/>
      <c r="BV10" s="407">
        <v>23011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6045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6022</v>
      </c>
      <c r="S13" s="492"/>
      <c r="T13" s="492"/>
      <c r="U13" s="492"/>
      <c r="V13" s="493"/>
      <c r="W13" s="423" t="s">
        <v>131</v>
      </c>
      <c r="X13" s="424"/>
      <c r="Y13" s="424"/>
      <c r="Z13" s="424"/>
      <c r="AA13" s="424"/>
      <c r="AB13" s="414"/>
      <c r="AC13" s="458">
        <v>98</v>
      </c>
      <c r="AD13" s="459"/>
      <c r="AE13" s="459"/>
      <c r="AF13" s="459"/>
      <c r="AG13" s="501"/>
      <c r="AH13" s="458">
        <v>120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34405</v>
      </c>
      <c r="BO13" s="408"/>
      <c r="BP13" s="408"/>
      <c r="BQ13" s="408"/>
      <c r="BR13" s="408"/>
      <c r="BS13" s="408"/>
      <c r="BT13" s="408"/>
      <c r="BU13" s="409"/>
      <c r="BV13" s="407">
        <v>34204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6187</v>
      </c>
      <c r="S14" s="492"/>
      <c r="T14" s="492"/>
      <c r="U14" s="492"/>
      <c r="V14" s="493"/>
      <c r="W14" s="397"/>
      <c r="X14" s="398"/>
      <c r="Y14" s="398"/>
      <c r="Z14" s="398"/>
      <c r="AA14" s="398"/>
      <c r="AB14" s="387"/>
      <c r="AC14" s="494">
        <v>3.8</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16.899999999999999</v>
      </c>
      <c r="CU14" s="506"/>
      <c r="CV14" s="506"/>
      <c r="CW14" s="506"/>
      <c r="CX14" s="506"/>
      <c r="CY14" s="506"/>
      <c r="CZ14" s="506"/>
      <c r="DA14" s="507"/>
      <c r="DB14" s="505">
        <v>30.6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6169</v>
      </c>
      <c r="S15" s="492"/>
      <c r="T15" s="492"/>
      <c r="U15" s="492"/>
      <c r="V15" s="493"/>
      <c r="W15" s="423" t="s">
        <v>137</v>
      </c>
      <c r="X15" s="424"/>
      <c r="Y15" s="424"/>
      <c r="Z15" s="424"/>
      <c r="AA15" s="424"/>
      <c r="AB15" s="414"/>
      <c r="AC15" s="458">
        <v>625</v>
      </c>
      <c r="AD15" s="459"/>
      <c r="AE15" s="459"/>
      <c r="AF15" s="459"/>
      <c r="AG15" s="501"/>
      <c r="AH15" s="458">
        <v>741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688902</v>
      </c>
      <c r="BO15" s="371"/>
      <c r="BP15" s="371"/>
      <c r="BQ15" s="371"/>
      <c r="BR15" s="371"/>
      <c r="BS15" s="371"/>
      <c r="BT15" s="371"/>
      <c r="BU15" s="372"/>
      <c r="BV15" s="370">
        <v>683992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24.5</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2348219</v>
      </c>
      <c r="BO16" s="408"/>
      <c r="BP16" s="408"/>
      <c r="BQ16" s="408"/>
      <c r="BR16" s="408"/>
      <c r="BS16" s="408"/>
      <c r="BT16" s="408"/>
      <c r="BU16" s="409"/>
      <c r="BV16" s="407">
        <v>2295429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1824</v>
      </c>
      <c r="AD17" s="459"/>
      <c r="AE17" s="459"/>
      <c r="AF17" s="459"/>
      <c r="AG17" s="501"/>
      <c r="AH17" s="458">
        <v>1954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864377</v>
      </c>
      <c r="BO17" s="408"/>
      <c r="BP17" s="408"/>
      <c r="BQ17" s="408"/>
      <c r="BR17" s="408"/>
      <c r="BS17" s="408"/>
      <c r="BT17" s="408"/>
      <c r="BU17" s="409"/>
      <c r="BV17" s="407">
        <v>857389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25.79</v>
      </c>
      <c r="M18" s="531"/>
      <c r="N18" s="531"/>
      <c r="O18" s="531"/>
      <c r="P18" s="531"/>
      <c r="Q18" s="531"/>
      <c r="R18" s="532"/>
      <c r="S18" s="532"/>
      <c r="T18" s="532"/>
      <c r="U18" s="532"/>
      <c r="V18" s="533"/>
      <c r="W18" s="425"/>
      <c r="X18" s="426"/>
      <c r="Y18" s="426"/>
      <c r="Z18" s="426"/>
      <c r="AA18" s="426"/>
      <c r="AB18" s="417"/>
      <c r="AC18" s="534">
        <v>71.599999999999994</v>
      </c>
      <c r="AD18" s="535"/>
      <c r="AE18" s="535"/>
      <c r="AF18" s="535"/>
      <c r="AG18" s="536"/>
      <c r="AH18" s="534">
        <v>69.400000000000006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2198005</v>
      </c>
      <c r="BO18" s="408"/>
      <c r="BP18" s="408"/>
      <c r="BQ18" s="408"/>
      <c r="BR18" s="408"/>
      <c r="BS18" s="408"/>
      <c r="BT18" s="408"/>
      <c r="BU18" s="409"/>
      <c r="BV18" s="407">
        <v>2194603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261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2988812</v>
      </c>
      <c r="BO19" s="408"/>
      <c r="BP19" s="408"/>
      <c r="BQ19" s="408"/>
      <c r="BR19" s="408"/>
      <c r="BS19" s="408"/>
      <c r="BT19" s="408"/>
      <c r="BU19" s="409"/>
      <c r="BV19" s="407">
        <v>2932797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2320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3256521</v>
      </c>
      <c r="BO22" s="371"/>
      <c r="BP22" s="371"/>
      <c r="BQ22" s="371"/>
      <c r="BR22" s="371"/>
      <c r="BS22" s="371"/>
      <c r="BT22" s="371"/>
      <c r="BU22" s="372"/>
      <c r="BV22" s="370">
        <v>3265950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2769254</v>
      </c>
      <c r="BO23" s="408"/>
      <c r="BP23" s="408"/>
      <c r="BQ23" s="408"/>
      <c r="BR23" s="408"/>
      <c r="BS23" s="408"/>
      <c r="BT23" s="408"/>
      <c r="BU23" s="409"/>
      <c r="BV23" s="407">
        <v>2768120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7600</v>
      </c>
      <c r="R24" s="459"/>
      <c r="S24" s="459"/>
      <c r="T24" s="459"/>
      <c r="U24" s="459"/>
      <c r="V24" s="501"/>
      <c r="W24" s="553"/>
      <c r="X24" s="554"/>
      <c r="Y24" s="555"/>
      <c r="Z24" s="457" t="s">
        <v>162</v>
      </c>
      <c r="AA24" s="437"/>
      <c r="AB24" s="437"/>
      <c r="AC24" s="437"/>
      <c r="AD24" s="437"/>
      <c r="AE24" s="437"/>
      <c r="AF24" s="437"/>
      <c r="AG24" s="438"/>
      <c r="AH24" s="458">
        <v>77</v>
      </c>
      <c r="AI24" s="459"/>
      <c r="AJ24" s="459"/>
      <c r="AK24" s="459"/>
      <c r="AL24" s="501"/>
      <c r="AM24" s="458">
        <v>247247</v>
      </c>
      <c r="AN24" s="459"/>
      <c r="AO24" s="459"/>
      <c r="AP24" s="459"/>
      <c r="AQ24" s="459"/>
      <c r="AR24" s="501"/>
      <c r="AS24" s="458">
        <v>3211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2104155</v>
      </c>
      <c r="BO24" s="408"/>
      <c r="BP24" s="408"/>
      <c r="BQ24" s="408"/>
      <c r="BR24" s="408"/>
      <c r="BS24" s="408"/>
      <c r="BT24" s="408"/>
      <c r="BU24" s="409"/>
      <c r="BV24" s="407">
        <v>1974892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6460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5795</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21553</v>
      </c>
      <c r="AN26" s="459"/>
      <c r="AO26" s="459"/>
      <c r="AP26" s="459"/>
      <c r="AQ26" s="459"/>
      <c r="AR26" s="501"/>
      <c r="AS26" s="458">
        <v>3079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28344</v>
      </c>
      <c r="AN27" s="459"/>
      <c r="AO27" s="459"/>
      <c r="AP27" s="459"/>
      <c r="AQ27" s="459"/>
      <c r="AR27" s="501"/>
      <c r="AS27" s="458">
        <v>3543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80440</v>
      </c>
      <c r="BO27" s="527"/>
      <c r="BP27" s="527"/>
      <c r="BQ27" s="527"/>
      <c r="BR27" s="527"/>
      <c r="BS27" s="527"/>
      <c r="BT27" s="527"/>
      <c r="BU27" s="528"/>
      <c r="BV27" s="526">
        <v>80440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551271</v>
      </c>
      <c r="BO28" s="371"/>
      <c r="BP28" s="371"/>
      <c r="BQ28" s="371"/>
      <c r="BR28" s="371"/>
      <c r="BS28" s="371"/>
      <c r="BT28" s="371"/>
      <c r="BU28" s="372"/>
      <c r="BV28" s="370">
        <v>521825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6</v>
      </c>
      <c r="M29" s="459"/>
      <c r="N29" s="459"/>
      <c r="O29" s="459"/>
      <c r="P29" s="501"/>
      <c r="Q29" s="458">
        <v>2550</v>
      </c>
      <c r="R29" s="459"/>
      <c r="S29" s="459"/>
      <c r="T29" s="459"/>
      <c r="U29" s="459"/>
      <c r="V29" s="501"/>
      <c r="W29" s="556"/>
      <c r="X29" s="557"/>
      <c r="Y29" s="558"/>
      <c r="Z29" s="457" t="s">
        <v>177</v>
      </c>
      <c r="AA29" s="437"/>
      <c r="AB29" s="437"/>
      <c r="AC29" s="437"/>
      <c r="AD29" s="437"/>
      <c r="AE29" s="437"/>
      <c r="AF29" s="437"/>
      <c r="AG29" s="438"/>
      <c r="AH29" s="458">
        <v>85</v>
      </c>
      <c r="AI29" s="459"/>
      <c r="AJ29" s="459"/>
      <c r="AK29" s="459"/>
      <c r="AL29" s="501"/>
      <c r="AM29" s="458">
        <v>275591</v>
      </c>
      <c r="AN29" s="459"/>
      <c r="AO29" s="459"/>
      <c r="AP29" s="459"/>
      <c r="AQ29" s="459"/>
      <c r="AR29" s="501"/>
      <c r="AS29" s="458">
        <v>3242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371464</v>
      </c>
      <c r="BO29" s="408"/>
      <c r="BP29" s="408"/>
      <c r="BQ29" s="408"/>
      <c r="BR29" s="408"/>
      <c r="BS29" s="408"/>
      <c r="BT29" s="408"/>
      <c r="BU29" s="409"/>
      <c r="BV29" s="407">
        <v>362957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601777</v>
      </c>
      <c r="BO30" s="527"/>
      <c r="BP30" s="527"/>
      <c r="BQ30" s="527"/>
      <c r="BR30" s="527"/>
      <c r="BS30" s="527"/>
      <c r="BT30" s="527"/>
      <c r="BU30" s="528"/>
      <c r="BV30" s="526">
        <v>600782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高取町土地開発公社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奈良県広域水質検査センター組合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gZocBhvgN3/DKyp021wyDWBbdlEW/th+rMhdyJMD0+Um10CbG2+wF5xONB1M4bNzjGhuK5flT7Od/MaZENRGA==" saltValue="VqvAAYFeX1naxQsWIKai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12.39</v>
      </c>
      <c r="G34" s="33">
        <v>11.18</v>
      </c>
      <c r="H34" s="33">
        <v>11.05</v>
      </c>
      <c r="I34" s="33">
        <v>10.050000000000001</v>
      </c>
      <c r="J34" s="34">
        <v>9.52</v>
      </c>
      <c r="K34" s="22"/>
      <c r="L34" s="22"/>
      <c r="M34" s="22"/>
      <c r="N34" s="22"/>
      <c r="O34" s="22"/>
      <c r="P34" s="22"/>
    </row>
    <row r="35" spans="1:16" ht="39" customHeight="1" x14ac:dyDescent="0.2">
      <c r="A35" s="22"/>
      <c r="B35" s="35"/>
      <c r="C35" s="1145" t="s">
        <v>532</v>
      </c>
      <c r="D35" s="1146"/>
      <c r="E35" s="1147"/>
      <c r="F35" s="36">
        <v>1.36</v>
      </c>
      <c r="G35" s="37">
        <v>1.3</v>
      </c>
      <c r="H35" s="37">
        <v>1.8</v>
      </c>
      <c r="I35" s="37">
        <v>2.27</v>
      </c>
      <c r="J35" s="38">
        <v>2.42</v>
      </c>
      <c r="K35" s="22"/>
      <c r="L35" s="22"/>
      <c r="M35" s="22"/>
      <c r="N35" s="22"/>
      <c r="O35" s="22"/>
      <c r="P35" s="22"/>
    </row>
    <row r="36" spans="1:16" ht="39" customHeight="1" x14ac:dyDescent="0.2">
      <c r="A36" s="22"/>
      <c r="B36" s="35"/>
      <c r="C36" s="1145" t="s">
        <v>533</v>
      </c>
      <c r="D36" s="1146"/>
      <c r="E36" s="1147"/>
      <c r="F36" s="36" t="s">
        <v>486</v>
      </c>
      <c r="G36" s="37" t="s">
        <v>486</v>
      </c>
      <c r="H36" s="37" t="s">
        <v>486</v>
      </c>
      <c r="I36" s="37" t="s">
        <v>486</v>
      </c>
      <c r="J36" s="38">
        <v>0.79</v>
      </c>
      <c r="K36" s="22"/>
      <c r="L36" s="22"/>
      <c r="M36" s="22"/>
      <c r="N36" s="22"/>
      <c r="O36" s="22"/>
      <c r="P36" s="22"/>
    </row>
    <row r="37" spans="1:16" ht="39" customHeight="1" x14ac:dyDescent="0.2">
      <c r="A37" s="22"/>
      <c r="B37" s="35"/>
      <c r="C37" s="1145" t="s">
        <v>534</v>
      </c>
      <c r="D37" s="1146"/>
      <c r="E37" s="1147"/>
      <c r="F37" s="36">
        <v>2.65</v>
      </c>
      <c r="G37" s="37">
        <v>1.38</v>
      </c>
      <c r="H37" s="37">
        <v>1.21</v>
      </c>
      <c r="I37" s="37">
        <v>0.02</v>
      </c>
      <c r="J37" s="38">
        <v>0.06</v>
      </c>
      <c r="K37" s="22"/>
      <c r="L37" s="22"/>
      <c r="M37" s="22"/>
      <c r="N37" s="22"/>
      <c r="O37" s="22"/>
      <c r="P37" s="22"/>
    </row>
    <row r="38" spans="1:16" ht="39" customHeight="1" x14ac:dyDescent="0.2">
      <c r="A38" s="22"/>
      <c r="B38" s="35"/>
      <c r="C38" s="1145" t="s">
        <v>535</v>
      </c>
      <c r="D38" s="1146"/>
      <c r="E38" s="1147"/>
      <c r="F38" s="36">
        <v>0.01</v>
      </c>
      <c r="G38" s="37">
        <v>0.01</v>
      </c>
      <c r="H38" s="37">
        <v>0.01</v>
      </c>
      <c r="I38" s="37">
        <v>0.01</v>
      </c>
      <c r="J38" s="38">
        <v>0.06</v>
      </c>
      <c r="K38" s="22"/>
      <c r="L38" s="22"/>
      <c r="M38" s="22"/>
      <c r="N38" s="22"/>
      <c r="O38" s="22"/>
      <c r="P38" s="22"/>
    </row>
    <row r="39" spans="1:16" ht="39" customHeight="1" x14ac:dyDescent="0.2">
      <c r="A39" s="22"/>
      <c r="B39" s="35"/>
      <c r="C39" s="1145" t="s">
        <v>536</v>
      </c>
      <c r="D39" s="1146"/>
      <c r="E39" s="1147"/>
      <c r="F39" s="36">
        <v>0.55000000000000004</v>
      </c>
      <c r="G39" s="37">
        <v>0.28000000000000003</v>
      </c>
      <c r="H39" s="37">
        <v>1.79</v>
      </c>
      <c r="I39" s="37">
        <v>0.38</v>
      </c>
      <c r="J39" s="38">
        <v>0.03</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0.55000000000000004</v>
      </c>
      <c r="G43" s="42">
        <v>0.98</v>
      </c>
      <c r="H43" s="42">
        <v>1.21</v>
      </c>
      <c r="I43" s="42">
        <v>0.04</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JZha5DO/CfRlWO/Va4pQb4p9u8geweFX8xyoyznGA/0A6v+RDjQwTeS6jeLyw4EcptVYX8UYdKX3JlEwD2UmA==" saltValue="W5g0lFPEW6eQwUI2Z5yE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369</v>
      </c>
      <c r="L45" s="60">
        <v>395</v>
      </c>
      <c r="M45" s="60">
        <v>411</v>
      </c>
      <c r="N45" s="60">
        <v>334</v>
      </c>
      <c r="O45" s="61">
        <v>322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86</v>
      </c>
      <c r="L48" s="64">
        <v>86</v>
      </c>
      <c r="M48" s="64">
        <v>87</v>
      </c>
      <c r="N48" s="64">
        <v>63</v>
      </c>
      <c r="O48" s="65">
        <v>59</v>
      </c>
      <c r="P48" s="48"/>
      <c r="Q48" s="48"/>
      <c r="R48" s="48"/>
      <c r="S48" s="48"/>
      <c r="T48" s="48"/>
      <c r="U48" s="48"/>
    </row>
    <row r="49" spans="1:21" ht="30.75" customHeight="1" x14ac:dyDescent="0.2">
      <c r="A49" s="48"/>
      <c r="B49" s="1155"/>
      <c r="C49" s="1156"/>
      <c r="D49" s="62"/>
      <c r="E49" s="1161" t="s">
        <v>14</v>
      </c>
      <c r="F49" s="1161"/>
      <c r="G49" s="1161"/>
      <c r="H49" s="1161"/>
      <c r="I49" s="1161"/>
      <c r="J49" s="1162"/>
      <c r="K49" s="63">
        <v>14</v>
      </c>
      <c r="L49" s="64">
        <v>9</v>
      </c>
      <c r="M49" s="64">
        <v>10</v>
      </c>
      <c r="N49" s="64">
        <v>10</v>
      </c>
      <c r="O49" s="65">
        <v>12</v>
      </c>
      <c r="P49" s="48"/>
      <c r="Q49" s="48"/>
      <c r="R49" s="48"/>
      <c r="S49" s="48"/>
      <c r="T49" s="48"/>
      <c r="U49" s="48"/>
    </row>
    <row r="50" spans="1:21" ht="30.75" customHeight="1" x14ac:dyDescent="0.2">
      <c r="A50" s="48"/>
      <c r="B50" s="1155"/>
      <c r="C50" s="1156"/>
      <c r="D50" s="62"/>
      <c r="E50" s="1161" t="s">
        <v>15</v>
      </c>
      <c r="F50" s="1161"/>
      <c r="G50" s="1161"/>
      <c r="H50" s="1161"/>
      <c r="I50" s="1161"/>
      <c r="J50" s="1162"/>
      <c r="K50" s="63">
        <v>5</v>
      </c>
      <c r="L50" s="64">
        <v>5</v>
      </c>
      <c r="M50" s="64">
        <v>4</v>
      </c>
      <c r="N50" s="64">
        <v>3</v>
      </c>
      <c r="O50" s="65">
        <v>3</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486</v>
      </c>
      <c r="N51" s="64" t="s">
        <v>486</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313</v>
      </c>
      <c r="L52" s="64">
        <v>300</v>
      </c>
      <c r="M52" s="64">
        <v>293</v>
      </c>
      <c r="N52" s="64">
        <v>268</v>
      </c>
      <c r="O52" s="65">
        <v>252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161</v>
      </c>
      <c r="L53" s="69">
        <v>195</v>
      </c>
      <c r="M53" s="69">
        <v>219</v>
      </c>
      <c r="N53" s="69">
        <v>142</v>
      </c>
      <c r="O53" s="70">
        <v>144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558</v>
      </c>
      <c r="L58" s="84" t="s">
        <v>558</v>
      </c>
      <c r="M58" s="84" t="s">
        <v>558</v>
      </c>
      <c r="N58" s="84" t="s">
        <v>558</v>
      </c>
      <c r="O58" s="85" t="s">
        <v>558</v>
      </c>
    </row>
    <row r="59" spans="1:21" ht="31.5" customHeight="1" x14ac:dyDescent="0.2">
      <c r="B59" s="1171"/>
      <c r="C59" s="1172"/>
      <c r="D59" s="1178" t="s">
        <v>26</v>
      </c>
      <c r="E59" s="1179"/>
      <c r="F59" s="1179"/>
      <c r="G59" s="1179"/>
      <c r="H59" s="1179"/>
      <c r="I59" s="1179"/>
      <c r="J59" s="1180"/>
      <c r="K59" s="86" t="s">
        <v>558</v>
      </c>
      <c r="L59" s="87" t="s">
        <v>558</v>
      </c>
      <c r="M59" s="87" t="s">
        <v>558</v>
      </c>
      <c r="N59" s="87" t="s">
        <v>558</v>
      </c>
      <c r="O59" s="88" t="s">
        <v>558</v>
      </c>
    </row>
    <row r="60" spans="1:21" ht="31.5" customHeight="1" thickBot="1" x14ac:dyDescent="0.25">
      <c r="B60" s="1173"/>
      <c r="C60" s="1174"/>
      <c r="D60" s="1181" t="s">
        <v>27</v>
      </c>
      <c r="E60" s="1182"/>
      <c r="F60" s="1182"/>
      <c r="G60" s="1182"/>
      <c r="H60" s="1182"/>
      <c r="I60" s="1182"/>
      <c r="J60" s="1183"/>
      <c r="K60" s="89" t="s">
        <v>558</v>
      </c>
      <c r="L60" s="90" t="s">
        <v>558</v>
      </c>
      <c r="M60" s="90" t="s">
        <v>558</v>
      </c>
      <c r="N60" s="90" t="s">
        <v>558</v>
      </c>
      <c r="O60" s="91" t="s">
        <v>558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29PNXIGFJMzawrQiDZ4+AIbBn5AbaiIlLLwv7yu5kg6aBEjnjg55IXsj2EPVMis0sNlRn3bK8+qbzBi/fgENw==" saltValue="36Z3xqAupBGoNVUguY/R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3525</v>
      </c>
      <c r="J41" s="344">
        <v>3616</v>
      </c>
      <c r="K41" s="344">
        <v>3459</v>
      </c>
      <c r="L41" s="344">
        <v>3266</v>
      </c>
      <c r="M41" s="345">
        <v>3257</v>
      </c>
    </row>
    <row r="42" spans="2:13" ht="27.75" customHeight="1" x14ac:dyDescent="0.2">
      <c r="B42" s="1186"/>
      <c r="C42" s="1187"/>
      <c r="D42" s="106"/>
      <c r="E42" s="1192" t="s">
        <v>32</v>
      </c>
      <c r="F42" s="1192"/>
      <c r="G42" s="1192"/>
      <c r="H42" s="1193"/>
      <c r="I42" s="346">
        <v>10</v>
      </c>
      <c r="J42" s="347" t="s">
        <v>486</v>
      </c>
      <c r="K42" s="347" t="s">
        <v>486</v>
      </c>
      <c r="L42" s="347">
        <v>158</v>
      </c>
      <c r="M42" s="348" t="s">
        <v>486</v>
      </c>
    </row>
    <row r="43" spans="2:13" ht="27.75" customHeight="1" x14ac:dyDescent="0.2">
      <c r="B43" s="1186"/>
      <c r="C43" s="1187"/>
      <c r="D43" s="106"/>
      <c r="E43" s="1192" t="s">
        <v>33</v>
      </c>
      <c r="F43" s="1192"/>
      <c r="G43" s="1192"/>
      <c r="H43" s="1193"/>
      <c r="I43" s="346">
        <v>1099</v>
      </c>
      <c r="J43" s="347">
        <v>1087</v>
      </c>
      <c r="K43" s="347">
        <v>1091</v>
      </c>
      <c r="L43" s="347">
        <v>1078</v>
      </c>
      <c r="M43" s="348">
        <v>760</v>
      </c>
    </row>
    <row r="44" spans="2:13" ht="27.75" customHeight="1" x14ac:dyDescent="0.2">
      <c r="B44" s="1186"/>
      <c r="C44" s="1187"/>
      <c r="D44" s="106"/>
      <c r="E44" s="1192" t="s">
        <v>34</v>
      </c>
      <c r="F44" s="1192"/>
      <c r="G44" s="1192"/>
      <c r="H44" s="1193"/>
      <c r="I44" s="346">
        <v>44</v>
      </c>
      <c r="J44" s="347">
        <v>43</v>
      </c>
      <c r="K44" s="347">
        <v>45</v>
      </c>
      <c r="L44" s="347">
        <v>41</v>
      </c>
      <c r="M44" s="348">
        <v>42</v>
      </c>
    </row>
    <row r="45" spans="2:13" ht="27.75" customHeight="1" x14ac:dyDescent="0.2">
      <c r="B45" s="1186"/>
      <c r="C45" s="1187"/>
      <c r="D45" s="106"/>
      <c r="E45" s="1192" t="s">
        <v>35</v>
      </c>
      <c r="F45" s="1192"/>
      <c r="G45" s="1192"/>
      <c r="H45" s="1193"/>
      <c r="I45" s="346">
        <v>789</v>
      </c>
      <c r="J45" s="347">
        <v>745</v>
      </c>
      <c r="K45" s="347">
        <v>712</v>
      </c>
      <c r="L45" s="347">
        <v>643</v>
      </c>
      <c r="M45" s="348">
        <v>745</v>
      </c>
    </row>
    <row r="46" spans="2:13" ht="27.75" customHeight="1" x14ac:dyDescent="0.2">
      <c r="B46" s="1186"/>
      <c r="C46" s="1187"/>
      <c r="D46" s="107"/>
      <c r="E46" s="1192" t="s">
        <v>36</v>
      </c>
      <c r="F46" s="1192"/>
      <c r="G46" s="1192"/>
      <c r="H46" s="1193"/>
      <c r="I46" s="346">
        <v>225</v>
      </c>
      <c r="J46" s="347">
        <v>183</v>
      </c>
      <c r="K46" s="347">
        <v>130</v>
      </c>
      <c r="L46" s="347">
        <v>97</v>
      </c>
      <c r="M46" s="348">
        <v>36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1078</v>
      </c>
      <c r="J50" s="347">
        <v>1406</v>
      </c>
      <c r="K50" s="347">
        <v>1652</v>
      </c>
      <c r="L50" s="347">
        <v>1884</v>
      </c>
      <c r="M50" s="348">
        <v>1880</v>
      </c>
    </row>
    <row r="51" spans="2:13" ht="27.75" customHeight="1" x14ac:dyDescent="0.2">
      <c r="B51" s="1186"/>
      <c r="C51" s="1187"/>
      <c r="D51" s="106"/>
      <c r="E51" s="1192" t="s">
        <v>42</v>
      </c>
      <c r="F51" s="1192"/>
      <c r="G51" s="1192"/>
      <c r="H51" s="1193"/>
      <c r="I51" s="346">
        <v>65</v>
      </c>
      <c r="J51" s="347">
        <v>59</v>
      </c>
      <c r="K51" s="347">
        <v>80</v>
      </c>
      <c r="L51" s="347">
        <v>87</v>
      </c>
      <c r="M51" s="348">
        <v>91</v>
      </c>
    </row>
    <row r="52" spans="2:13" ht="27.75" customHeight="1" x14ac:dyDescent="0.2">
      <c r="B52" s="1188"/>
      <c r="C52" s="1189"/>
      <c r="D52" s="106"/>
      <c r="E52" s="1192" t="s">
        <v>43</v>
      </c>
      <c r="F52" s="1192"/>
      <c r="G52" s="1192"/>
      <c r="H52" s="1193"/>
      <c r="I52" s="346">
        <v>2951</v>
      </c>
      <c r="J52" s="347">
        <v>2807</v>
      </c>
      <c r="K52" s="347">
        <v>2682</v>
      </c>
      <c r="L52" s="347">
        <v>2631</v>
      </c>
      <c r="M52" s="348">
        <v>2478</v>
      </c>
    </row>
    <row r="53" spans="2:13" ht="27.75" customHeight="1" thickBot="1" x14ac:dyDescent="0.25">
      <c r="B53" s="1199" t="s">
        <v>19</v>
      </c>
      <c r="C53" s="1200"/>
      <c r="D53" s="110"/>
      <c r="E53" s="1201" t="s">
        <v>44</v>
      </c>
      <c r="F53" s="1201"/>
      <c r="G53" s="1201"/>
      <c r="H53" s="1202"/>
      <c r="I53" s="349">
        <v>1598</v>
      </c>
      <c r="J53" s="350">
        <v>1401</v>
      </c>
      <c r="K53" s="350">
        <v>1023</v>
      </c>
      <c r="L53" s="350">
        <v>681</v>
      </c>
      <c r="M53" s="351">
        <v>389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3Pt5oGsHNnCxqJe+0IAeVztyNHpCtGY6VXfNeRGPf0nwt6neCYIoXQFxQffgzv0WiCB1SJ8gb8k16qiu5ZLeA==" saltValue="05WfY6cM5H7oe3AiGPnA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499</v>
      </c>
      <c r="G55" s="352">
        <v>522</v>
      </c>
      <c r="H55" s="353">
        <v>551</v>
      </c>
    </row>
    <row r="56" spans="2:8" ht="52.5" customHeight="1" x14ac:dyDescent="0.2">
      <c r="B56" s="122"/>
      <c r="C56" s="1213" t="s">
        <v>47</v>
      </c>
      <c r="D56" s="1213"/>
      <c r="E56" s="1214"/>
      <c r="F56" s="354">
        <v>302</v>
      </c>
      <c r="G56" s="354">
        <v>363</v>
      </c>
      <c r="H56" s="355">
        <v>371</v>
      </c>
    </row>
    <row r="57" spans="2:8" ht="53.25" customHeight="1" x14ac:dyDescent="0.2">
      <c r="B57" s="122"/>
      <c r="C57" s="1215" t="s">
        <v>48</v>
      </c>
      <c r="D57" s="1215"/>
      <c r="E57" s="1216"/>
      <c r="F57" s="356">
        <v>474</v>
      </c>
      <c r="G57" s="356">
        <v>601</v>
      </c>
      <c r="H57" s="357">
        <v>602</v>
      </c>
    </row>
    <row r="58" spans="2:8" ht="45.75" customHeight="1" x14ac:dyDescent="0.2">
      <c r="B58" s="123"/>
      <c r="C58" s="1203" t="s">
        <v>553</v>
      </c>
      <c r="D58" s="1204"/>
      <c r="E58" s="1205"/>
      <c r="F58" s="358">
        <v>185</v>
      </c>
      <c r="G58" s="358">
        <v>235</v>
      </c>
      <c r="H58" s="359">
        <v>222</v>
      </c>
    </row>
    <row r="59" spans="2:8" ht="45.75" customHeight="1" x14ac:dyDescent="0.2">
      <c r="B59" s="123"/>
      <c r="C59" s="1203" t="s">
        <v>554</v>
      </c>
      <c r="D59" s="1204"/>
      <c r="E59" s="1205"/>
      <c r="F59" s="358">
        <v>145</v>
      </c>
      <c r="G59" s="358">
        <v>185</v>
      </c>
      <c r="H59" s="359">
        <v>185</v>
      </c>
    </row>
    <row r="60" spans="2:8" ht="45.75" customHeight="1" x14ac:dyDescent="0.2">
      <c r="B60" s="123"/>
      <c r="C60" s="1203" t="s">
        <v>555</v>
      </c>
      <c r="D60" s="1204"/>
      <c r="E60" s="1205"/>
      <c r="F60" s="358">
        <v>76</v>
      </c>
      <c r="G60" s="358">
        <v>113</v>
      </c>
      <c r="H60" s="359">
        <v>124</v>
      </c>
    </row>
    <row r="61" spans="2:8" ht="45.75" customHeight="1" x14ac:dyDescent="0.2">
      <c r="B61" s="123"/>
      <c r="C61" s="1203" t="s">
        <v>556</v>
      </c>
      <c r="D61" s="1204"/>
      <c r="E61" s="1205"/>
      <c r="F61" s="358">
        <v>62</v>
      </c>
      <c r="G61" s="358">
        <v>63</v>
      </c>
      <c r="H61" s="359">
        <v>64</v>
      </c>
    </row>
    <row r="62" spans="2:8" ht="45.75" customHeight="1" thickBot="1" x14ac:dyDescent="0.25">
      <c r="B62" s="124"/>
      <c r="C62" s="1206" t="s">
        <v>557</v>
      </c>
      <c r="D62" s="1207"/>
      <c r="E62" s="1208"/>
      <c r="F62" s="360">
        <v>3</v>
      </c>
      <c r="G62" s="360">
        <v>3</v>
      </c>
      <c r="H62" s="361">
        <v>3</v>
      </c>
    </row>
    <row r="63" spans="2:8" ht="52.5" customHeight="1" thickBot="1" x14ac:dyDescent="0.25">
      <c r="B63" s="125"/>
      <c r="C63" s="1209" t="s">
        <v>49</v>
      </c>
      <c r="D63" s="1209"/>
      <c r="E63" s="1210"/>
      <c r="F63" s="362">
        <v>1275</v>
      </c>
      <c r="G63" s="362">
        <v>1486</v>
      </c>
      <c r="H63" s="363">
        <v>1525</v>
      </c>
    </row>
    <row r="64" spans="2:8" ht="13.2" x14ac:dyDescent="0.2"/>
  </sheetData>
  <sheetProtection algorithmName="SHA-512" hashValue="HQAknaNrADD2YbtnH1AEh+2sbUTvioY23s6+zmSuhDBjZfCIJAHNv38ibh1pya3LOvJSd/pFi2g37rNu+4HOjA==" saltValue="W/k3Ikw3zZDoQYg3VudK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43432</v>
      </c>
      <c r="E3" s="144"/>
      <c r="F3" s="145">
        <v>125391</v>
      </c>
      <c r="G3" s="146"/>
      <c r="H3" s="147"/>
    </row>
    <row r="4" spans="1:8" x14ac:dyDescent="0.2">
      <c r="A4" s="148"/>
      <c r="B4" s="149"/>
      <c r="C4" s="150"/>
      <c r="D4" s="151">
        <v>28105</v>
      </c>
      <c r="E4" s="152"/>
      <c r="F4" s="153">
        <v>68516</v>
      </c>
      <c r="G4" s="154"/>
      <c r="H4" s="155"/>
    </row>
    <row r="5" spans="1:8" x14ac:dyDescent="0.2">
      <c r="A5" s="136" t="s">
        <v>519</v>
      </c>
      <c r="B5" s="141"/>
      <c r="C5" s="142"/>
      <c r="D5" s="143">
        <v>102848</v>
      </c>
      <c r="E5" s="144"/>
      <c r="F5" s="145">
        <v>138402</v>
      </c>
      <c r="G5" s="146"/>
      <c r="H5" s="147"/>
    </row>
    <row r="6" spans="1:8" x14ac:dyDescent="0.2">
      <c r="A6" s="148"/>
      <c r="B6" s="149"/>
      <c r="C6" s="150"/>
      <c r="D6" s="151">
        <v>29528</v>
      </c>
      <c r="E6" s="152"/>
      <c r="F6" s="153">
        <v>70652</v>
      </c>
      <c r="G6" s="154"/>
      <c r="H6" s="155"/>
    </row>
    <row r="7" spans="1:8" x14ac:dyDescent="0.2">
      <c r="A7" s="136" t="s">
        <v>520</v>
      </c>
      <c r="B7" s="141"/>
      <c r="C7" s="142"/>
      <c r="D7" s="143">
        <v>58007</v>
      </c>
      <c r="E7" s="144"/>
      <c r="F7" s="145">
        <v>146367</v>
      </c>
      <c r="G7" s="146"/>
      <c r="H7" s="147"/>
    </row>
    <row r="8" spans="1:8" x14ac:dyDescent="0.2">
      <c r="A8" s="148"/>
      <c r="B8" s="149"/>
      <c r="C8" s="150"/>
      <c r="D8" s="151">
        <v>32884</v>
      </c>
      <c r="E8" s="152"/>
      <c r="F8" s="153">
        <v>79441</v>
      </c>
      <c r="G8" s="154"/>
      <c r="H8" s="155"/>
    </row>
    <row r="9" spans="1:8" x14ac:dyDescent="0.2">
      <c r="A9" s="136" t="s">
        <v>521</v>
      </c>
      <c r="B9" s="141"/>
      <c r="C9" s="142"/>
      <c r="D9" s="143">
        <v>40084</v>
      </c>
      <c r="E9" s="144"/>
      <c r="F9" s="145">
        <v>165181</v>
      </c>
      <c r="G9" s="146"/>
      <c r="H9" s="147"/>
    </row>
    <row r="10" spans="1:8" x14ac:dyDescent="0.2">
      <c r="A10" s="148"/>
      <c r="B10" s="149"/>
      <c r="C10" s="150"/>
      <c r="D10" s="151">
        <v>12741</v>
      </c>
      <c r="E10" s="152"/>
      <c r="F10" s="153">
        <v>82246</v>
      </c>
      <c r="G10" s="154"/>
      <c r="H10" s="155"/>
    </row>
    <row r="11" spans="1:8" x14ac:dyDescent="0.2">
      <c r="A11" s="136" t="s">
        <v>522</v>
      </c>
      <c r="B11" s="141"/>
      <c r="C11" s="142"/>
      <c r="D11" s="143">
        <v>123613</v>
      </c>
      <c r="E11" s="144"/>
      <c r="F11" s="145">
        <v>166234</v>
      </c>
      <c r="G11" s="146"/>
      <c r="H11" s="147"/>
    </row>
    <row r="12" spans="1:8" x14ac:dyDescent="0.2">
      <c r="A12" s="148"/>
      <c r="B12" s="149"/>
      <c r="C12" s="156"/>
      <c r="D12" s="151">
        <v>52261</v>
      </c>
      <c r="E12" s="152"/>
      <c r="F12" s="153">
        <v>89789</v>
      </c>
      <c r="G12" s="154"/>
      <c r="H12" s="155"/>
    </row>
    <row r="13" spans="1:8" x14ac:dyDescent="0.2">
      <c r="A13" s="136"/>
      <c r="B13" s="141"/>
      <c r="C13" s="157"/>
      <c r="D13" s="158">
        <v>73597</v>
      </c>
      <c r="E13" s="159"/>
      <c r="F13" s="160">
        <v>148315</v>
      </c>
      <c r="G13" s="161"/>
      <c r="H13" s="147"/>
    </row>
    <row r="14" spans="1:8" x14ac:dyDescent="0.2">
      <c r="A14" s="148"/>
      <c r="B14" s="149"/>
      <c r="C14" s="150"/>
      <c r="D14" s="151">
        <v>31104</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1.36</v>
      </c>
      <c r="C19" s="162">
        <f>ROUND(VALUE(SUBSTITUTE(実質収支比率等に係る経年分析!G$48,"▲","-")),2)</f>
        <v>1.31</v>
      </c>
      <c r="D19" s="162">
        <f>ROUND(VALUE(SUBSTITUTE(実質収支比率等に係る経年分析!H$48,"▲","-")),2)</f>
        <v>1.81</v>
      </c>
      <c r="E19" s="162">
        <f>ROUND(VALUE(SUBSTITUTE(実質収支比率等に係る経年分析!I$48,"▲","-")),2)</f>
        <v>2.2799999999999998</v>
      </c>
      <c r="F19" s="162">
        <f>ROUND(VALUE(SUBSTITUTE(実質収支比率等に係る経年分析!J$48,"▲","-")),2)</f>
        <v>2.4300000000000002</v>
      </c>
    </row>
    <row r="20" spans="1:11" x14ac:dyDescent="0.2">
      <c r="A20" s="162" t="s">
        <v>53</v>
      </c>
      <c r="B20" s="162">
        <f>ROUND(VALUE(SUBSTITUTE(実質収支比率等に係る経年分析!F$47,"▲","-")),2)</f>
        <v>21.55</v>
      </c>
      <c r="C20" s="162">
        <f>ROUND(VALUE(SUBSTITUTE(実質収支比率等に係る経年分析!G$47,"▲","-")),2)</f>
        <v>20.6</v>
      </c>
      <c r="D20" s="162">
        <f>ROUND(VALUE(SUBSTITUTE(実質収支比率等に係る経年分析!H$47,"▲","-")),2)</f>
        <v>19.93</v>
      </c>
      <c r="E20" s="162">
        <f>ROUND(VALUE(SUBSTITUTE(実質収支比率等に係る経年分析!I$47,"▲","-")),2)</f>
        <v>21.04</v>
      </c>
      <c r="F20" s="162">
        <f>ROUND(VALUE(SUBSTITUTE(実質収支比率等に係る経年分析!J$47,"▲","-")),2)</f>
        <v>21.79</v>
      </c>
    </row>
    <row r="21" spans="1:11" x14ac:dyDescent="0.2">
      <c r="A21" s="162" t="s">
        <v>54</v>
      </c>
      <c r="B21" s="162">
        <f>IF(ISNUMBER(VALUE(SUBSTITUTE(実質収支比率等に係る経年分析!F$49,"▲","-"))),ROUND(VALUE(SUBSTITUTE(実質収支比率等に係る経年分析!F$49,"▲","-")),2),NA())</f>
        <v>0.6</v>
      </c>
      <c r="C21" s="162">
        <f>IF(ISNUMBER(VALUE(SUBSTITUTE(実質収支比率等に係る経年分析!G$49,"▲","-"))),ROUND(VALUE(SUBSTITUTE(実質収支比率等に係る経年分析!G$49,"▲","-")),2),NA())</f>
        <v>0.68</v>
      </c>
      <c r="D21" s="162">
        <f>IF(ISNUMBER(VALUE(SUBSTITUTE(実質収支比率等に係る経年分析!H$49,"▲","-"))),ROUND(VALUE(SUBSTITUTE(実質収支比率等に係る経年分析!H$49,"▲","-")),2),NA())</f>
        <v>-0.38</v>
      </c>
      <c r="E21" s="162">
        <f>IF(ISNUMBER(VALUE(SUBSTITUTE(実質収支比率等に係る経年分析!I$49,"▲","-"))),ROUND(VALUE(SUBSTITUTE(実質収支比率等に係る経年分析!I$49,"▲","-")),2),NA())</f>
        <v>1.38</v>
      </c>
      <c r="F21" s="162">
        <f>IF(ISNUMBER(VALUE(SUBSTITUTE(実質収支比率等に係る経年分析!J$49,"▲","-"))),ROUND(VALUE(SUBSTITUTE(実質収支比率等に係る経年分析!J$49,"▲","-")),2),NA())</f>
        <v>1.36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0.55000000000000004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学校給食特別会計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0.55000000000000004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0.28000000000000003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2.65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10.050000000000001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313</v>
      </c>
      <c r="E42" s="164"/>
      <c r="F42" s="164"/>
      <c r="G42" s="164">
        <f>'実質公債費比率（分子）の構造'!L$52</f>
        <v>300</v>
      </c>
      <c r="H42" s="164"/>
      <c r="I42" s="164"/>
      <c r="J42" s="164">
        <f>'実質公債費比率（分子）の構造'!M$52</f>
        <v>293</v>
      </c>
      <c r="K42" s="164"/>
      <c r="L42" s="164"/>
      <c r="M42" s="164">
        <f>'実質公債費比率（分子）の構造'!N$52</f>
        <v>268</v>
      </c>
      <c r="N42" s="164"/>
      <c r="O42" s="164"/>
      <c r="P42" s="164">
        <f>'実質公債費比率（分子）の構造'!O$52</f>
        <v>252</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5</v>
      </c>
      <c r="C44" s="164"/>
      <c r="D44" s="164"/>
      <c r="E44" s="164">
        <f>'実質公債費比率（分子）の構造'!L$50</f>
        <v>5</v>
      </c>
      <c r="F44" s="164"/>
      <c r="G44" s="164"/>
      <c r="H44" s="164">
        <f>'実質公債費比率（分子）の構造'!M$50</f>
        <v>4</v>
      </c>
      <c r="I44" s="164"/>
      <c r="J44" s="164"/>
      <c r="K44" s="164">
        <f>'実質公債費比率（分子）の構造'!N$50</f>
        <v>3</v>
      </c>
      <c r="L44" s="164"/>
      <c r="M44" s="164"/>
      <c r="N44" s="164">
        <f>'実質公債費比率（分子）の構造'!O$50</f>
        <v>3</v>
      </c>
      <c r="O44" s="164"/>
      <c r="P44" s="164"/>
    </row>
    <row r="45" spans="1:16" x14ac:dyDescent="0.2">
      <c r="A45" s="164" t="s">
        <v>63</v>
      </c>
      <c r="B45" s="164">
        <f>'実質公債費比率（分子）の構造'!K$49</f>
        <v>14</v>
      </c>
      <c r="C45" s="164"/>
      <c r="D45" s="164"/>
      <c r="E45" s="164">
        <f>'実質公債費比率（分子）の構造'!L$49</f>
        <v>9</v>
      </c>
      <c r="F45" s="164"/>
      <c r="G45" s="164"/>
      <c r="H45" s="164">
        <f>'実質公債費比率（分子）の構造'!M$49</f>
        <v>10</v>
      </c>
      <c r="I45" s="164"/>
      <c r="J45" s="164"/>
      <c r="K45" s="164">
        <f>'実質公債費比率（分子）の構造'!N$49</f>
        <v>10</v>
      </c>
      <c r="L45" s="164"/>
      <c r="M45" s="164"/>
      <c r="N45" s="164">
        <f>'実質公債費比率（分子）の構造'!O$49</f>
        <v>12</v>
      </c>
      <c r="O45" s="164"/>
      <c r="P45" s="164"/>
    </row>
    <row r="46" spans="1:16" x14ac:dyDescent="0.2">
      <c r="A46" s="164" t="s">
        <v>64</v>
      </c>
      <c r="B46" s="164">
        <f>'実質公債費比率（分子）の構造'!K$48</f>
        <v>86</v>
      </c>
      <c r="C46" s="164"/>
      <c r="D46" s="164"/>
      <c r="E46" s="164">
        <f>'実質公債費比率（分子）の構造'!L$48</f>
        <v>86</v>
      </c>
      <c r="F46" s="164"/>
      <c r="G46" s="164"/>
      <c r="H46" s="164">
        <f>'実質公債費比率（分子）の構造'!M$48</f>
        <v>87</v>
      </c>
      <c r="I46" s="164"/>
      <c r="J46" s="164"/>
      <c r="K46" s="164">
        <f>'実質公債費比率（分子）の構造'!N$48</f>
        <v>63</v>
      </c>
      <c r="L46" s="164"/>
      <c r="M46" s="164"/>
      <c r="N46" s="164">
        <f>'実質公債費比率（分子）の構造'!O$48</f>
        <v>59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369</v>
      </c>
      <c r="C49" s="164"/>
      <c r="D49" s="164"/>
      <c r="E49" s="164">
        <f>'実質公債費比率（分子）の構造'!L$45</f>
        <v>395</v>
      </c>
      <c r="F49" s="164"/>
      <c r="G49" s="164"/>
      <c r="H49" s="164">
        <f>'実質公債費比率（分子）の構造'!M$45</f>
        <v>411</v>
      </c>
      <c r="I49" s="164"/>
      <c r="J49" s="164"/>
      <c r="K49" s="164">
        <f>'実質公債費比率（分子）の構造'!N$45</f>
        <v>334</v>
      </c>
      <c r="L49" s="164"/>
      <c r="M49" s="164"/>
      <c r="N49" s="164">
        <f>'実質公債費比率（分子）の構造'!O$45</f>
        <v>322</v>
      </c>
      <c r="O49" s="164"/>
      <c r="P49" s="164"/>
    </row>
    <row r="50" spans="1:16" x14ac:dyDescent="0.2">
      <c r="A50" s="164" t="s">
        <v>67</v>
      </c>
      <c r="B50" s="164" t="e">
        <f>NA()</f>
        <v>#N/A</v>
      </c>
      <c r="C50" s="164">
        <f>IF(ISNUMBER('実質公債費比率（分子）の構造'!K$53),'実質公債費比率（分子）の構造'!K$53,NA())</f>
        <v>161</v>
      </c>
      <c r="D50" s="164" t="e">
        <f>NA()</f>
        <v>#N/A</v>
      </c>
      <c r="E50" s="164" t="e">
        <f>NA()</f>
        <v>#N/A</v>
      </c>
      <c r="F50" s="164">
        <f>IF(ISNUMBER('実質公債費比率（分子）の構造'!L$53),'実質公債費比率（分子）の構造'!L$53,NA())</f>
        <v>195</v>
      </c>
      <c r="G50" s="164" t="e">
        <f>NA()</f>
        <v>#N/A</v>
      </c>
      <c r="H50" s="164" t="e">
        <f>NA()</f>
        <v>#N/A</v>
      </c>
      <c r="I50" s="164">
        <f>IF(ISNUMBER('実質公債費比率（分子）の構造'!M$53),'実質公債費比率（分子）の構造'!M$53,NA())</f>
        <v>219</v>
      </c>
      <c r="J50" s="164" t="e">
        <f>NA()</f>
        <v>#N/A</v>
      </c>
      <c r="K50" s="164" t="e">
        <f>NA()</f>
        <v>#N/A</v>
      </c>
      <c r="L50" s="164">
        <f>IF(ISNUMBER('実質公債費比率（分子）の構造'!N$53),'実質公債費比率（分子）の構造'!N$53,NA())</f>
        <v>142</v>
      </c>
      <c r="M50" s="164" t="e">
        <f>NA()</f>
        <v>#N/A</v>
      </c>
      <c r="N50" s="164" t="e">
        <f>NA()</f>
        <v>#N/A</v>
      </c>
      <c r="O50" s="164">
        <f>IF(ISNUMBER('実質公債費比率（分子）の構造'!O$53),'実質公債費比率（分子）の構造'!O$53,NA())</f>
        <v>144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2951</v>
      </c>
      <c r="E56" s="163"/>
      <c r="F56" s="163"/>
      <c r="G56" s="163">
        <f>'将来負担比率（分子）の構造'!J$52</f>
        <v>2807</v>
      </c>
      <c r="H56" s="163"/>
      <c r="I56" s="163"/>
      <c r="J56" s="163">
        <f>'将来負担比率（分子）の構造'!K$52</f>
        <v>2682</v>
      </c>
      <c r="K56" s="163"/>
      <c r="L56" s="163"/>
      <c r="M56" s="163">
        <f>'将来負担比率（分子）の構造'!L$52</f>
        <v>2631</v>
      </c>
      <c r="N56" s="163"/>
      <c r="O56" s="163"/>
      <c r="P56" s="163">
        <f>'将来負担比率（分子）の構造'!M$52</f>
        <v>2478</v>
      </c>
    </row>
    <row r="57" spans="1:16" x14ac:dyDescent="0.2">
      <c r="A57" s="163" t="s">
        <v>42</v>
      </c>
      <c r="B57" s="163"/>
      <c r="C57" s="163"/>
      <c r="D57" s="163">
        <f>'将来負担比率（分子）の構造'!I$51</f>
        <v>65</v>
      </c>
      <c r="E57" s="163"/>
      <c r="F57" s="163"/>
      <c r="G57" s="163">
        <f>'将来負担比率（分子）の構造'!J$51</f>
        <v>59</v>
      </c>
      <c r="H57" s="163"/>
      <c r="I57" s="163"/>
      <c r="J57" s="163">
        <f>'将来負担比率（分子）の構造'!K$51</f>
        <v>80</v>
      </c>
      <c r="K57" s="163"/>
      <c r="L57" s="163"/>
      <c r="M57" s="163">
        <f>'将来負担比率（分子）の構造'!L$51</f>
        <v>87</v>
      </c>
      <c r="N57" s="163"/>
      <c r="O57" s="163"/>
      <c r="P57" s="163">
        <f>'将来負担比率（分子）の構造'!M$51</f>
        <v>91</v>
      </c>
    </row>
    <row r="58" spans="1:16" x14ac:dyDescent="0.2">
      <c r="A58" s="163" t="s">
        <v>41</v>
      </c>
      <c r="B58" s="163"/>
      <c r="C58" s="163"/>
      <c r="D58" s="163">
        <f>'将来負担比率（分子）の構造'!I$50</f>
        <v>1078</v>
      </c>
      <c r="E58" s="163"/>
      <c r="F58" s="163"/>
      <c r="G58" s="163">
        <f>'将来負担比率（分子）の構造'!J$50</f>
        <v>1406</v>
      </c>
      <c r="H58" s="163"/>
      <c r="I58" s="163"/>
      <c r="J58" s="163">
        <f>'将来負担比率（分子）の構造'!K$50</f>
        <v>1652</v>
      </c>
      <c r="K58" s="163"/>
      <c r="L58" s="163"/>
      <c r="M58" s="163">
        <f>'将来負担比率（分子）の構造'!L$50</f>
        <v>1884</v>
      </c>
      <c r="N58" s="163"/>
      <c r="O58" s="163"/>
      <c r="P58" s="163">
        <f>'将来負担比率（分子）の構造'!M$50</f>
        <v>1880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225</v>
      </c>
      <c r="C61" s="163"/>
      <c r="D61" s="163"/>
      <c r="E61" s="163">
        <f>'将来負担比率（分子）の構造'!J$46</f>
        <v>183</v>
      </c>
      <c r="F61" s="163"/>
      <c r="G61" s="163"/>
      <c r="H61" s="163">
        <f>'将来負担比率（分子）の構造'!K$46</f>
        <v>130</v>
      </c>
      <c r="I61" s="163"/>
      <c r="J61" s="163"/>
      <c r="K61" s="163">
        <f>'将来負担比率（分子）の構造'!L$46</f>
        <v>97</v>
      </c>
      <c r="L61" s="163"/>
      <c r="M61" s="163"/>
      <c r="N61" s="163">
        <f>'将来負担比率（分子）の構造'!M$46</f>
        <v>36</v>
      </c>
      <c r="O61" s="163"/>
      <c r="P61" s="163"/>
    </row>
    <row r="62" spans="1:16" x14ac:dyDescent="0.2">
      <c r="A62" s="163" t="s">
        <v>35</v>
      </c>
      <c r="B62" s="163">
        <f>'将来負担比率（分子）の構造'!I$45</f>
        <v>789</v>
      </c>
      <c r="C62" s="163"/>
      <c r="D62" s="163"/>
      <c r="E62" s="163">
        <f>'将来負担比率（分子）の構造'!J$45</f>
        <v>745</v>
      </c>
      <c r="F62" s="163"/>
      <c r="G62" s="163"/>
      <c r="H62" s="163">
        <f>'将来負担比率（分子）の構造'!K$45</f>
        <v>712</v>
      </c>
      <c r="I62" s="163"/>
      <c r="J62" s="163"/>
      <c r="K62" s="163">
        <f>'将来負担比率（分子）の構造'!L$45</f>
        <v>643</v>
      </c>
      <c r="L62" s="163"/>
      <c r="M62" s="163"/>
      <c r="N62" s="163">
        <f>'将来負担比率（分子）の構造'!M$45</f>
        <v>745</v>
      </c>
      <c r="O62" s="163"/>
      <c r="P62" s="163"/>
    </row>
    <row r="63" spans="1:16" x14ac:dyDescent="0.2">
      <c r="A63" s="163" t="s">
        <v>34</v>
      </c>
      <c r="B63" s="163">
        <f>'将来負担比率（分子）の構造'!I$44</f>
        <v>44</v>
      </c>
      <c r="C63" s="163"/>
      <c r="D63" s="163"/>
      <c r="E63" s="163">
        <f>'将来負担比率（分子）の構造'!J$44</f>
        <v>43</v>
      </c>
      <c r="F63" s="163"/>
      <c r="G63" s="163"/>
      <c r="H63" s="163">
        <f>'将来負担比率（分子）の構造'!K$44</f>
        <v>45</v>
      </c>
      <c r="I63" s="163"/>
      <c r="J63" s="163"/>
      <c r="K63" s="163">
        <f>'将来負担比率（分子）の構造'!L$44</f>
        <v>41</v>
      </c>
      <c r="L63" s="163"/>
      <c r="M63" s="163"/>
      <c r="N63" s="163">
        <f>'将来負担比率（分子）の構造'!M$44</f>
        <v>42</v>
      </c>
      <c r="O63" s="163"/>
      <c r="P63" s="163"/>
    </row>
    <row r="64" spans="1:16" x14ac:dyDescent="0.2">
      <c r="A64" s="163" t="s">
        <v>33</v>
      </c>
      <c r="B64" s="163">
        <f>'将来負担比率（分子）の構造'!I$43</f>
        <v>1099</v>
      </c>
      <c r="C64" s="163"/>
      <c r="D64" s="163"/>
      <c r="E64" s="163">
        <f>'将来負担比率（分子）の構造'!J$43</f>
        <v>1087</v>
      </c>
      <c r="F64" s="163"/>
      <c r="G64" s="163"/>
      <c r="H64" s="163">
        <f>'将来負担比率（分子）の構造'!K$43</f>
        <v>1091</v>
      </c>
      <c r="I64" s="163"/>
      <c r="J64" s="163"/>
      <c r="K64" s="163">
        <f>'将来負担比率（分子）の構造'!L$43</f>
        <v>1078</v>
      </c>
      <c r="L64" s="163"/>
      <c r="M64" s="163"/>
      <c r="N64" s="163">
        <f>'将来負担比率（分子）の構造'!M$43</f>
        <v>760</v>
      </c>
      <c r="O64" s="163"/>
      <c r="P64" s="163"/>
    </row>
    <row r="65" spans="1:16" x14ac:dyDescent="0.2">
      <c r="A65" s="163" t="s">
        <v>32</v>
      </c>
      <c r="B65" s="163">
        <f>'将来負担比率（分子）の構造'!I$42</f>
        <v>10</v>
      </c>
      <c r="C65" s="163"/>
      <c r="D65" s="163"/>
      <c r="E65" s="163" t="str">
        <f>'将来負担比率（分子）の構造'!J$42</f>
        <v>-</v>
      </c>
      <c r="F65" s="163"/>
      <c r="G65" s="163"/>
      <c r="H65" s="163" t="str">
        <f>'将来負担比率（分子）の構造'!K$42</f>
        <v>-</v>
      </c>
      <c r="I65" s="163"/>
      <c r="J65" s="163"/>
      <c r="K65" s="163">
        <f>'将来負担比率（分子）の構造'!L$42</f>
        <v>158</v>
      </c>
      <c r="L65" s="163"/>
      <c r="M65" s="163"/>
      <c r="N65" s="163" t="str">
        <f>'将来負担比率（分子）の構造'!M$42</f>
        <v>-</v>
      </c>
      <c r="O65" s="163"/>
      <c r="P65" s="163"/>
    </row>
    <row r="66" spans="1:16" x14ac:dyDescent="0.2">
      <c r="A66" s="163" t="s">
        <v>31</v>
      </c>
      <c r="B66" s="163">
        <f>'将来負担比率（分子）の構造'!I$41</f>
        <v>3525</v>
      </c>
      <c r="C66" s="163"/>
      <c r="D66" s="163"/>
      <c r="E66" s="163">
        <f>'将来負担比率（分子）の構造'!J$41</f>
        <v>3616</v>
      </c>
      <c r="F66" s="163"/>
      <c r="G66" s="163"/>
      <c r="H66" s="163">
        <f>'将来負担比率（分子）の構造'!K$41</f>
        <v>3459</v>
      </c>
      <c r="I66" s="163"/>
      <c r="J66" s="163"/>
      <c r="K66" s="163">
        <f>'将来負担比率（分子）の構造'!L$41</f>
        <v>3266</v>
      </c>
      <c r="L66" s="163"/>
      <c r="M66" s="163"/>
      <c r="N66" s="163">
        <f>'将来負担比率（分子）の構造'!M$41</f>
        <v>3257</v>
      </c>
      <c r="O66" s="163"/>
      <c r="P66" s="163"/>
    </row>
    <row r="67" spans="1:16" x14ac:dyDescent="0.2">
      <c r="A67" s="163" t="s">
        <v>71</v>
      </c>
      <c r="B67" s="163" t="e">
        <f>NA()</f>
        <v>#N/A</v>
      </c>
      <c r="C67" s="163">
        <f>IF(ISNUMBER('将来負担比率（分子）の構造'!I$53), IF('将来負担比率（分子）の構造'!I$53 &lt; 0, 0, '将来負担比率（分子）の構造'!I$53), NA())</f>
        <v>1598</v>
      </c>
      <c r="D67" s="163" t="e">
        <f>NA()</f>
        <v>#N/A</v>
      </c>
      <c r="E67" s="163" t="e">
        <f>NA()</f>
        <v>#N/A</v>
      </c>
      <c r="F67" s="163">
        <f>IF(ISNUMBER('将来負担比率（分子）の構造'!J$53), IF('将来負担比率（分子）の構造'!J$53 &lt; 0, 0, '将来負担比率（分子）の構造'!J$53), NA())</f>
        <v>1401</v>
      </c>
      <c r="G67" s="163" t="e">
        <f>NA()</f>
        <v>#N/A</v>
      </c>
      <c r="H67" s="163" t="e">
        <f>NA()</f>
        <v>#N/A</v>
      </c>
      <c r="I67" s="163">
        <f>IF(ISNUMBER('将来負担比率（分子）の構造'!K$53), IF('将来負担比率（分子）の構造'!K$53 &lt; 0, 0, '将来負担比率（分子）の構造'!K$53), NA())</f>
        <v>1023</v>
      </c>
      <c r="J67" s="163" t="e">
        <f>NA()</f>
        <v>#N/A</v>
      </c>
      <c r="K67" s="163" t="e">
        <f>NA()</f>
        <v>#N/A</v>
      </c>
      <c r="L67" s="163">
        <f>IF(ISNUMBER('将来負担比率（分子）の構造'!L$53), IF('将来負担比率（分子）の構造'!L$53 &lt; 0, 0, '将来負担比率（分子）の構造'!L$53), NA())</f>
        <v>681</v>
      </c>
      <c r="M67" s="163" t="e">
        <f>NA()</f>
        <v>#N/A</v>
      </c>
      <c r="N67" s="163" t="e">
        <f>NA()</f>
        <v>#N/A</v>
      </c>
      <c r="O67" s="163">
        <f>IF(ISNUMBER('将来負担比率（分子）の構造'!M$53), IF('将来負担比率（分子）の構造'!M$53 &lt; 0, 0, '将来負担比率（分子）の構造'!M$53), NA())</f>
        <v>389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499</v>
      </c>
      <c r="C72" s="167">
        <f>基金残高に係る経年分析!G55</f>
        <v>522</v>
      </c>
      <c r="D72" s="167">
        <f>基金残高に係る経年分析!H55</f>
        <v>551</v>
      </c>
    </row>
    <row r="73" spans="1:16" x14ac:dyDescent="0.2">
      <c r="A73" s="166" t="s">
        <v>74</v>
      </c>
      <c r="B73" s="167">
        <f>基金残高に係る経年分析!F56</f>
        <v>302</v>
      </c>
      <c r="C73" s="167">
        <f>基金残高に係る経年分析!G56</f>
        <v>363</v>
      </c>
      <c r="D73" s="167">
        <f>基金残高に係る経年分析!H56</f>
        <v>371</v>
      </c>
    </row>
    <row r="74" spans="1:16" x14ac:dyDescent="0.2">
      <c r="A74" s="166" t="s">
        <v>75</v>
      </c>
      <c r="B74" s="167">
        <f>基金残高に係る経年分析!F57</f>
        <v>474</v>
      </c>
      <c r="C74" s="167">
        <f>基金残高に係る経年分析!G57</f>
        <v>601</v>
      </c>
      <c r="D74" s="167">
        <f>基金残高に係る経年分析!H57</f>
        <v>602</v>
      </c>
    </row>
  </sheetData>
  <sheetProtection algorithmName="SHA-512" hashValue="gOK+kVhqeMY9BuicoGdciUqXkbYxoF4lpHZVmqgCoDGIHtdNU8RYi/4Ru+L+Og9+qKX0LqY3e+I5oRIaC2pqeQ==" saltValue="BEWuutWMrorm/dWFApVq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636991</v>
      </c>
      <c r="S5" s="613"/>
      <c r="T5" s="613"/>
      <c r="U5" s="613"/>
      <c r="V5" s="613"/>
      <c r="W5" s="613"/>
      <c r="X5" s="613"/>
      <c r="Y5" s="614"/>
      <c r="Z5" s="615">
        <v>14.2</v>
      </c>
      <c r="AA5" s="615"/>
      <c r="AB5" s="615"/>
      <c r="AC5" s="615"/>
      <c r="AD5" s="616">
        <v>636991</v>
      </c>
      <c r="AE5" s="616"/>
      <c r="AF5" s="616"/>
      <c r="AG5" s="616"/>
      <c r="AH5" s="616"/>
      <c r="AI5" s="616"/>
      <c r="AJ5" s="616"/>
      <c r="AK5" s="616"/>
      <c r="AL5" s="617">
        <v>24.7</v>
      </c>
      <c r="AM5" s="618"/>
      <c r="AN5" s="618"/>
      <c r="AO5" s="619"/>
      <c r="AP5" s="609" t="s">
        <v>216</v>
      </c>
      <c r="AQ5" s="610"/>
      <c r="AR5" s="610"/>
      <c r="AS5" s="610"/>
      <c r="AT5" s="610"/>
      <c r="AU5" s="610"/>
      <c r="AV5" s="610"/>
      <c r="AW5" s="610"/>
      <c r="AX5" s="610"/>
      <c r="AY5" s="610"/>
      <c r="AZ5" s="610"/>
      <c r="BA5" s="610"/>
      <c r="BB5" s="610"/>
      <c r="BC5" s="610"/>
      <c r="BD5" s="610"/>
      <c r="BE5" s="610"/>
      <c r="BF5" s="611"/>
      <c r="BG5" s="623">
        <v>636991</v>
      </c>
      <c r="BH5" s="624"/>
      <c r="BI5" s="624"/>
      <c r="BJ5" s="624"/>
      <c r="BK5" s="624"/>
      <c r="BL5" s="624"/>
      <c r="BM5" s="624"/>
      <c r="BN5" s="625"/>
      <c r="BO5" s="626">
        <v>100</v>
      </c>
      <c r="BP5" s="626"/>
      <c r="BQ5" s="626"/>
      <c r="BR5" s="626"/>
      <c r="BS5" s="627">
        <v>2633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29072</v>
      </c>
      <c r="S6" s="624"/>
      <c r="T6" s="624"/>
      <c r="U6" s="624"/>
      <c r="V6" s="624"/>
      <c r="W6" s="624"/>
      <c r="X6" s="624"/>
      <c r="Y6" s="625"/>
      <c r="Z6" s="626">
        <v>0.6</v>
      </c>
      <c r="AA6" s="626"/>
      <c r="AB6" s="626"/>
      <c r="AC6" s="626"/>
      <c r="AD6" s="627">
        <v>29072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636991</v>
      </c>
      <c r="BH6" s="624"/>
      <c r="BI6" s="624"/>
      <c r="BJ6" s="624"/>
      <c r="BK6" s="624"/>
      <c r="BL6" s="624"/>
      <c r="BM6" s="624"/>
      <c r="BN6" s="625"/>
      <c r="BO6" s="626">
        <v>100</v>
      </c>
      <c r="BP6" s="626"/>
      <c r="BQ6" s="626"/>
      <c r="BR6" s="626"/>
      <c r="BS6" s="627">
        <v>2633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63327</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63327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391</v>
      </c>
      <c r="S7" s="624"/>
      <c r="T7" s="624"/>
      <c r="U7" s="624"/>
      <c r="V7" s="624"/>
      <c r="W7" s="624"/>
      <c r="X7" s="624"/>
      <c r="Y7" s="625"/>
      <c r="Z7" s="626">
        <v>0</v>
      </c>
      <c r="AA7" s="626"/>
      <c r="AB7" s="626"/>
      <c r="AC7" s="626"/>
      <c r="AD7" s="627">
        <v>391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256883</v>
      </c>
      <c r="BH7" s="624"/>
      <c r="BI7" s="624"/>
      <c r="BJ7" s="624"/>
      <c r="BK7" s="624"/>
      <c r="BL7" s="624"/>
      <c r="BM7" s="624"/>
      <c r="BN7" s="625"/>
      <c r="BO7" s="626">
        <v>40.299999999999997</v>
      </c>
      <c r="BP7" s="626"/>
      <c r="BQ7" s="626"/>
      <c r="BR7" s="626"/>
      <c r="BS7" s="627">
        <v>2633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1026454</v>
      </c>
      <c r="CS7" s="624"/>
      <c r="CT7" s="624"/>
      <c r="CU7" s="624"/>
      <c r="CV7" s="624"/>
      <c r="CW7" s="624"/>
      <c r="CX7" s="624"/>
      <c r="CY7" s="625"/>
      <c r="CZ7" s="626">
        <v>23.3</v>
      </c>
      <c r="DA7" s="626"/>
      <c r="DB7" s="626"/>
      <c r="DC7" s="626"/>
      <c r="DD7" s="632">
        <v>12599</v>
      </c>
      <c r="DE7" s="624"/>
      <c r="DF7" s="624"/>
      <c r="DG7" s="624"/>
      <c r="DH7" s="624"/>
      <c r="DI7" s="624"/>
      <c r="DJ7" s="624"/>
      <c r="DK7" s="624"/>
      <c r="DL7" s="624"/>
      <c r="DM7" s="624"/>
      <c r="DN7" s="624"/>
      <c r="DO7" s="624"/>
      <c r="DP7" s="625"/>
      <c r="DQ7" s="632">
        <v>845344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11513</v>
      </c>
      <c r="S8" s="624"/>
      <c r="T8" s="624"/>
      <c r="U8" s="624"/>
      <c r="V8" s="624"/>
      <c r="W8" s="624"/>
      <c r="X8" s="624"/>
      <c r="Y8" s="625"/>
      <c r="Z8" s="626">
        <v>0.3</v>
      </c>
      <c r="AA8" s="626"/>
      <c r="AB8" s="626"/>
      <c r="AC8" s="626"/>
      <c r="AD8" s="627">
        <v>11513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8681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1314129</v>
      </c>
      <c r="CS8" s="624"/>
      <c r="CT8" s="624"/>
      <c r="CU8" s="624"/>
      <c r="CV8" s="624"/>
      <c r="CW8" s="624"/>
      <c r="CX8" s="624"/>
      <c r="CY8" s="625"/>
      <c r="CZ8" s="626">
        <v>29.8</v>
      </c>
      <c r="DA8" s="626"/>
      <c r="DB8" s="626"/>
      <c r="DC8" s="626"/>
      <c r="DD8" s="632">
        <v>195261</v>
      </c>
      <c r="DE8" s="624"/>
      <c r="DF8" s="624"/>
      <c r="DG8" s="624"/>
      <c r="DH8" s="624"/>
      <c r="DI8" s="624"/>
      <c r="DJ8" s="624"/>
      <c r="DK8" s="624"/>
      <c r="DL8" s="624"/>
      <c r="DM8" s="624"/>
      <c r="DN8" s="624"/>
      <c r="DO8" s="624"/>
      <c r="DP8" s="625"/>
      <c r="DQ8" s="632">
        <v>590982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15077</v>
      </c>
      <c r="S9" s="624"/>
      <c r="T9" s="624"/>
      <c r="U9" s="624"/>
      <c r="V9" s="624"/>
      <c r="W9" s="624"/>
      <c r="X9" s="624"/>
      <c r="Y9" s="625"/>
      <c r="Z9" s="626">
        <v>0.3</v>
      </c>
      <c r="AA9" s="626"/>
      <c r="AB9" s="626"/>
      <c r="AC9" s="626"/>
      <c r="AD9" s="627">
        <v>15077</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227026</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312318</v>
      </c>
      <c r="CS9" s="624"/>
      <c r="CT9" s="624"/>
      <c r="CU9" s="624"/>
      <c r="CV9" s="624"/>
      <c r="CW9" s="624"/>
      <c r="CX9" s="624"/>
      <c r="CY9" s="625"/>
      <c r="CZ9" s="626">
        <v>7.1</v>
      </c>
      <c r="DA9" s="626"/>
      <c r="DB9" s="626"/>
      <c r="DC9" s="626"/>
      <c r="DD9" s="632">
        <v>30575</v>
      </c>
      <c r="DE9" s="624"/>
      <c r="DF9" s="624"/>
      <c r="DG9" s="624"/>
      <c r="DH9" s="624"/>
      <c r="DI9" s="624"/>
      <c r="DJ9" s="624"/>
      <c r="DK9" s="624"/>
      <c r="DL9" s="624"/>
      <c r="DM9" s="624"/>
      <c r="DN9" s="624"/>
      <c r="DO9" s="624"/>
      <c r="DP9" s="625"/>
      <c r="DQ9" s="632">
        <v>250062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11952</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154757</v>
      </c>
      <c r="S11" s="624"/>
      <c r="T11" s="624"/>
      <c r="U11" s="624"/>
      <c r="V11" s="624"/>
      <c r="W11" s="624"/>
      <c r="X11" s="624"/>
      <c r="Y11" s="625"/>
      <c r="Z11" s="628">
        <v>3.4</v>
      </c>
      <c r="AA11" s="629"/>
      <c r="AB11" s="629"/>
      <c r="AC11" s="635"/>
      <c r="AD11" s="632">
        <v>154757</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9224</v>
      </c>
      <c r="BH11" s="624"/>
      <c r="BI11" s="624"/>
      <c r="BJ11" s="624"/>
      <c r="BK11" s="624"/>
      <c r="BL11" s="624"/>
      <c r="BM11" s="624"/>
      <c r="BN11" s="625"/>
      <c r="BO11" s="626">
        <v>1.4</v>
      </c>
      <c r="BP11" s="626"/>
      <c r="BQ11" s="626"/>
      <c r="BR11" s="626"/>
      <c r="BS11" s="627">
        <v>2633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233614</v>
      </c>
      <c r="CS11" s="624"/>
      <c r="CT11" s="624"/>
      <c r="CU11" s="624"/>
      <c r="CV11" s="624"/>
      <c r="CW11" s="624"/>
      <c r="CX11" s="624"/>
      <c r="CY11" s="625"/>
      <c r="CZ11" s="626">
        <v>5.3</v>
      </c>
      <c r="DA11" s="626"/>
      <c r="DB11" s="626"/>
      <c r="DC11" s="626"/>
      <c r="DD11" s="632">
        <v>151232</v>
      </c>
      <c r="DE11" s="624"/>
      <c r="DF11" s="624"/>
      <c r="DG11" s="624"/>
      <c r="DH11" s="624"/>
      <c r="DI11" s="624"/>
      <c r="DJ11" s="624"/>
      <c r="DK11" s="624"/>
      <c r="DL11" s="624"/>
      <c r="DM11" s="624"/>
      <c r="DN11" s="624"/>
      <c r="DO11" s="624"/>
      <c r="DP11" s="625"/>
      <c r="DQ11" s="632">
        <v>68641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304479</v>
      </c>
      <c r="BH12" s="624"/>
      <c r="BI12" s="624"/>
      <c r="BJ12" s="624"/>
      <c r="BK12" s="624"/>
      <c r="BL12" s="624"/>
      <c r="BM12" s="624"/>
      <c r="BN12" s="625"/>
      <c r="BO12" s="626">
        <v>47.8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27439</v>
      </c>
      <c r="CS12" s="624"/>
      <c r="CT12" s="624"/>
      <c r="CU12" s="624"/>
      <c r="CV12" s="624"/>
      <c r="CW12" s="624"/>
      <c r="CX12" s="624"/>
      <c r="CY12" s="625"/>
      <c r="CZ12" s="626">
        <v>0.6</v>
      </c>
      <c r="DA12" s="626"/>
      <c r="DB12" s="626"/>
      <c r="DC12" s="626"/>
      <c r="DD12" s="632">
        <v>1705</v>
      </c>
      <c r="DE12" s="624"/>
      <c r="DF12" s="624"/>
      <c r="DG12" s="624"/>
      <c r="DH12" s="624"/>
      <c r="DI12" s="624"/>
      <c r="DJ12" s="624"/>
      <c r="DK12" s="624"/>
      <c r="DL12" s="624"/>
      <c r="DM12" s="624"/>
      <c r="DN12" s="624"/>
      <c r="DO12" s="624"/>
      <c r="DP12" s="625"/>
      <c r="DQ12" s="632">
        <v>9105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302336</v>
      </c>
      <c r="BH13" s="624"/>
      <c r="BI13" s="624"/>
      <c r="BJ13" s="624"/>
      <c r="BK13" s="624"/>
      <c r="BL13" s="624"/>
      <c r="BM13" s="624"/>
      <c r="BN13" s="625"/>
      <c r="BO13" s="626">
        <v>47.5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375710</v>
      </c>
      <c r="CS13" s="624"/>
      <c r="CT13" s="624"/>
      <c r="CU13" s="624"/>
      <c r="CV13" s="624"/>
      <c r="CW13" s="624"/>
      <c r="CX13" s="624"/>
      <c r="CY13" s="625"/>
      <c r="CZ13" s="626">
        <v>8.5</v>
      </c>
      <c r="DA13" s="626"/>
      <c r="DB13" s="626"/>
      <c r="DC13" s="626"/>
      <c r="DD13" s="632">
        <v>193286</v>
      </c>
      <c r="DE13" s="624"/>
      <c r="DF13" s="624"/>
      <c r="DG13" s="624"/>
      <c r="DH13" s="624"/>
      <c r="DI13" s="624"/>
      <c r="DJ13" s="624"/>
      <c r="DK13" s="624"/>
      <c r="DL13" s="624"/>
      <c r="DM13" s="624"/>
      <c r="DN13" s="624"/>
      <c r="DO13" s="624"/>
      <c r="DP13" s="625"/>
      <c r="DQ13" s="632">
        <v>242459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25206</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200284</v>
      </c>
      <c r="CS14" s="624"/>
      <c r="CT14" s="624"/>
      <c r="CU14" s="624"/>
      <c r="CV14" s="624"/>
      <c r="CW14" s="624"/>
      <c r="CX14" s="624"/>
      <c r="CY14" s="625"/>
      <c r="CZ14" s="626">
        <v>4.5</v>
      </c>
      <c r="DA14" s="626"/>
      <c r="DB14" s="626"/>
      <c r="DC14" s="626"/>
      <c r="DD14" s="632">
        <v>2653</v>
      </c>
      <c r="DE14" s="624"/>
      <c r="DF14" s="624"/>
      <c r="DG14" s="624"/>
      <c r="DH14" s="624"/>
      <c r="DI14" s="624"/>
      <c r="DJ14" s="624"/>
      <c r="DK14" s="624"/>
      <c r="DL14" s="624"/>
      <c r="DM14" s="624"/>
      <c r="DN14" s="624"/>
      <c r="DO14" s="624"/>
      <c r="DP14" s="625"/>
      <c r="DQ14" s="632">
        <v>191400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4149</v>
      </c>
      <c r="S15" s="624"/>
      <c r="T15" s="624"/>
      <c r="U15" s="624"/>
      <c r="V15" s="624"/>
      <c r="W15" s="624"/>
      <c r="X15" s="624"/>
      <c r="Y15" s="625"/>
      <c r="Z15" s="626">
        <v>0.1</v>
      </c>
      <c r="AA15" s="626"/>
      <c r="AB15" s="626"/>
      <c r="AC15" s="626"/>
      <c r="AD15" s="627">
        <v>4149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50423</v>
      </c>
      <c r="BH15" s="624"/>
      <c r="BI15" s="624"/>
      <c r="BJ15" s="624"/>
      <c r="BK15" s="624"/>
      <c r="BL15" s="624"/>
      <c r="BM15" s="624"/>
      <c r="BN15" s="625"/>
      <c r="BO15" s="626">
        <v>7.9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498066</v>
      </c>
      <c r="CS15" s="624"/>
      <c r="CT15" s="624"/>
      <c r="CU15" s="624"/>
      <c r="CV15" s="624"/>
      <c r="CW15" s="624"/>
      <c r="CX15" s="624"/>
      <c r="CY15" s="625"/>
      <c r="CZ15" s="626">
        <v>11.3</v>
      </c>
      <c r="DA15" s="626"/>
      <c r="DB15" s="626"/>
      <c r="DC15" s="626"/>
      <c r="DD15" s="632">
        <v>159932</v>
      </c>
      <c r="DE15" s="624"/>
      <c r="DF15" s="624"/>
      <c r="DG15" s="624"/>
      <c r="DH15" s="624"/>
      <c r="DI15" s="624"/>
      <c r="DJ15" s="624"/>
      <c r="DK15" s="624"/>
      <c r="DL15" s="624"/>
      <c r="DM15" s="624"/>
      <c r="DN15" s="624"/>
      <c r="DO15" s="624"/>
      <c r="DP15" s="625"/>
      <c r="DQ15" s="632">
        <v>316238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9996</v>
      </c>
      <c r="S16" s="624"/>
      <c r="T16" s="624"/>
      <c r="U16" s="624"/>
      <c r="V16" s="624"/>
      <c r="W16" s="624"/>
      <c r="X16" s="624"/>
      <c r="Y16" s="625"/>
      <c r="Z16" s="626">
        <v>0.2</v>
      </c>
      <c r="AA16" s="626"/>
      <c r="AB16" s="626"/>
      <c r="AC16" s="626"/>
      <c r="AD16" s="627">
        <v>9996</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23902</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2602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26909</v>
      </c>
      <c r="S17" s="624"/>
      <c r="T17" s="624"/>
      <c r="U17" s="624"/>
      <c r="V17" s="624"/>
      <c r="W17" s="624"/>
      <c r="X17" s="624"/>
      <c r="Y17" s="625"/>
      <c r="Z17" s="626">
        <v>0.6</v>
      </c>
      <c r="AA17" s="626"/>
      <c r="AB17" s="626"/>
      <c r="AC17" s="626"/>
      <c r="AD17" s="627">
        <v>26909</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335836</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323089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2809</v>
      </c>
      <c r="S18" s="624"/>
      <c r="T18" s="624"/>
      <c r="U18" s="624"/>
      <c r="V18" s="624"/>
      <c r="W18" s="624"/>
      <c r="X18" s="624"/>
      <c r="Y18" s="625"/>
      <c r="Z18" s="626">
        <v>0.1</v>
      </c>
      <c r="AA18" s="626"/>
      <c r="AB18" s="626"/>
      <c r="AC18" s="626"/>
      <c r="AD18" s="627">
        <v>2809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24100</v>
      </c>
      <c r="S19" s="624"/>
      <c r="T19" s="624"/>
      <c r="U19" s="624"/>
      <c r="V19" s="624"/>
      <c r="W19" s="624"/>
      <c r="X19" s="624"/>
      <c r="Y19" s="625"/>
      <c r="Z19" s="626">
        <v>0.5</v>
      </c>
      <c r="AA19" s="626"/>
      <c r="AB19" s="626"/>
      <c r="AC19" s="626"/>
      <c r="AD19" s="627">
        <v>24100</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4411079</v>
      </c>
      <c r="CS20" s="624"/>
      <c r="CT20" s="624"/>
      <c r="CU20" s="624"/>
      <c r="CV20" s="624"/>
      <c r="CW20" s="624"/>
      <c r="CX20" s="624"/>
      <c r="CY20" s="625"/>
      <c r="CZ20" s="626">
        <v>100</v>
      </c>
      <c r="DA20" s="626"/>
      <c r="DB20" s="626"/>
      <c r="DC20" s="626"/>
      <c r="DD20" s="632">
        <v>747243</v>
      </c>
      <c r="DE20" s="624"/>
      <c r="DF20" s="624"/>
      <c r="DG20" s="624"/>
      <c r="DH20" s="624"/>
      <c r="DI20" s="624"/>
      <c r="DJ20" s="624"/>
      <c r="DK20" s="624"/>
      <c r="DL20" s="624"/>
      <c r="DM20" s="624"/>
      <c r="DN20" s="624"/>
      <c r="DO20" s="624"/>
      <c r="DP20" s="625"/>
      <c r="DQ20" s="632">
        <v>2903249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1815852</v>
      </c>
      <c r="S21" s="624"/>
      <c r="T21" s="624"/>
      <c r="U21" s="624"/>
      <c r="V21" s="624"/>
      <c r="W21" s="624"/>
      <c r="X21" s="624"/>
      <c r="Y21" s="625"/>
      <c r="Z21" s="626">
        <v>40.4</v>
      </c>
      <c r="AA21" s="626"/>
      <c r="AB21" s="626"/>
      <c r="AC21" s="626"/>
      <c r="AD21" s="627">
        <v>1659971</v>
      </c>
      <c r="AE21" s="627"/>
      <c r="AF21" s="627"/>
      <c r="AG21" s="627"/>
      <c r="AH21" s="627"/>
      <c r="AI21" s="627"/>
      <c r="AJ21" s="627"/>
      <c r="AK21" s="627"/>
      <c r="AL21" s="628">
        <v>64.5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1659971</v>
      </c>
      <c r="S22" s="624"/>
      <c r="T22" s="624"/>
      <c r="U22" s="624"/>
      <c r="V22" s="624"/>
      <c r="W22" s="624"/>
      <c r="X22" s="624"/>
      <c r="Y22" s="625"/>
      <c r="Z22" s="626">
        <v>36.9</v>
      </c>
      <c r="AA22" s="626"/>
      <c r="AB22" s="626"/>
      <c r="AC22" s="626"/>
      <c r="AD22" s="627">
        <v>1659971</v>
      </c>
      <c r="AE22" s="627"/>
      <c r="AF22" s="627"/>
      <c r="AG22" s="627"/>
      <c r="AH22" s="627"/>
      <c r="AI22" s="627"/>
      <c r="AJ22" s="627"/>
      <c r="AK22" s="627"/>
      <c r="AL22" s="628">
        <v>64.5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155881</v>
      </c>
      <c r="S23" s="624"/>
      <c r="T23" s="624"/>
      <c r="U23" s="624"/>
      <c r="V23" s="624"/>
      <c r="W23" s="624"/>
      <c r="X23" s="624"/>
      <c r="Y23" s="625"/>
      <c r="Z23" s="626">
        <v>3.5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1839988</v>
      </c>
      <c r="CS24" s="613"/>
      <c r="CT24" s="613"/>
      <c r="CU24" s="613"/>
      <c r="CV24" s="613"/>
      <c r="CW24" s="613"/>
      <c r="CX24" s="613"/>
      <c r="CY24" s="614"/>
      <c r="CZ24" s="617">
        <v>41.7</v>
      </c>
      <c r="DA24" s="618"/>
      <c r="DB24" s="618"/>
      <c r="DC24" s="634"/>
      <c r="DD24" s="655">
        <v>1391480</v>
      </c>
      <c r="DE24" s="613"/>
      <c r="DF24" s="613"/>
      <c r="DG24" s="613"/>
      <c r="DH24" s="613"/>
      <c r="DI24" s="613"/>
      <c r="DJ24" s="613"/>
      <c r="DK24" s="614"/>
      <c r="DL24" s="655">
        <v>1267294</v>
      </c>
      <c r="DM24" s="613"/>
      <c r="DN24" s="613"/>
      <c r="DO24" s="613"/>
      <c r="DP24" s="613"/>
      <c r="DQ24" s="613"/>
      <c r="DR24" s="613"/>
      <c r="DS24" s="613"/>
      <c r="DT24" s="613"/>
      <c r="DU24" s="613"/>
      <c r="DV24" s="614"/>
      <c r="DW24" s="617">
        <v>49.1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2704707</v>
      </c>
      <c r="S25" s="624"/>
      <c r="T25" s="624"/>
      <c r="U25" s="624"/>
      <c r="V25" s="624"/>
      <c r="W25" s="624"/>
      <c r="X25" s="624"/>
      <c r="Y25" s="625"/>
      <c r="Z25" s="626">
        <v>60.1</v>
      </c>
      <c r="AA25" s="626"/>
      <c r="AB25" s="626"/>
      <c r="AC25" s="626"/>
      <c r="AD25" s="627">
        <v>2548826</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959496</v>
      </c>
      <c r="CS25" s="644"/>
      <c r="CT25" s="644"/>
      <c r="CU25" s="644"/>
      <c r="CV25" s="644"/>
      <c r="CW25" s="644"/>
      <c r="CX25" s="644"/>
      <c r="CY25" s="645"/>
      <c r="CZ25" s="628">
        <v>21.8</v>
      </c>
      <c r="DA25" s="656"/>
      <c r="DB25" s="656"/>
      <c r="DC25" s="658"/>
      <c r="DD25" s="632">
        <v>905827</v>
      </c>
      <c r="DE25" s="644"/>
      <c r="DF25" s="644"/>
      <c r="DG25" s="644"/>
      <c r="DH25" s="644"/>
      <c r="DI25" s="644"/>
      <c r="DJ25" s="644"/>
      <c r="DK25" s="645"/>
      <c r="DL25" s="632">
        <v>801203</v>
      </c>
      <c r="DM25" s="644"/>
      <c r="DN25" s="644"/>
      <c r="DO25" s="644"/>
      <c r="DP25" s="644"/>
      <c r="DQ25" s="644"/>
      <c r="DR25" s="644"/>
      <c r="DS25" s="644"/>
      <c r="DT25" s="644"/>
      <c r="DU25" s="644"/>
      <c r="DV25" s="645"/>
      <c r="DW25" s="628">
        <v>31.1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581909</v>
      </c>
      <c r="CS26" s="624"/>
      <c r="CT26" s="624"/>
      <c r="CU26" s="624"/>
      <c r="CV26" s="624"/>
      <c r="CW26" s="624"/>
      <c r="CX26" s="624"/>
      <c r="CY26" s="625"/>
      <c r="CZ26" s="628">
        <v>13.2</v>
      </c>
      <c r="DA26" s="656"/>
      <c r="DB26" s="656"/>
      <c r="DC26" s="658"/>
      <c r="DD26" s="632">
        <v>544002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14061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636991</v>
      </c>
      <c r="BH27" s="624"/>
      <c r="BI27" s="624"/>
      <c r="BJ27" s="624"/>
      <c r="BK27" s="624"/>
      <c r="BL27" s="624"/>
      <c r="BM27" s="624"/>
      <c r="BN27" s="625"/>
      <c r="BO27" s="626">
        <v>100</v>
      </c>
      <c r="BP27" s="626"/>
      <c r="BQ27" s="626"/>
      <c r="BR27" s="626"/>
      <c r="BS27" s="627">
        <v>2633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544656</v>
      </c>
      <c r="CS27" s="644"/>
      <c r="CT27" s="644"/>
      <c r="CU27" s="644"/>
      <c r="CV27" s="644"/>
      <c r="CW27" s="644"/>
      <c r="CX27" s="644"/>
      <c r="CY27" s="645"/>
      <c r="CZ27" s="628">
        <v>12.3</v>
      </c>
      <c r="DA27" s="656"/>
      <c r="DB27" s="656"/>
      <c r="DC27" s="658"/>
      <c r="DD27" s="632">
        <v>162564</v>
      </c>
      <c r="DE27" s="644"/>
      <c r="DF27" s="644"/>
      <c r="DG27" s="644"/>
      <c r="DH27" s="644"/>
      <c r="DI27" s="644"/>
      <c r="DJ27" s="644"/>
      <c r="DK27" s="645"/>
      <c r="DL27" s="632">
        <v>143002</v>
      </c>
      <c r="DM27" s="644"/>
      <c r="DN27" s="644"/>
      <c r="DO27" s="644"/>
      <c r="DP27" s="644"/>
      <c r="DQ27" s="644"/>
      <c r="DR27" s="644"/>
      <c r="DS27" s="644"/>
      <c r="DT27" s="644"/>
      <c r="DU27" s="644"/>
      <c r="DV27" s="645"/>
      <c r="DW27" s="628">
        <v>5.5</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26673</v>
      </c>
      <c r="S28" s="624"/>
      <c r="T28" s="624"/>
      <c r="U28" s="624"/>
      <c r="V28" s="624"/>
      <c r="W28" s="624"/>
      <c r="X28" s="624"/>
      <c r="Y28" s="625"/>
      <c r="Z28" s="626">
        <v>0.6</v>
      </c>
      <c r="AA28" s="626"/>
      <c r="AB28" s="626"/>
      <c r="AC28" s="626"/>
      <c r="AD28" s="627">
        <v>3448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335836</v>
      </c>
      <c r="CS28" s="624"/>
      <c r="CT28" s="624"/>
      <c r="CU28" s="624"/>
      <c r="CV28" s="624"/>
      <c r="CW28" s="624"/>
      <c r="CX28" s="624"/>
      <c r="CY28" s="625"/>
      <c r="CZ28" s="628">
        <v>7.6</v>
      </c>
      <c r="DA28" s="656"/>
      <c r="DB28" s="656"/>
      <c r="DC28" s="658"/>
      <c r="DD28" s="632">
        <v>323089</v>
      </c>
      <c r="DE28" s="624"/>
      <c r="DF28" s="624"/>
      <c r="DG28" s="624"/>
      <c r="DH28" s="624"/>
      <c r="DI28" s="624"/>
      <c r="DJ28" s="624"/>
      <c r="DK28" s="625"/>
      <c r="DL28" s="632">
        <v>323089</v>
      </c>
      <c r="DM28" s="624"/>
      <c r="DN28" s="624"/>
      <c r="DO28" s="624"/>
      <c r="DP28" s="624"/>
      <c r="DQ28" s="624"/>
      <c r="DR28" s="624"/>
      <c r="DS28" s="624"/>
      <c r="DT28" s="624"/>
      <c r="DU28" s="624"/>
      <c r="DV28" s="625"/>
      <c r="DW28" s="628">
        <v>12.5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16025</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335797</v>
      </c>
      <c r="CS29" s="644"/>
      <c r="CT29" s="644"/>
      <c r="CU29" s="644"/>
      <c r="CV29" s="644"/>
      <c r="CW29" s="644"/>
      <c r="CX29" s="644"/>
      <c r="CY29" s="645"/>
      <c r="CZ29" s="628">
        <v>7.6</v>
      </c>
      <c r="DA29" s="656"/>
      <c r="DB29" s="656"/>
      <c r="DC29" s="658"/>
      <c r="DD29" s="632">
        <v>323050</v>
      </c>
      <c r="DE29" s="644"/>
      <c r="DF29" s="644"/>
      <c r="DG29" s="644"/>
      <c r="DH29" s="644"/>
      <c r="DI29" s="644"/>
      <c r="DJ29" s="644"/>
      <c r="DK29" s="645"/>
      <c r="DL29" s="632">
        <v>323050</v>
      </c>
      <c r="DM29" s="644"/>
      <c r="DN29" s="644"/>
      <c r="DO29" s="644"/>
      <c r="DP29" s="644"/>
      <c r="DQ29" s="644"/>
      <c r="DR29" s="644"/>
      <c r="DS29" s="644"/>
      <c r="DT29" s="644"/>
      <c r="DU29" s="644"/>
      <c r="DV29" s="645"/>
      <c r="DW29" s="628">
        <v>12.5</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738359</v>
      </c>
      <c r="S30" s="624"/>
      <c r="T30" s="624"/>
      <c r="U30" s="624"/>
      <c r="V30" s="624"/>
      <c r="W30" s="624"/>
      <c r="X30" s="624"/>
      <c r="Y30" s="625"/>
      <c r="Z30" s="626">
        <v>16.399999999999999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320705</v>
      </c>
      <c r="CS30" s="624"/>
      <c r="CT30" s="624"/>
      <c r="CU30" s="624"/>
      <c r="CV30" s="624"/>
      <c r="CW30" s="624"/>
      <c r="CX30" s="624"/>
      <c r="CY30" s="625"/>
      <c r="CZ30" s="628">
        <v>7.3</v>
      </c>
      <c r="DA30" s="656"/>
      <c r="DB30" s="656"/>
      <c r="DC30" s="658"/>
      <c r="DD30" s="632">
        <v>307958</v>
      </c>
      <c r="DE30" s="624"/>
      <c r="DF30" s="624"/>
      <c r="DG30" s="624"/>
      <c r="DH30" s="624"/>
      <c r="DI30" s="624"/>
      <c r="DJ30" s="624"/>
      <c r="DK30" s="625"/>
      <c r="DL30" s="632">
        <v>307958</v>
      </c>
      <c r="DM30" s="624"/>
      <c r="DN30" s="624"/>
      <c r="DO30" s="624"/>
      <c r="DP30" s="624"/>
      <c r="DQ30" s="624"/>
      <c r="DR30" s="624"/>
      <c r="DS30" s="624"/>
      <c r="DT30" s="624"/>
      <c r="DU30" s="624"/>
      <c r="DV30" s="625"/>
      <c r="DW30" s="628">
        <v>11.9</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96.8</v>
      </c>
      <c r="BN31" s="667"/>
      <c r="BO31" s="667"/>
      <c r="BP31" s="667"/>
      <c r="BQ31" s="668"/>
      <c r="BR31" s="670">
        <v>99.6</v>
      </c>
      <c r="BS31" s="667"/>
      <c r="BT31" s="667"/>
      <c r="BU31" s="667"/>
      <c r="BV31" s="667"/>
      <c r="BW31" s="667"/>
      <c r="BX31" s="618">
        <v>96.9</v>
      </c>
      <c r="BY31" s="667"/>
      <c r="BZ31" s="667"/>
      <c r="CA31" s="667"/>
      <c r="CB31" s="668"/>
      <c r="CD31" s="663"/>
      <c r="CE31" s="664"/>
      <c r="CF31" s="620" t="s">
        <v>300</v>
      </c>
      <c r="CG31" s="621"/>
      <c r="CH31" s="621"/>
      <c r="CI31" s="621"/>
      <c r="CJ31" s="621"/>
      <c r="CK31" s="621"/>
      <c r="CL31" s="621"/>
      <c r="CM31" s="621"/>
      <c r="CN31" s="621"/>
      <c r="CO31" s="621"/>
      <c r="CP31" s="621"/>
      <c r="CQ31" s="622"/>
      <c r="CR31" s="623">
        <v>15092</v>
      </c>
      <c r="CS31" s="644"/>
      <c r="CT31" s="644"/>
      <c r="CU31" s="644"/>
      <c r="CV31" s="644"/>
      <c r="CW31" s="644"/>
      <c r="CX31" s="644"/>
      <c r="CY31" s="645"/>
      <c r="CZ31" s="628">
        <v>0.3</v>
      </c>
      <c r="DA31" s="656"/>
      <c r="DB31" s="656"/>
      <c r="DC31" s="658"/>
      <c r="DD31" s="632">
        <v>15092</v>
      </c>
      <c r="DE31" s="644"/>
      <c r="DF31" s="644"/>
      <c r="DG31" s="644"/>
      <c r="DH31" s="644"/>
      <c r="DI31" s="644"/>
      <c r="DJ31" s="644"/>
      <c r="DK31" s="645"/>
      <c r="DL31" s="632">
        <v>15092</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391501</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97.7</v>
      </c>
      <c r="BN32" s="644"/>
      <c r="BO32" s="644"/>
      <c r="BP32" s="644"/>
      <c r="BQ32" s="669"/>
      <c r="BR32" s="680">
        <v>99.6</v>
      </c>
      <c r="BS32" s="644"/>
      <c r="BT32" s="644"/>
      <c r="BU32" s="644"/>
      <c r="BV32" s="644"/>
      <c r="BW32" s="644"/>
      <c r="BX32" s="629">
        <v>98.1</v>
      </c>
      <c r="BY32" s="644"/>
      <c r="BZ32" s="644"/>
      <c r="CA32" s="644"/>
      <c r="CB32" s="669"/>
      <c r="CD32" s="665"/>
      <c r="CE32" s="666"/>
      <c r="CF32" s="620" t="s">
        <v>304</v>
      </c>
      <c r="CG32" s="621"/>
      <c r="CH32" s="621"/>
      <c r="CI32" s="621"/>
      <c r="CJ32" s="621"/>
      <c r="CK32" s="621"/>
      <c r="CL32" s="621"/>
      <c r="CM32" s="621"/>
      <c r="CN32" s="621"/>
      <c r="CO32" s="621"/>
      <c r="CP32" s="621"/>
      <c r="CQ32" s="622"/>
      <c r="CR32" s="623">
        <v>39</v>
      </c>
      <c r="CS32" s="624"/>
      <c r="CT32" s="624"/>
      <c r="CU32" s="624"/>
      <c r="CV32" s="624"/>
      <c r="CW32" s="624"/>
      <c r="CX32" s="624"/>
      <c r="CY32" s="625"/>
      <c r="CZ32" s="628">
        <v>0</v>
      </c>
      <c r="DA32" s="656"/>
      <c r="DB32" s="656"/>
      <c r="DC32" s="658"/>
      <c r="DD32" s="632">
        <v>39</v>
      </c>
      <c r="DE32" s="624"/>
      <c r="DF32" s="624"/>
      <c r="DG32" s="624"/>
      <c r="DH32" s="624"/>
      <c r="DI32" s="624"/>
      <c r="DJ32" s="624"/>
      <c r="DK32" s="625"/>
      <c r="DL32" s="632">
        <v>39</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14093</v>
      </c>
      <c r="S33" s="624"/>
      <c r="T33" s="624"/>
      <c r="U33" s="624"/>
      <c r="V33" s="624"/>
      <c r="W33" s="624"/>
      <c r="X33" s="624"/>
      <c r="Y33" s="625"/>
      <c r="Z33" s="626">
        <v>0.3</v>
      </c>
      <c r="AA33" s="626"/>
      <c r="AB33" s="626"/>
      <c r="AC33" s="626"/>
      <c r="AD33" s="627">
        <v>12386</v>
      </c>
      <c r="AE33" s="627"/>
      <c r="AF33" s="627"/>
      <c r="AG33" s="627"/>
      <c r="AH33" s="627"/>
      <c r="AI33" s="627"/>
      <c r="AJ33" s="627"/>
      <c r="AK33" s="627"/>
      <c r="AL33" s="628">
        <v>0.5</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95.2</v>
      </c>
      <c r="BN33" s="682"/>
      <c r="BO33" s="682"/>
      <c r="BP33" s="682"/>
      <c r="BQ33" s="684"/>
      <c r="BR33" s="681">
        <v>99.5</v>
      </c>
      <c r="BS33" s="682"/>
      <c r="BT33" s="682"/>
      <c r="BU33" s="682"/>
      <c r="BV33" s="682"/>
      <c r="BW33" s="682"/>
      <c r="BX33" s="683">
        <v>95</v>
      </c>
      <c r="BY33" s="682"/>
      <c r="BZ33" s="682"/>
      <c r="CA33" s="682"/>
      <c r="CB33" s="684"/>
      <c r="CD33" s="620" t="s">
        <v>307</v>
      </c>
      <c r="CE33" s="621"/>
      <c r="CF33" s="621"/>
      <c r="CG33" s="621"/>
      <c r="CH33" s="621"/>
      <c r="CI33" s="621"/>
      <c r="CJ33" s="621"/>
      <c r="CK33" s="621"/>
      <c r="CL33" s="621"/>
      <c r="CM33" s="621"/>
      <c r="CN33" s="621"/>
      <c r="CO33" s="621"/>
      <c r="CP33" s="621"/>
      <c r="CQ33" s="622"/>
      <c r="CR33" s="623">
        <v>1799946</v>
      </c>
      <c r="CS33" s="644"/>
      <c r="CT33" s="644"/>
      <c r="CU33" s="644"/>
      <c r="CV33" s="644"/>
      <c r="CW33" s="644"/>
      <c r="CX33" s="644"/>
      <c r="CY33" s="645"/>
      <c r="CZ33" s="628">
        <v>40.799999999999997</v>
      </c>
      <c r="DA33" s="656"/>
      <c r="DB33" s="656"/>
      <c r="DC33" s="658"/>
      <c r="DD33" s="632">
        <v>1419667</v>
      </c>
      <c r="DE33" s="644"/>
      <c r="DF33" s="644"/>
      <c r="DG33" s="644"/>
      <c r="DH33" s="644"/>
      <c r="DI33" s="644"/>
      <c r="DJ33" s="644"/>
      <c r="DK33" s="645"/>
      <c r="DL33" s="632">
        <v>930711</v>
      </c>
      <c r="DM33" s="644"/>
      <c r="DN33" s="644"/>
      <c r="DO33" s="644"/>
      <c r="DP33" s="644"/>
      <c r="DQ33" s="644"/>
      <c r="DR33" s="644"/>
      <c r="DS33" s="644"/>
      <c r="DT33" s="644"/>
      <c r="DU33" s="644"/>
      <c r="DV33" s="645"/>
      <c r="DW33" s="628">
        <v>36.1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79430</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782358</v>
      </c>
      <c r="CS34" s="624"/>
      <c r="CT34" s="624"/>
      <c r="CU34" s="624"/>
      <c r="CV34" s="624"/>
      <c r="CW34" s="624"/>
      <c r="CX34" s="624"/>
      <c r="CY34" s="625"/>
      <c r="CZ34" s="628">
        <v>17.7</v>
      </c>
      <c r="DA34" s="656"/>
      <c r="DB34" s="656"/>
      <c r="DC34" s="658"/>
      <c r="DD34" s="632">
        <v>561394</v>
      </c>
      <c r="DE34" s="624"/>
      <c r="DF34" s="624"/>
      <c r="DG34" s="624"/>
      <c r="DH34" s="624"/>
      <c r="DI34" s="624"/>
      <c r="DJ34" s="624"/>
      <c r="DK34" s="625"/>
      <c r="DL34" s="632">
        <v>428837</v>
      </c>
      <c r="DM34" s="624"/>
      <c r="DN34" s="624"/>
      <c r="DO34" s="624"/>
      <c r="DP34" s="624"/>
      <c r="DQ34" s="624"/>
      <c r="DR34" s="624"/>
      <c r="DS34" s="624"/>
      <c r="DT34" s="624"/>
      <c r="DU34" s="624"/>
      <c r="DV34" s="625"/>
      <c r="DW34" s="628">
        <v>16.600000000000001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60603</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8902</v>
      </c>
      <c r="CS35" s="644"/>
      <c r="CT35" s="644"/>
      <c r="CU35" s="644"/>
      <c r="CV35" s="644"/>
      <c r="CW35" s="644"/>
      <c r="CX35" s="644"/>
      <c r="CY35" s="645"/>
      <c r="CZ35" s="628">
        <v>0.2</v>
      </c>
      <c r="DA35" s="656"/>
      <c r="DB35" s="656"/>
      <c r="DC35" s="658"/>
      <c r="DD35" s="632">
        <v>6829</v>
      </c>
      <c r="DE35" s="644"/>
      <c r="DF35" s="644"/>
      <c r="DG35" s="644"/>
      <c r="DH35" s="644"/>
      <c r="DI35" s="644"/>
      <c r="DJ35" s="644"/>
      <c r="DK35" s="645"/>
      <c r="DL35" s="632">
        <v>6829</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107950</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498906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1689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515944</v>
      </c>
      <c r="CS36" s="624"/>
      <c r="CT36" s="624"/>
      <c r="CU36" s="624"/>
      <c r="CV36" s="624"/>
      <c r="CW36" s="624"/>
      <c r="CX36" s="624"/>
      <c r="CY36" s="625"/>
      <c r="CZ36" s="628">
        <v>11.7</v>
      </c>
      <c r="DA36" s="656"/>
      <c r="DB36" s="656"/>
      <c r="DC36" s="658"/>
      <c r="DD36" s="632">
        <v>466209</v>
      </c>
      <c r="DE36" s="624"/>
      <c r="DF36" s="624"/>
      <c r="DG36" s="624"/>
      <c r="DH36" s="624"/>
      <c r="DI36" s="624"/>
      <c r="DJ36" s="624"/>
      <c r="DK36" s="625"/>
      <c r="DL36" s="632">
        <v>213073</v>
      </c>
      <c r="DM36" s="624"/>
      <c r="DN36" s="624"/>
      <c r="DO36" s="624"/>
      <c r="DP36" s="624"/>
      <c r="DQ36" s="624"/>
      <c r="DR36" s="624"/>
      <c r="DS36" s="624"/>
      <c r="DT36" s="624"/>
      <c r="DU36" s="624"/>
      <c r="DV36" s="625"/>
      <c r="DW36" s="628">
        <v>8.3000000000000007</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31965</v>
      </c>
      <c r="S37" s="624"/>
      <c r="T37" s="624"/>
      <c r="U37" s="624"/>
      <c r="V37" s="624"/>
      <c r="W37" s="624"/>
      <c r="X37" s="624"/>
      <c r="Y37" s="625"/>
      <c r="Z37" s="626">
        <v>0.7</v>
      </c>
      <c r="AA37" s="626"/>
      <c r="AB37" s="626"/>
      <c r="AC37" s="626"/>
      <c r="AD37" s="627">
        <v>9414</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142822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-1921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139999</v>
      </c>
      <c r="CS37" s="644"/>
      <c r="CT37" s="644"/>
      <c r="CU37" s="644"/>
      <c r="CV37" s="644"/>
      <c r="CW37" s="644"/>
      <c r="CX37" s="644"/>
      <c r="CY37" s="645"/>
      <c r="CZ37" s="628">
        <v>3.2</v>
      </c>
      <c r="DA37" s="656"/>
      <c r="DB37" s="656"/>
      <c r="DC37" s="658"/>
      <c r="DD37" s="632">
        <v>139999</v>
      </c>
      <c r="DE37" s="644"/>
      <c r="DF37" s="644"/>
      <c r="DG37" s="644"/>
      <c r="DH37" s="644"/>
      <c r="DI37" s="644"/>
      <c r="DJ37" s="644"/>
      <c r="DK37" s="645"/>
      <c r="DL37" s="632">
        <v>135508</v>
      </c>
      <c r="DM37" s="644"/>
      <c r="DN37" s="644"/>
      <c r="DO37" s="644"/>
      <c r="DP37" s="644"/>
      <c r="DQ37" s="644"/>
      <c r="DR37" s="644"/>
      <c r="DS37" s="644"/>
      <c r="DT37" s="644"/>
      <c r="DU37" s="644"/>
      <c r="DV37" s="645"/>
      <c r="DW37" s="628">
        <v>5.3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311275</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1565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870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354519</v>
      </c>
      <c r="CS38" s="624"/>
      <c r="CT38" s="624"/>
      <c r="CU38" s="624"/>
      <c r="CV38" s="624"/>
      <c r="CW38" s="624"/>
      <c r="CX38" s="624"/>
      <c r="CY38" s="625"/>
      <c r="CZ38" s="628">
        <v>8</v>
      </c>
      <c r="DA38" s="656"/>
      <c r="DB38" s="656"/>
      <c r="DC38" s="658"/>
      <c r="DD38" s="632">
        <v>289524</v>
      </c>
      <c r="DE38" s="624"/>
      <c r="DF38" s="624"/>
      <c r="DG38" s="624"/>
      <c r="DH38" s="624"/>
      <c r="DI38" s="624"/>
      <c r="DJ38" s="624"/>
      <c r="DK38" s="625"/>
      <c r="DL38" s="632">
        <v>281972</v>
      </c>
      <c r="DM38" s="624"/>
      <c r="DN38" s="624"/>
      <c r="DO38" s="624"/>
      <c r="DP38" s="624"/>
      <c r="DQ38" s="624"/>
      <c r="DR38" s="624"/>
      <c r="DS38" s="624"/>
      <c r="DT38" s="624"/>
      <c r="DU38" s="624"/>
      <c r="DV38" s="625"/>
      <c r="DW38" s="628">
        <v>10.9</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1328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88223</v>
      </c>
      <c r="CS39" s="644"/>
      <c r="CT39" s="644"/>
      <c r="CU39" s="644"/>
      <c r="CV39" s="644"/>
      <c r="CW39" s="644"/>
      <c r="CX39" s="644"/>
      <c r="CY39" s="645"/>
      <c r="CZ39" s="628">
        <v>2</v>
      </c>
      <c r="DA39" s="656"/>
      <c r="DB39" s="656"/>
      <c r="DC39" s="658"/>
      <c r="DD39" s="632">
        <v>45711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5675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50000</v>
      </c>
      <c r="CS40" s="624"/>
      <c r="CT40" s="624"/>
      <c r="CU40" s="624"/>
      <c r="CV40" s="624"/>
      <c r="CW40" s="624"/>
      <c r="CX40" s="624"/>
      <c r="CY40" s="625"/>
      <c r="CZ40" s="628">
        <v>1.1000000000000001</v>
      </c>
      <c r="DA40" s="656"/>
      <c r="DB40" s="656"/>
      <c r="DC40" s="658"/>
      <c r="DD40" s="632">
        <v>50000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4496642</v>
      </c>
      <c r="S41" s="696"/>
      <c r="T41" s="696"/>
      <c r="U41" s="696"/>
      <c r="V41" s="696"/>
      <c r="W41" s="696"/>
      <c r="X41" s="696"/>
      <c r="Y41" s="700"/>
      <c r="Z41" s="701">
        <v>100</v>
      </c>
      <c r="AA41" s="701"/>
      <c r="AB41" s="701"/>
      <c r="AC41" s="701"/>
      <c r="AD41" s="702">
        <v>2574074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66412</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7</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288107</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771145</v>
      </c>
      <c r="CS42" s="644"/>
      <c r="CT42" s="644"/>
      <c r="CU42" s="644"/>
      <c r="CV42" s="644"/>
      <c r="CW42" s="644"/>
      <c r="CX42" s="644"/>
      <c r="CY42" s="645"/>
      <c r="CZ42" s="628">
        <v>17.5</v>
      </c>
      <c r="DA42" s="656"/>
      <c r="DB42" s="656"/>
      <c r="DC42" s="658"/>
      <c r="DD42" s="632">
        <v>92102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747243</v>
      </c>
      <c r="CS44" s="624"/>
      <c r="CT44" s="624"/>
      <c r="CU44" s="624"/>
      <c r="CV44" s="624"/>
      <c r="CW44" s="624"/>
      <c r="CX44" s="624"/>
      <c r="CY44" s="625"/>
      <c r="CZ44" s="628">
        <v>16.899999999999999</v>
      </c>
      <c r="DA44" s="629"/>
      <c r="DB44" s="629"/>
      <c r="DC44" s="635"/>
      <c r="DD44" s="632">
        <v>89500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421544</v>
      </c>
      <c r="CS45" s="644"/>
      <c r="CT45" s="644"/>
      <c r="CU45" s="644"/>
      <c r="CV45" s="644"/>
      <c r="CW45" s="644"/>
      <c r="CX45" s="644"/>
      <c r="CY45" s="645"/>
      <c r="CZ45" s="628">
        <v>9.6</v>
      </c>
      <c r="DA45" s="656"/>
      <c r="DB45" s="656"/>
      <c r="DC45" s="658"/>
      <c r="DD45" s="632">
        <v>27729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315916</v>
      </c>
      <c r="CS46" s="624"/>
      <c r="CT46" s="624"/>
      <c r="CU46" s="624"/>
      <c r="CV46" s="624"/>
      <c r="CW46" s="624"/>
      <c r="CX46" s="624"/>
      <c r="CY46" s="625"/>
      <c r="CZ46" s="628">
        <v>7.2</v>
      </c>
      <c r="DA46" s="629"/>
      <c r="DB46" s="629"/>
      <c r="DC46" s="635"/>
      <c r="DD46" s="632">
        <v>61688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23902</v>
      </c>
      <c r="CS47" s="644"/>
      <c r="CT47" s="644"/>
      <c r="CU47" s="644"/>
      <c r="CV47" s="644"/>
      <c r="CW47" s="644"/>
      <c r="CX47" s="644"/>
      <c r="CY47" s="645"/>
      <c r="CZ47" s="628">
        <v>0.5</v>
      </c>
      <c r="DA47" s="656"/>
      <c r="DB47" s="656"/>
      <c r="DC47" s="658"/>
      <c r="DD47" s="632">
        <v>2602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4411079</v>
      </c>
      <c r="CS49" s="682"/>
      <c r="CT49" s="682"/>
      <c r="CU49" s="682"/>
      <c r="CV49" s="682"/>
      <c r="CW49" s="682"/>
      <c r="CX49" s="682"/>
      <c r="CY49" s="711"/>
      <c r="CZ49" s="703">
        <v>100</v>
      </c>
      <c r="DA49" s="712"/>
      <c r="DB49" s="712"/>
      <c r="DC49" s="713"/>
      <c r="DD49" s="714">
        <v>2903249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FVAEZgyoMspy8Cl1xCKvCbt3UZ7ZFjhVFPo7PzYiGi8b3PvBxufb/Q1mGxZhxBaaDe+EbvR6JKEnLhpL+ZJrw==" saltValue="Dg7eeDBcjAPJBKaBeCFG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4497</v>
      </c>
      <c r="R7" s="753"/>
      <c r="S7" s="753"/>
      <c r="T7" s="753"/>
      <c r="U7" s="753"/>
      <c r="V7" s="753">
        <v>4411</v>
      </c>
      <c r="W7" s="753"/>
      <c r="X7" s="753"/>
      <c r="Y7" s="753"/>
      <c r="Z7" s="753"/>
      <c r="AA7" s="753">
        <f>+Q7-V7</f>
        <v>86</v>
      </c>
      <c r="AB7" s="753"/>
      <c r="AC7" s="753"/>
      <c r="AD7" s="753"/>
      <c r="AE7" s="754"/>
      <c r="AF7" s="755">
        <v>61</v>
      </c>
      <c r="AG7" s="756"/>
      <c r="AH7" s="756"/>
      <c r="AI7" s="756"/>
      <c r="AJ7" s="757"/>
      <c r="AK7" s="758">
        <v>11</v>
      </c>
      <c r="AL7" s="759"/>
      <c r="AM7" s="759"/>
      <c r="AN7" s="759"/>
      <c r="AO7" s="759"/>
      <c r="AP7" s="759">
        <v>3257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61</v>
      </c>
      <c r="CI7" s="744"/>
      <c r="CJ7" s="744"/>
      <c r="CK7" s="744"/>
      <c r="CL7" s="745"/>
      <c r="CM7" s="743">
        <v>219</v>
      </c>
      <c r="CN7" s="744"/>
      <c r="CO7" s="744"/>
      <c r="CP7" s="744"/>
      <c r="CQ7" s="745"/>
      <c r="CR7" s="743">
        <v>5</v>
      </c>
      <c r="CS7" s="744"/>
      <c r="CT7" s="744"/>
      <c r="CU7" s="744"/>
      <c r="CV7" s="745"/>
      <c r="CW7" s="743">
        <v>60</v>
      </c>
      <c r="CX7" s="744"/>
      <c r="CY7" s="744"/>
      <c r="CZ7" s="744"/>
      <c r="DA7" s="745"/>
      <c r="DB7" s="743" t="s">
        <v>545</v>
      </c>
      <c r="DC7" s="744"/>
      <c r="DD7" s="744"/>
      <c r="DE7" s="744"/>
      <c r="DF7" s="745"/>
      <c r="DG7" s="743">
        <v>149</v>
      </c>
      <c r="DH7" s="744"/>
      <c r="DI7" s="744"/>
      <c r="DJ7" s="744"/>
      <c r="DK7" s="745"/>
      <c r="DL7" s="743" t="s">
        <v>545</v>
      </c>
      <c r="DM7" s="744"/>
      <c r="DN7" s="744"/>
      <c r="DO7" s="744"/>
      <c r="DP7" s="745"/>
      <c r="DQ7" s="743">
        <v>36</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24</v>
      </c>
      <c r="R8" s="784"/>
      <c r="S8" s="784"/>
      <c r="T8" s="784"/>
      <c r="U8" s="784"/>
      <c r="V8" s="784">
        <v>24</v>
      </c>
      <c r="W8" s="784"/>
      <c r="X8" s="784"/>
      <c r="Y8" s="784"/>
      <c r="Z8" s="784"/>
      <c r="AA8" s="784" t="s">
        <v>545</v>
      </c>
      <c r="AB8" s="784"/>
      <c r="AC8" s="784"/>
      <c r="AD8" s="784"/>
      <c r="AE8" s="785"/>
      <c r="AF8" s="786" t="s">
        <v>122</v>
      </c>
      <c r="AG8" s="787"/>
      <c r="AH8" s="787"/>
      <c r="AI8" s="787"/>
      <c r="AJ8" s="788"/>
      <c r="AK8" s="769">
        <v>21</v>
      </c>
      <c r="AL8" s="770"/>
      <c r="AM8" s="770"/>
      <c r="AN8" s="770"/>
      <c r="AO8" s="770"/>
      <c r="AP8" s="770" t="s">
        <v>545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4500</v>
      </c>
      <c r="R23" s="793"/>
      <c r="S23" s="793"/>
      <c r="T23" s="793"/>
      <c r="U23" s="793"/>
      <c r="V23" s="793">
        <v>4414</v>
      </c>
      <c r="W23" s="793"/>
      <c r="X23" s="793"/>
      <c r="Y23" s="793"/>
      <c r="Z23" s="793"/>
      <c r="AA23" s="793">
        <v>86</v>
      </c>
      <c r="AB23" s="793"/>
      <c r="AC23" s="793"/>
      <c r="AD23" s="793"/>
      <c r="AE23" s="794"/>
      <c r="AF23" s="795">
        <v>61</v>
      </c>
      <c r="AG23" s="793"/>
      <c r="AH23" s="793"/>
      <c r="AI23" s="793"/>
      <c r="AJ23" s="796"/>
      <c r="AK23" s="797"/>
      <c r="AL23" s="798"/>
      <c r="AM23" s="798"/>
      <c r="AN23" s="798"/>
      <c r="AO23" s="798"/>
      <c r="AP23" s="793">
        <v>3257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826</v>
      </c>
      <c r="R28" s="823"/>
      <c r="S28" s="823"/>
      <c r="T28" s="823"/>
      <c r="U28" s="823"/>
      <c r="V28" s="823">
        <v>825</v>
      </c>
      <c r="W28" s="823"/>
      <c r="X28" s="823"/>
      <c r="Y28" s="823"/>
      <c r="Z28" s="823"/>
      <c r="AA28" s="823">
        <v>2</v>
      </c>
      <c r="AB28" s="823"/>
      <c r="AC28" s="823"/>
      <c r="AD28" s="823"/>
      <c r="AE28" s="824"/>
      <c r="AF28" s="825">
        <v>2</v>
      </c>
      <c r="AG28" s="823"/>
      <c r="AH28" s="823"/>
      <c r="AI28" s="823"/>
      <c r="AJ28" s="826"/>
      <c r="AK28" s="827">
        <v>21</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984</v>
      </c>
      <c r="R29" s="784"/>
      <c r="S29" s="784"/>
      <c r="T29" s="784"/>
      <c r="U29" s="784"/>
      <c r="V29" s="784">
        <v>983</v>
      </c>
      <c r="W29" s="784"/>
      <c r="X29" s="784"/>
      <c r="Y29" s="784"/>
      <c r="Z29" s="784"/>
      <c r="AA29" s="784">
        <v>1</v>
      </c>
      <c r="AB29" s="784"/>
      <c r="AC29" s="784"/>
      <c r="AD29" s="784"/>
      <c r="AE29" s="785"/>
      <c r="AF29" s="786">
        <v>1</v>
      </c>
      <c r="AG29" s="787"/>
      <c r="AH29" s="787"/>
      <c r="AI29" s="787"/>
      <c r="AJ29" s="788"/>
      <c r="AK29" s="834">
        <v>142</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160</v>
      </c>
      <c r="R30" s="784"/>
      <c r="S30" s="784"/>
      <c r="T30" s="784"/>
      <c r="U30" s="784"/>
      <c r="V30" s="784">
        <v>159</v>
      </c>
      <c r="W30" s="784"/>
      <c r="X30" s="784"/>
      <c r="Y30" s="784"/>
      <c r="Z30" s="784"/>
      <c r="AA30" s="784">
        <v>2</v>
      </c>
      <c r="AB30" s="784"/>
      <c r="AC30" s="784"/>
      <c r="AD30" s="784"/>
      <c r="AE30" s="785"/>
      <c r="AF30" s="786">
        <v>2</v>
      </c>
      <c r="AG30" s="787"/>
      <c r="AH30" s="787"/>
      <c r="AI30" s="787"/>
      <c r="AJ30" s="788"/>
      <c r="AK30" s="834">
        <v>40</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266</v>
      </c>
      <c r="R31" s="784"/>
      <c r="S31" s="784"/>
      <c r="T31" s="784"/>
      <c r="U31" s="784"/>
      <c r="V31" s="784">
        <v>25</v>
      </c>
      <c r="W31" s="784"/>
      <c r="X31" s="784"/>
      <c r="Y31" s="784"/>
      <c r="Z31" s="784"/>
      <c r="AA31" s="784">
        <v>241</v>
      </c>
      <c r="AB31" s="784"/>
      <c r="AC31" s="784"/>
      <c r="AD31" s="784"/>
      <c r="AE31" s="785"/>
      <c r="AF31" s="786">
        <v>241</v>
      </c>
      <c r="AG31" s="787"/>
      <c r="AH31" s="787"/>
      <c r="AI31" s="787"/>
      <c r="AJ31" s="788"/>
      <c r="AK31" s="834">
        <v>2</v>
      </c>
      <c r="AL31" s="830"/>
      <c r="AM31" s="830"/>
      <c r="AN31" s="830"/>
      <c r="AO31" s="830"/>
      <c r="AP31" s="830">
        <v>9</v>
      </c>
      <c r="AQ31" s="830"/>
      <c r="AR31" s="830"/>
      <c r="AS31" s="830"/>
      <c r="AT31" s="830"/>
      <c r="AU31" s="830">
        <v>0</v>
      </c>
      <c r="AV31" s="830"/>
      <c r="AW31" s="830"/>
      <c r="AX31" s="830"/>
      <c r="AY31" s="830"/>
      <c r="AZ31" s="831" t="s">
        <v>545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72</v>
      </c>
      <c r="R32" s="784"/>
      <c r="S32" s="784"/>
      <c r="T32" s="784"/>
      <c r="U32" s="784"/>
      <c r="V32" s="784">
        <v>19</v>
      </c>
      <c r="W32" s="784"/>
      <c r="X32" s="784"/>
      <c r="Y32" s="784"/>
      <c r="Z32" s="784"/>
      <c r="AA32" s="784">
        <v>53</v>
      </c>
      <c r="AB32" s="784"/>
      <c r="AC32" s="784"/>
      <c r="AD32" s="784"/>
      <c r="AE32" s="785"/>
      <c r="AF32" s="786">
        <v>20</v>
      </c>
      <c r="AG32" s="787"/>
      <c r="AH32" s="787"/>
      <c r="AI32" s="787"/>
      <c r="AJ32" s="788"/>
      <c r="AK32" s="834">
        <v>50</v>
      </c>
      <c r="AL32" s="830"/>
      <c r="AM32" s="830"/>
      <c r="AN32" s="830"/>
      <c r="AO32" s="830"/>
      <c r="AP32" s="830">
        <v>1160</v>
      </c>
      <c r="AQ32" s="830"/>
      <c r="AR32" s="830"/>
      <c r="AS32" s="830"/>
      <c r="AT32" s="830"/>
      <c r="AU32" s="830">
        <v>760</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265</v>
      </c>
      <c r="AG63" s="844"/>
      <c r="AH63" s="844"/>
      <c r="AI63" s="844"/>
      <c r="AJ63" s="845"/>
      <c r="AK63" s="846"/>
      <c r="AL63" s="841"/>
      <c r="AM63" s="841"/>
      <c r="AN63" s="841"/>
      <c r="AO63" s="841"/>
      <c r="AP63" s="844">
        <v>1169</v>
      </c>
      <c r="AQ63" s="844"/>
      <c r="AR63" s="844"/>
      <c r="AS63" s="844"/>
      <c r="AT63" s="844"/>
      <c r="AU63" s="844">
        <v>760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6</v>
      </c>
      <c r="R70" s="830"/>
      <c r="S70" s="830"/>
      <c r="T70" s="830"/>
      <c r="U70" s="830"/>
      <c r="V70" s="830">
        <v>1</v>
      </c>
      <c r="W70" s="830"/>
      <c r="X70" s="830"/>
      <c r="Y70" s="830"/>
      <c r="Z70" s="830"/>
      <c r="AA70" s="830">
        <v>5</v>
      </c>
      <c r="AB70" s="830"/>
      <c r="AC70" s="830"/>
      <c r="AD70" s="830"/>
      <c r="AE70" s="830"/>
      <c r="AF70" s="830">
        <v>5</v>
      </c>
      <c r="AG70" s="830"/>
      <c r="AH70" s="830"/>
      <c r="AI70" s="830"/>
      <c r="AJ70" s="830"/>
      <c r="AK70" s="830" t="s">
        <v>545</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134</v>
      </c>
      <c r="R71" s="830"/>
      <c r="S71" s="830"/>
      <c r="T71" s="830"/>
      <c r="U71" s="830"/>
      <c r="V71" s="830">
        <v>133</v>
      </c>
      <c r="W71" s="830"/>
      <c r="X71" s="830"/>
      <c r="Y71" s="830"/>
      <c r="Z71" s="830"/>
      <c r="AA71" s="830">
        <v>1</v>
      </c>
      <c r="AB71" s="830"/>
      <c r="AC71" s="830"/>
      <c r="AD71" s="830"/>
      <c r="AE71" s="830"/>
      <c r="AF71" s="830">
        <v>1</v>
      </c>
      <c r="AG71" s="830"/>
      <c r="AH71" s="830"/>
      <c r="AI71" s="830"/>
      <c r="AJ71" s="830"/>
      <c r="AK71" s="830">
        <v>28</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187</v>
      </c>
      <c r="R72" s="830"/>
      <c r="S72" s="830"/>
      <c r="T72" s="830"/>
      <c r="U72" s="830"/>
      <c r="V72" s="830">
        <v>176</v>
      </c>
      <c r="W72" s="830"/>
      <c r="X72" s="830"/>
      <c r="Y72" s="830"/>
      <c r="Z72" s="830"/>
      <c r="AA72" s="830">
        <v>11</v>
      </c>
      <c r="AB72" s="830"/>
      <c r="AC72" s="830"/>
      <c r="AD72" s="830"/>
      <c r="AE72" s="830"/>
      <c r="AF72" s="830">
        <v>11</v>
      </c>
      <c r="AG72" s="830"/>
      <c r="AH72" s="830"/>
      <c r="AI72" s="830"/>
      <c r="AJ72" s="830"/>
      <c r="AK72" s="830">
        <v>28</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15213</v>
      </c>
      <c r="R73" s="830"/>
      <c r="S73" s="830"/>
      <c r="T73" s="830"/>
      <c r="U73" s="830"/>
      <c r="V73" s="830">
        <v>15014</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42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v>4568</v>
      </c>
      <c r="AQ88" s="844"/>
      <c r="AR88" s="844"/>
      <c r="AS88" s="844"/>
      <c r="AT88" s="844"/>
      <c r="AU88" s="844">
        <v>42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60</v>
      </c>
      <c r="CX102" s="852"/>
      <c r="CY102" s="852"/>
      <c r="CZ102" s="852"/>
      <c r="DA102" s="891"/>
      <c r="DB102" s="890" t="s">
        <v>545</v>
      </c>
      <c r="DC102" s="852"/>
      <c r="DD102" s="852"/>
      <c r="DE102" s="852"/>
      <c r="DF102" s="891"/>
      <c r="DG102" s="890">
        <v>149</v>
      </c>
      <c r="DH102" s="852"/>
      <c r="DI102" s="852"/>
      <c r="DJ102" s="852"/>
      <c r="DK102" s="891"/>
      <c r="DL102" s="890" t="s">
        <v>545</v>
      </c>
      <c r="DM102" s="852"/>
      <c r="DN102" s="852"/>
      <c r="DO102" s="852"/>
      <c r="DP102" s="891"/>
      <c r="DQ102" s="890">
        <v>36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410595</v>
      </c>
      <c r="AB110" s="900"/>
      <c r="AC110" s="900"/>
      <c r="AD110" s="900"/>
      <c r="AE110" s="901"/>
      <c r="AF110" s="902">
        <v>333615</v>
      </c>
      <c r="AG110" s="900"/>
      <c r="AH110" s="900"/>
      <c r="AI110" s="900"/>
      <c r="AJ110" s="901"/>
      <c r="AK110" s="902">
        <v>321811</v>
      </c>
      <c r="AL110" s="900"/>
      <c r="AM110" s="900"/>
      <c r="AN110" s="900"/>
      <c r="AO110" s="901"/>
      <c r="AP110" s="903">
        <v>14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3459379</v>
      </c>
      <c r="BR110" s="931"/>
      <c r="BS110" s="931"/>
      <c r="BT110" s="931"/>
      <c r="BU110" s="931"/>
      <c r="BV110" s="931">
        <v>3265950</v>
      </c>
      <c r="BW110" s="931"/>
      <c r="BX110" s="931"/>
      <c r="BY110" s="931"/>
      <c r="BZ110" s="931"/>
      <c r="CA110" s="931">
        <v>3256521</v>
      </c>
      <c r="CB110" s="931"/>
      <c r="CC110" s="931"/>
      <c r="CD110" s="931"/>
      <c r="CE110" s="931"/>
      <c r="CF110" s="944">
        <v>141.80000000000001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158472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1091145</v>
      </c>
      <c r="BR112" s="926"/>
      <c r="BS112" s="926"/>
      <c r="BT112" s="926"/>
      <c r="BU112" s="926"/>
      <c r="BV112" s="926">
        <v>1078375</v>
      </c>
      <c r="BW112" s="926"/>
      <c r="BX112" s="926"/>
      <c r="BY112" s="926"/>
      <c r="BZ112" s="926"/>
      <c r="CA112" s="926">
        <v>759893</v>
      </c>
      <c r="CB112" s="926"/>
      <c r="CC112" s="926"/>
      <c r="CD112" s="926"/>
      <c r="CE112" s="926"/>
      <c r="CF112" s="920">
        <v>33.1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87290</v>
      </c>
      <c r="AB113" s="938"/>
      <c r="AC113" s="938"/>
      <c r="AD113" s="938"/>
      <c r="AE113" s="939"/>
      <c r="AF113" s="940">
        <v>62870</v>
      </c>
      <c r="AG113" s="938"/>
      <c r="AH113" s="938"/>
      <c r="AI113" s="938"/>
      <c r="AJ113" s="939"/>
      <c r="AK113" s="940">
        <v>58897</v>
      </c>
      <c r="AL113" s="938"/>
      <c r="AM113" s="938"/>
      <c r="AN113" s="938"/>
      <c r="AO113" s="939"/>
      <c r="AP113" s="941">
        <v>2.6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44599</v>
      </c>
      <c r="BR113" s="926"/>
      <c r="BS113" s="926"/>
      <c r="BT113" s="926"/>
      <c r="BU113" s="926"/>
      <c r="BV113" s="926">
        <v>41043</v>
      </c>
      <c r="BW113" s="926"/>
      <c r="BX113" s="926"/>
      <c r="BY113" s="926"/>
      <c r="BZ113" s="926"/>
      <c r="CA113" s="926">
        <v>41784</v>
      </c>
      <c r="CB113" s="926"/>
      <c r="CC113" s="926"/>
      <c r="CD113" s="926"/>
      <c r="CE113" s="926"/>
      <c r="CF113" s="920">
        <v>1.8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10281</v>
      </c>
      <c r="AB114" s="959"/>
      <c r="AC114" s="959"/>
      <c r="AD114" s="959"/>
      <c r="AE114" s="960"/>
      <c r="AF114" s="961">
        <v>10473</v>
      </c>
      <c r="AG114" s="959"/>
      <c r="AH114" s="959"/>
      <c r="AI114" s="959"/>
      <c r="AJ114" s="960"/>
      <c r="AK114" s="961">
        <v>12070</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712121</v>
      </c>
      <c r="BR114" s="926"/>
      <c r="BS114" s="926"/>
      <c r="BT114" s="926"/>
      <c r="BU114" s="926"/>
      <c r="BV114" s="926">
        <v>642934</v>
      </c>
      <c r="BW114" s="926"/>
      <c r="BX114" s="926"/>
      <c r="BY114" s="926"/>
      <c r="BZ114" s="926"/>
      <c r="CA114" s="926">
        <v>744617</v>
      </c>
      <c r="CB114" s="926"/>
      <c r="CC114" s="926"/>
      <c r="CD114" s="926"/>
      <c r="CE114" s="926"/>
      <c r="CF114" s="920">
        <v>32.4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3928</v>
      </c>
      <c r="AB115" s="938"/>
      <c r="AC115" s="938"/>
      <c r="AD115" s="938"/>
      <c r="AE115" s="939"/>
      <c r="AF115" s="940">
        <v>3308</v>
      </c>
      <c r="AG115" s="938"/>
      <c r="AH115" s="938"/>
      <c r="AI115" s="938"/>
      <c r="AJ115" s="939"/>
      <c r="AK115" s="940">
        <v>2671</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129850</v>
      </c>
      <c r="BR115" s="926"/>
      <c r="BS115" s="926"/>
      <c r="BT115" s="926"/>
      <c r="BU115" s="926"/>
      <c r="BV115" s="926">
        <v>96786</v>
      </c>
      <c r="BW115" s="926"/>
      <c r="BX115" s="926"/>
      <c r="BY115" s="926"/>
      <c r="BZ115" s="926"/>
      <c r="CA115" s="926">
        <v>35997</v>
      </c>
      <c r="CB115" s="926"/>
      <c r="CC115" s="926"/>
      <c r="CD115" s="926"/>
      <c r="CE115" s="926"/>
      <c r="CF115" s="920">
        <v>1.6</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39</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512094</v>
      </c>
      <c r="AB117" s="979"/>
      <c r="AC117" s="979"/>
      <c r="AD117" s="979"/>
      <c r="AE117" s="980"/>
      <c r="AF117" s="981">
        <v>410266</v>
      </c>
      <c r="AG117" s="979"/>
      <c r="AH117" s="979"/>
      <c r="AI117" s="979"/>
      <c r="AJ117" s="980"/>
      <c r="AK117" s="981">
        <v>395488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5437094</v>
      </c>
      <c r="BR119" s="1000"/>
      <c r="BS119" s="1000"/>
      <c r="BT119" s="1000"/>
      <c r="BU119" s="1000"/>
      <c r="BV119" s="1000">
        <v>5283560</v>
      </c>
      <c r="BW119" s="1000"/>
      <c r="BX119" s="1000"/>
      <c r="BY119" s="1000"/>
      <c r="BZ119" s="1000"/>
      <c r="CA119" s="1000">
        <v>4838812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v>158472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1651763</v>
      </c>
      <c r="BR120" s="931"/>
      <c r="BS120" s="931"/>
      <c r="BT120" s="931"/>
      <c r="BU120" s="931"/>
      <c r="BV120" s="931">
        <v>1883707</v>
      </c>
      <c r="BW120" s="931"/>
      <c r="BX120" s="931"/>
      <c r="BY120" s="931"/>
      <c r="BZ120" s="931"/>
      <c r="CA120" s="931">
        <v>1879918</v>
      </c>
      <c r="CB120" s="931"/>
      <c r="CC120" s="931"/>
      <c r="CD120" s="931"/>
      <c r="CE120" s="931"/>
      <c r="CF120" s="944">
        <v>81.900000000000006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759728</v>
      </c>
      <c r="DR120" s="931"/>
      <c r="DS120" s="931"/>
      <c r="DT120" s="931"/>
      <c r="DU120" s="931"/>
      <c r="DV120" s="932">
        <v>33.1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80077</v>
      </c>
      <c r="BR121" s="926"/>
      <c r="BS121" s="926"/>
      <c r="BT121" s="926"/>
      <c r="BU121" s="926"/>
      <c r="BV121" s="926">
        <v>87273</v>
      </c>
      <c r="BW121" s="926"/>
      <c r="BX121" s="926"/>
      <c r="BY121" s="926"/>
      <c r="BZ121" s="926"/>
      <c r="CA121" s="926">
        <v>91427</v>
      </c>
      <c r="CB121" s="926"/>
      <c r="CC121" s="926"/>
      <c r="CD121" s="926"/>
      <c r="CE121" s="926"/>
      <c r="CF121" s="920">
        <v>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1843</v>
      </c>
      <c r="DH121" s="926"/>
      <c r="DI121" s="926"/>
      <c r="DJ121" s="926"/>
      <c r="DK121" s="926"/>
      <c r="DL121" s="926">
        <v>701</v>
      </c>
      <c r="DM121" s="926"/>
      <c r="DN121" s="926"/>
      <c r="DO121" s="926"/>
      <c r="DP121" s="926"/>
      <c r="DQ121" s="926">
        <v>165</v>
      </c>
      <c r="DR121" s="926"/>
      <c r="DS121" s="926"/>
      <c r="DT121" s="926"/>
      <c r="DU121" s="926"/>
      <c r="DV121" s="927">
        <v>0</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2682098</v>
      </c>
      <c r="BR122" s="1000"/>
      <c r="BS122" s="1000"/>
      <c r="BT122" s="1000"/>
      <c r="BU122" s="1000"/>
      <c r="BV122" s="1000">
        <v>2631292</v>
      </c>
      <c r="BW122" s="1000"/>
      <c r="BX122" s="1000"/>
      <c r="BY122" s="1000"/>
      <c r="BZ122" s="1000"/>
      <c r="CA122" s="1000">
        <v>2478014</v>
      </c>
      <c r="CB122" s="1000"/>
      <c r="CC122" s="1000"/>
      <c r="CD122" s="1000"/>
      <c r="CE122" s="1000"/>
      <c r="CF122" s="1017">
        <v>107.9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4413938</v>
      </c>
      <c r="BR123" s="1064"/>
      <c r="BS123" s="1064"/>
      <c r="BT123" s="1064"/>
      <c r="BU123" s="1064"/>
      <c r="BV123" s="1064">
        <v>4602272</v>
      </c>
      <c r="BW123" s="1064"/>
      <c r="BX123" s="1064"/>
      <c r="BY123" s="1064"/>
      <c r="BZ123" s="1064"/>
      <c r="CA123" s="1064">
        <v>4449359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46.1</v>
      </c>
      <c r="BR124" s="1027"/>
      <c r="BS124" s="1027"/>
      <c r="BT124" s="1027"/>
      <c r="BU124" s="1027"/>
      <c r="BV124" s="1027">
        <v>30.6</v>
      </c>
      <c r="BW124" s="1027"/>
      <c r="BX124" s="1027"/>
      <c r="BY124" s="1027"/>
      <c r="BZ124" s="1027"/>
      <c r="CA124" s="1027">
        <v>16.899999999999999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1089302</v>
      </c>
      <c r="DH124" s="986"/>
      <c r="DI124" s="986"/>
      <c r="DJ124" s="986"/>
      <c r="DK124" s="987"/>
      <c r="DL124" s="985">
        <v>1077674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129850</v>
      </c>
      <c r="DH126" s="926"/>
      <c r="DI126" s="926"/>
      <c r="DJ126" s="926"/>
      <c r="DK126" s="926"/>
      <c r="DL126" s="926">
        <v>96786</v>
      </c>
      <c r="DM126" s="926"/>
      <c r="DN126" s="926"/>
      <c r="DO126" s="926"/>
      <c r="DP126" s="926"/>
      <c r="DQ126" s="926">
        <v>35997</v>
      </c>
      <c r="DR126" s="926"/>
      <c r="DS126" s="926"/>
      <c r="DT126" s="926"/>
      <c r="DU126" s="926"/>
      <c r="DV126" s="927">
        <v>1.6</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3928</v>
      </c>
      <c r="AB127" s="959"/>
      <c r="AC127" s="959"/>
      <c r="AD127" s="959"/>
      <c r="AE127" s="960"/>
      <c r="AF127" s="961">
        <v>3308</v>
      </c>
      <c r="AG127" s="959"/>
      <c r="AH127" s="959"/>
      <c r="AI127" s="959"/>
      <c r="AJ127" s="960"/>
      <c r="AK127" s="961">
        <v>2671</v>
      </c>
      <c r="AL127" s="959"/>
      <c r="AM127" s="959"/>
      <c r="AN127" s="959"/>
      <c r="AO127" s="960"/>
      <c r="AP127" s="962">
        <v>0.1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9379</v>
      </c>
      <c r="AB128" s="1046"/>
      <c r="AC128" s="1046"/>
      <c r="AD128" s="1046"/>
      <c r="AE128" s="1047"/>
      <c r="AF128" s="1048">
        <v>11894</v>
      </c>
      <c r="AG128" s="1046"/>
      <c r="AH128" s="1046"/>
      <c r="AI128" s="1046"/>
      <c r="AJ128" s="1047"/>
      <c r="AK128" s="1048">
        <v>18296</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2502643</v>
      </c>
      <c r="AB129" s="959"/>
      <c r="AC129" s="959"/>
      <c r="AD129" s="959"/>
      <c r="AE129" s="960"/>
      <c r="AF129" s="961">
        <v>2480590</v>
      </c>
      <c r="AG129" s="959"/>
      <c r="AH129" s="959"/>
      <c r="AI129" s="959"/>
      <c r="AJ129" s="960"/>
      <c r="AK129" s="961">
        <v>2530023</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284446</v>
      </c>
      <c r="AB130" s="959"/>
      <c r="AC130" s="959"/>
      <c r="AD130" s="959"/>
      <c r="AE130" s="960"/>
      <c r="AF130" s="961">
        <v>255569</v>
      </c>
      <c r="AG130" s="959"/>
      <c r="AH130" s="959"/>
      <c r="AI130" s="959"/>
      <c r="AJ130" s="960"/>
      <c r="AK130" s="961">
        <v>234153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2218197</v>
      </c>
      <c r="AB131" s="986"/>
      <c r="AC131" s="986"/>
      <c r="AD131" s="986"/>
      <c r="AE131" s="987"/>
      <c r="AF131" s="985">
        <v>2225021</v>
      </c>
      <c r="AG131" s="986"/>
      <c r="AH131" s="986"/>
      <c r="AI131" s="986"/>
      <c r="AJ131" s="987"/>
      <c r="AK131" s="985">
        <v>2295870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16.899999999999999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9.8399285550000002</v>
      </c>
      <c r="AB132" s="1097"/>
      <c r="AC132" s="1097"/>
      <c r="AD132" s="1097"/>
      <c r="AE132" s="1098"/>
      <c r="AF132" s="1099">
        <v>6.4180517850000003</v>
      </c>
      <c r="AG132" s="1097"/>
      <c r="AH132" s="1097"/>
      <c r="AI132" s="1097"/>
      <c r="AJ132" s="1098"/>
      <c r="AK132" s="1099">
        <v>6.2302743620000003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8.8000000000000007</v>
      </c>
      <c r="AB133" s="1080"/>
      <c r="AC133" s="1080"/>
      <c r="AD133" s="1080"/>
      <c r="AE133" s="1081"/>
      <c r="AF133" s="1079">
        <v>8.3000000000000007</v>
      </c>
      <c r="AG133" s="1080"/>
      <c r="AH133" s="1080"/>
      <c r="AI133" s="1080"/>
      <c r="AJ133" s="1081"/>
      <c r="AK133" s="1079">
        <v>7.4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PQwtvzFNqaalX7mKzNZsUvAQ8pOo/o+Y5+KqKKerxV5ADss5P92JRCiXe9+eLFjLUVUMgVwVGBtObmavTRHMA==" saltValue="38Fi1OrFmJc2UqTVzBln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qNk93iAu9mUtHeXAy3XgtPoSceqcHwTjqcvjTgqqHQCVjbjPSdcz/WMPOKXRNibXcltPEFQKnPPT0LwdLxgkw==" saltValue="URRIvz/NIjXjLq4U2dYTt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mLBAK2TpDMJ2/Tw/v7HMNOIU5y6IFycdmAREX6tQ1RJLsF8CopH5JgfDuM7CrDgVSYfZx4AyMR9LojHBQgjoQ==" saltValue="DJMkgbUmTHlf1mnRrZk7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959496</v>
      </c>
      <c r="AP9" s="269">
        <v>158726</v>
      </c>
      <c r="AQ9" s="270">
        <v>156369</v>
      </c>
      <c r="AR9" s="271">
        <v>1.5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110897</v>
      </c>
      <c r="AP10" s="272">
        <v>18345</v>
      </c>
      <c r="AQ10" s="273">
        <v>21449</v>
      </c>
      <c r="AR10" s="274">
        <v>-14.5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1663</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5475</v>
      </c>
      <c r="AP13" s="272">
        <v>906</v>
      </c>
      <c r="AQ13" s="273">
        <v>5566</v>
      </c>
      <c r="AR13" s="274">
        <v>-83.7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3589</v>
      </c>
      <c r="AR14" s="274" t="s">
        <v>486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-117748</v>
      </c>
      <c r="AP15" s="272">
        <v>-19479</v>
      </c>
      <c r="AQ15" s="273">
        <v>-10547</v>
      </c>
      <c r="AR15" s="274">
        <v>84.7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958120</v>
      </c>
      <c r="AP16" s="272">
        <v>158498</v>
      </c>
      <c r="AQ16" s="273">
        <v>178125</v>
      </c>
      <c r="AR16" s="274">
        <v>-11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14.06</v>
      </c>
      <c r="AP21" s="286">
        <v>14.51</v>
      </c>
      <c r="AQ21" s="287">
        <v>-0.45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98.1</v>
      </c>
      <c r="AP22" s="291">
        <v>95.5</v>
      </c>
      <c r="AQ22" s="292">
        <v>2.6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321811</v>
      </c>
      <c r="AP32" s="300">
        <v>53236</v>
      </c>
      <c r="AQ32" s="301">
        <v>89268</v>
      </c>
      <c r="AR32" s="302">
        <v>-40.4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58897</v>
      </c>
      <c r="AP35" s="300">
        <v>9743</v>
      </c>
      <c r="AQ35" s="301">
        <v>17003</v>
      </c>
      <c r="AR35" s="302">
        <v>-42.7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12070</v>
      </c>
      <c r="AP36" s="300">
        <v>1997</v>
      </c>
      <c r="AQ36" s="301">
        <v>5039</v>
      </c>
      <c r="AR36" s="302">
        <v>-60.4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2671</v>
      </c>
      <c r="AP37" s="300">
        <v>442</v>
      </c>
      <c r="AQ37" s="301">
        <v>909</v>
      </c>
      <c r="AR37" s="302">
        <v>-51.4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39</v>
      </c>
      <c r="AP38" s="303">
        <v>6</v>
      </c>
      <c r="AQ38" s="304">
        <v>25</v>
      </c>
      <c r="AR38" s="292">
        <v>-76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-18296</v>
      </c>
      <c r="AP39" s="300">
        <v>-3027</v>
      </c>
      <c r="AQ39" s="301">
        <v>-4913</v>
      </c>
      <c r="AR39" s="302">
        <v>-38.4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-234153</v>
      </c>
      <c r="AP40" s="300">
        <v>-38735</v>
      </c>
      <c r="AQ40" s="301">
        <v>-72657</v>
      </c>
      <c r="AR40" s="302">
        <v>-46.7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143039</v>
      </c>
      <c r="AP41" s="300">
        <v>23662</v>
      </c>
      <c r="AQ41" s="301">
        <v>34674</v>
      </c>
      <c r="AR41" s="302">
        <v>-31.8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285829</v>
      </c>
      <c r="AN51" s="322">
        <v>43432</v>
      </c>
      <c r="AO51" s="323">
        <v>-11.1</v>
      </c>
      <c r="AP51" s="324">
        <v>125391</v>
      </c>
      <c r="AQ51" s="325">
        <v>-13.6</v>
      </c>
      <c r="AR51" s="326">
        <v>2.5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184956</v>
      </c>
      <c r="AN52" s="330">
        <v>28105</v>
      </c>
      <c r="AO52" s="331">
        <v>62.3</v>
      </c>
      <c r="AP52" s="332">
        <v>68516</v>
      </c>
      <c r="AQ52" s="333">
        <v>-18.2</v>
      </c>
      <c r="AR52" s="334">
        <v>80.5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659768</v>
      </c>
      <c r="AN53" s="322">
        <v>102848</v>
      </c>
      <c r="AO53" s="323">
        <v>136.80000000000001</v>
      </c>
      <c r="AP53" s="324">
        <v>138402</v>
      </c>
      <c r="AQ53" s="325">
        <v>10.4</v>
      </c>
      <c r="AR53" s="326">
        <v>126.4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189425</v>
      </c>
      <c r="AN54" s="330">
        <v>29528</v>
      </c>
      <c r="AO54" s="331">
        <v>5.0999999999999996</v>
      </c>
      <c r="AP54" s="332">
        <v>70652</v>
      </c>
      <c r="AQ54" s="333">
        <v>3.1</v>
      </c>
      <c r="AR54" s="334">
        <v>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365790</v>
      </c>
      <c r="AN55" s="322">
        <v>58007</v>
      </c>
      <c r="AO55" s="323">
        <v>-43.6</v>
      </c>
      <c r="AP55" s="324">
        <v>146367</v>
      </c>
      <c r="AQ55" s="325">
        <v>5.8</v>
      </c>
      <c r="AR55" s="326">
        <v>-49.4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207367</v>
      </c>
      <c r="AN56" s="330">
        <v>32884</v>
      </c>
      <c r="AO56" s="331">
        <v>11.4</v>
      </c>
      <c r="AP56" s="332">
        <v>79441</v>
      </c>
      <c r="AQ56" s="333">
        <v>12.4</v>
      </c>
      <c r="AR56" s="334">
        <v>-1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247999</v>
      </c>
      <c r="AN57" s="322">
        <v>40084</v>
      </c>
      <c r="AO57" s="323">
        <v>-30.9</v>
      </c>
      <c r="AP57" s="324">
        <v>165181</v>
      </c>
      <c r="AQ57" s="325">
        <v>12.9</v>
      </c>
      <c r="AR57" s="326">
        <v>-43.8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78830</v>
      </c>
      <c r="AN58" s="330">
        <v>12741</v>
      </c>
      <c r="AO58" s="331">
        <v>-61.3</v>
      </c>
      <c r="AP58" s="332">
        <v>82246</v>
      </c>
      <c r="AQ58" s="333">
        <v>3.5</v>
      </c>
      <c r="AR58" s="334">
        <v>-64.8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747243</v>
      </c>
      <c r="AN59" s="322">
        <v>123613</v>
      </c>
      <c r="AO59" s="323">
        <v>208.4</v>
      </c>
      <c r="AP59" s="324">
        <v>166234</v>
      </c>
      <c r="AQ59" s="325">
        <v>0.6</v>
      </c>
      <c r="AR59" s="326">
        <v>207.8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315916</v>
      </c>
      <c r="AN60" s="330">
        <v>52261</v>
      </c>
      <c r="AO60" s="331">
        <v>310.2</v>
      </c>
      <c r="AP60" s="332">
        <v>89789</v>
      </c>
      <c r="AQ60" s="333">
        <v>9.1999999999999993</v>
      </c>
      <c r="AR60" s="334">
        <v>301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461326</v>
      </c>
      <c r="AN61" s="337">
        <v>73597</v>
      </c>
      <c r="AO61" s="338">
        <v>51.9</v>
      </c>
      <c r="AP61" s="339">
        <v>148315</v>
      </c>
      <c r="AQ61" s="340">
        <v>3.2</v>
      </c>
      <c r="AR61" s="326">
        <v>48.7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195299</v>
      </c>
      <c r="AN62" s="330">
        <v>31104</v>
      </c>
      <c r="AO62" s="331">
        <v>65.5</v>
      </c>
      <c r="AP62" s="332">
        <v>78129</v>
      </c>
      <c r="AQ62" s="333">
        <v>2</v>
      </c>
      <c r="AR62" s="334">
        <v>63.5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w/KyDe/R1l1U3hkFhkU1tr3/P2ZjJ/Man8eRXDGwZ444t36TK+Ik3fSrPvwxnQJEP8h8PGeRRvP5axn72+E/A==" saltValue="rhMY5KXfUT95vRsAtO2n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YvS82aGFtAYnzdERaLhLBw2SfoEwrfiYnlmDsBNh1/h4SWuRgcKZBekFqi8jeZT3ttqnC4aWYWIhvltnEGqYiw==" saltValue="ctHdlMN91/5zypVneiN+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FdU4nalEWrS8RGBcTdUrsWW+QyLL5ORlH0eZO7tvYAVRB5EYxGpB+WRVLrdNp0UV2RHytbZa/yz0OlgDJk4alQ==" saltValue="3Fw0BNWL5QFcf/g9mTMW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21.55</v>
      </c>
      <c r="G47" s="12">
        <v>20.6</v>
      </c>
      <c r="H47" s="12">
        <v>19.93</v>
      </c>
      <c r="I47" s="12">
        <v>21.04</v>
      </c>
      <c r="J47" s="13">
        <v>21.79</v>
      </c>
    </row>
    <row r="48" spans="2:10" ht="57.75" customHeight="1" x14ac:dyDescent="0.2">
      <c r="B48" s="14"/>
      <c r="C48" s="1141" t="s">
        <v>4</v>
      </c>
      <c r="D48" s="1141"/>
      <c r="E48" s="1142"/>
      <c r="F48" s="15">
        <v>1.36</v>
      </c>
      <c r="G48" s="16">
        <v>1.31</v>
      </c>
      <c r="H48" s="16">
        <v>1.81</v>
      </c>
      <c r="I48" s="16">
        <v>2.2799999999999998</v>
      </c>
      <c r="J48" s="17">
        <v>2.4300000000000002</v>
      </c>
    </row>
    <row r="49" spans="2:10" ht="57.75" customHeight="1" thickBot="1" x14ac:dyDescent="0.25">
      <c r="B49" s="18"/>
      <c r="C49" s="1143" t="s">
        <v>5</v>
      </c>
      <c r="D49" s="1143"/>
      <c r="E49" s="1144"/>
      <c r="F49" s="19">
        <v>0.6</v>
      </c>
      <c r="G49" s="20">
        <v>0.68</v>
      </c>
      <c r="H49" s="20" t="s">
        <v>530</v>
      </c>
      <c r="I49" s="20">
        <v>1.38</v>
      </c>
      <c r="J49" s="21">
        <v>1.36</v>
      </c>
    </row>
    <row r="50" spans="2:10" ht="13.2" x14ac:dyDescent="0.2"/>
  </sheetData>
  <sheetProtection algorithmName="SHA-512" hashValue="KUytzj5wGYrqW3JT8rXnRjjCpMbuSFeGbe09pyYbnHV0GYqGeZ/AJW1UXd5ogbpMIUAnYJmjQrowjh1GKrogww==" saltValue="HiReP6VQhhU4AN3PCSVG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2026-03-17T00:24:44Z</cp:lastPrinted>
  <dcterms:created xsi:type="dcterms:W3CDTF">2026-02-23T08:01:00Z</dcterms:created>
  <dcterms:modified xsi:type="dcterms:W3CDTF">2026-03-18T06:59:16Z</dcterms:modified>
  <cp:category/>
</cp:coreProperties>
</file>