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92EFD4FB-E5A3-4E7E-83D9-2E58EF349A7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70" i="12" l="1"/>
  <c r="AA71" i="12"/>
  <c r="AA72" i="12"/>
  <c r="AA73" i="12"/>
  <c r="AA74" i="12"/>
  <c r="AA69" i="12"/>
  <c r="AA68" i="12"/>
  <c r="AA30" i="12" l="1"/>
  <c r="AA31" i="12"/>
  <c r="AA32" i="12"/>
  <c r="AA29" i="12"/>
  <c r="AA28" i="12"/>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CO34" i="10" l="1"/>
</calcChain>
</file>

<file path=xl/sharedStrings.xml><?xml version="1.0" encoding="utf-8"?>
<sst xmlns="http://schemas.openxmlformats.org/spreadsheetml/2006/main" count="1123" uniqueCount="558">
  <si>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</si>
  <si>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</si>
  <si>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</si>
  <si>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</si>
  <si>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</si>
  <si>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</si>
  <si>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</si>
  <si>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</si>
  <si>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</si>
  <si>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</si>
  <si>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</si>
  <si>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</si>
  <si>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</si>
  <si>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</si>
  <si>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</si>
  <si>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</si>
  <si>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</si>
  <si>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</si>
  <si>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</si>
  <si>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</si>
  <si>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</si>
  <si>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</si>
  <si>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</si>
  <si>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</si>
  <si>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</si>
  <si>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</si>
  <si>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</si>
  <si>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</si>
  <si>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</si>
  <si>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</si>
  <si>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</si>
  <si>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</si>
  <si>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</si>
  <si>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</si>
  <si>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</si>
  <si>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</si>
  <si>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</si>
  <si>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</si>
  <si>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</si>
  <si>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</si>
  <si>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</si>
  <si>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</si>
  <si>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</si>
  <si>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</si>
  <si>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</si>
  <si>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</si>
  <si>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</si>
  <si>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</si>
  <si>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</si>
  <si>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</si>
  <si>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</si>
  <si>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</si>
  <si>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</si>
  <si>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</si>
  <si>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</si>
  <si>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</si>
  <si>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</si>
  <si>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</si>
  <si>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</si>
  <si>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</si>
  <si>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</si>
  <si>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</si>
  <si>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</si>
  <si>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</si>
  <si>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</si>
  <si>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</si>
  <si>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</si>
  <si>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</si>
  <si>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</si>
  <si>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</si>
  <si>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</si>
  <si>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</si>
  <si>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</si>
  <si>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</si>
  <si>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</si>
  <si>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</si>
  <si>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</si>
  <si>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</si>
  <si>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</si>
  <si>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</si>
  <si>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</si>
  <si>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</si>
  <si>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</si>
  <si>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</si>
  <si>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</si>
  <si>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</si>
  <si>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</si>
  <si>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</si>
  <si>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</si>
  <si>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</si>
  <si>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</si>
  <si>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</si>
  <si>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</si>
  <si>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</si>
  <si>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</si>
  <si>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安堵町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</si>
  <si>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</si>
  <si>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</si>
  <si>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</si>
  <si>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</si>
  <si>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</si>
  <si>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</si>
  <si>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</si>
  <si>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</si>
  <si>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</si>
  <si>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</si>
  <si>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</si>
  <si>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</si>
  <si>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</si>
  <si>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</si>
  <si>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</si>
  <si>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</si>
  <si>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</si>
  <si>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</si>
  <si>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</si>
  <si>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</si>
  <si>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</si>
  <si>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</si>
  <si>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</si>
  <si>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</si>
  <si>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</si>
  <si>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</si>
  <si>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</si>
  <si>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</si>
  <si>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</si>
  <si>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</si>
  <si>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</si>
  <si>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</si>
  <si>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</si>
  <si>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</si>
  <si>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</si>
  <si>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</si>
  <si>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</si>
  <si>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</si>
  <si>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</si>
  <si>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</si>
  <si>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</si>
  <si>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</si>
  <si>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</si>
  <si>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</si>
  <si>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</si>
  <si>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</si>
  <si>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</si>
  <si>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</si>
  <si>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</si>
  <si>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</si>
  <si>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</si>
  <si>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</si>
  <si>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</si>
  <si>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</si>
  <si>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</si>
  <si>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</si>
  <si>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</si>
  <si>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</si>
  <si>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</si>
  <si>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</si>
  <si>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</si>
  <si>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</si>
  <si>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</si>
  <si>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</si>
  <si>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</si>
  <si>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</si>
  <si>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</si>
  <si>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</si>
  <si>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</si>
  <si>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</si>
  <si>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</si>
  <si>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</si>
  <si>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</si>
  <si>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</si>
  <si>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</si>
  <si>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</si>
  <si>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</si>
  <si>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</si>
  <si>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</si>
  <si>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</si>
  <si>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</si>
  <si>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</si>
  <si>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</si>
  <si>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</si>
  <si>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</si>
  <si>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</si>
  <si>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</si>
  <si>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</si>
  <si>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</si>
  <si>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</si>
  <si>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</si>
  <si>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</si>
  <si>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</si>
  <si>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</si>
  <si>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</si>
  <si>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</si>
  <si>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</si>
  <si>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</si>
  <si>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</si>
  <si>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</si>
  <si>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</si>
  <si>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</si>
  <si>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</si>
  <si>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</si>
  <si>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</si>
  <si>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</si>
  <si>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</si>
  <si>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</si>
  <si>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奈良県安堵町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</si>
  <si>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</si>
  <si>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</si>
  <si>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</si>
  <si>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</si>
  <si>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</si>
  <si>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</si>
  <si>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</si>
  <si>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</si>
  <si>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</si>
  <si>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</si>
  <si>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</si>
  <si>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</si>
  <si>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</si>
  <si>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</si>
  <si>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</si>
  <si>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</si>
  <si>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</si>
  <si>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</si>
  <si>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</si>
  <si>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</si>
  <si>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</si>
  <si>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</si>
  <si>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</si>
  <si>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</si>
  <si>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</si>
  <si>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</si>
  <si>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</si>
  <si>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</si>
  <si>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</si>
  <si>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</si>
  <si>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</si>
  <si>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</si>
  <si>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</si>
  <si>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</si>
  <si>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</si>
  <si>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</si>
  <si>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</si>
  <si>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</si>
  <si>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</si>
  <si>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</si>
  <si>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</si>
  <si>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</si>
  <si>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</si>
  <si>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</si>
  <si>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</si>
  <si>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</si>
  <si>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</si>
  <si>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</si>
  <si>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</si>
  <si>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</si>
  <si>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</si>
  <si>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</si>
  <si>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</si>
  <si>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</si>
  <si>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</si>
  <si>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</si>
  <si>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</si>
  <si>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</si>
  <si>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</si>
  <si>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</si>
  <si>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</si>
  <si>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</si>
  <si>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</si>
  <si>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</si>
  <si>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</si>
  <si>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</si>
  <si>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</si>
  <si>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</si>
  <si>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</si>
  <si>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</si>
  <si>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</si>
  <si>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</si>
  <si>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</si>
  <si>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</si>
  <si>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</si>
  <si>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</si>
  <si>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</si>
  <si>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</si>
  <si>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</si>
  <si>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</si>
  <si>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</si>
  <si>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</si>
  <si>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</si>
  <si>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</si>
  <si>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</si>
  <si>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</si>
  <si>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</si>
  <si>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</si>
  <si>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</si>
  <si>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</si>
  <si>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</si>
  <si>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</si>
  <si>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</si>
  <si>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</si>
  <si>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</si>
  <si>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</si>
  <si>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</si>
  <si>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</si>
  <si>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</si>
  <si>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</si>
  <si>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</si>
  <si>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</si>
  <si>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</si>
  <si>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</si>
  <si>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</si>
  <si>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</si>
  <si>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</si>
  <si>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</si>
  <si>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</si>
  <si>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</si>
  <si>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</si>
  <si>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</si>
  <si>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</si>
  <si>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</si>
  <si>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</si>
  <si>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</si>
  <si>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</si>
  <si>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</si>
  <si>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</si>
  <si>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</si>
  <si>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</si>
  <si>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</si>
  <si>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</si>
  <si>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</si>
  <si>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</si>
  <si>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</si>
  <si>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</si>
  <si>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</si>
  <si>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</si>
  <si>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</si>
  <si>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</si>
  <si>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</si>
  <si>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</si>
  <si>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</si>
  <si>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</si>
  <si>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</si>
  <si>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</si>
  <si>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</si>
  <si>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</si>
  <si>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</si>
  <si>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</si>
  <si>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</si>
  <si>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</si>
  <si>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</si>
  <si>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</si>
  <si>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</si>
  <si>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</si>
  <si>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</si>
  <si>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</si>
  <si>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</si>
  <si>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奈良県安堵町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</si>
  <si>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</si>
  <si>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</si>
  <si>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</si>
  <si>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</si>
  <si>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</si>
  <si>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</si>
  <si>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</si>
  <si>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</si>
  <si>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</si>
  <si>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</si>
  <si>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</si>
  <si>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</si>
  <si>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</si>
  <si>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</si>
  <si>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</si>
  <si>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</si>
  <si>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</si>
  <si>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</si>
  <si>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</si>
  <si>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</si>
  <si>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</si>
  <si>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</si>
  <si>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</si>
  <si>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</si>
  <si>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</si>
  <si>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</si>
  <si>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</si>
  <si>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</si>
  <si>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</si>
  <si>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</si>
  <si>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</si>
  <si>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</si>
  <si>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</si>
  <si>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</si>
  <si>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</si>
  <si>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</si>
  <si>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</si>
  <si>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</si>
  <si>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</si>
  <si>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</si>
  <si>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</si>
  <si>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</si>
  <si>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</si>
  <si>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</si>
  <si>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</si>
  <si>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</si>
  <si>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</si>
  <si>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</si>
  <si>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</si>
  <si>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</si>
  <si>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</si>
  <si>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</si>
  <si>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</si>
  <si>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</si>
  <si>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</si>
  <si>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</si>
  <si>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</si>
  <si>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</si>
  <si>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</si>
  <si>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</si>
  <si>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</si>
  <si>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</si>
  <si>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</si>
  <si>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</si>
  <si>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</si>
  <si>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</si>
  <si>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</si>
  <si>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</si>
  <si>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</si>
  <si>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</si>
  <si>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</si>
  <si>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</si>
  <si>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</si>
  <si>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</si>
  <si>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</si>
  <si>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</si>
  <si>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</si>
  <si>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</si>
  <si>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</si>
  <si>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</si>
  <si>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</si>
  <si>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</si>
  <si>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</si>
  <si>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</si>
  <si>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</si>
  <si>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</si>
  <si>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</si>
  <si>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</si>
  <si>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</si>
  <si>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</si>
  <si>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</si>
  <si>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</si>
  <si>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</si>
  <si>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</si>
  <si>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</si>
  <si>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</si>
  <si>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</si>
  <si>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</si>
  <si>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</si>
  <si>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</si>
  <si>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</si>
  <si>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</si>
  <si>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</si>
  <si>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</si>
  <si>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</si>
  <si>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</si>
  <si>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</si>
  <si>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</si>
  <si>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</si>
  <si>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</si>
  <si>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</si>
  <si>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</si>
  <si>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</si>
  <si>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</si>
  <si>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</si>
  <si>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</si>
  <si>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</si>
  <si>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</si>
  <si>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</si>
  <si>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</si>
  <si>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</si>
  <si>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</si>
  <si>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</si>
  <si>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</si>
  <si>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</si>
  <si>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</si>
  <si>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</si>
  <si>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</si>
  <si>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</si>
  <si>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</si>
  <si>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</si>
  <si>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</si>
  <si>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</si>
  <si>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</si>
  <si>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</si>
  <si>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</si>
  <si>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</si>
  <si>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</si>
  <si>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</si>
  <si>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</si>
  <si>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</si>
  <si>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</si>
  <si>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</si>
  <si>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</si>
  <si>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</si>
  <si>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</si>
  <si>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</si>
  <si>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</si>
  <si>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</si>
  <si>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</si>
  <si>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</si>
  <si>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</si>
  <si>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</si>
  <si>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</si>
  <si>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</si>
  <si>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</si>
  <si>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</si>
  <si>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</si>
  <si>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</si>
  <si>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</si>
  <si>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</si>
  <si>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</si>
  <si>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</si>
  <si>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</si>
  <si>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</si>
  <si>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</si>
  <si>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</si>
  <si>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</si>
  <si>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</si>
  <si>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</si>
  <si>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</si>
  <si>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</si>
  <si>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</si>
  <si>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</si>
  <si>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3.79</t>
  </si>
  <si>
    <t>水道事業会計</t>
  </si>
  <si>
    <t>一般会計</t>
  </si>
  <si>
    <t>下水道事業会計</t>
  </si>
  <si>
    <t>介護保険特別会計（保険事業勘定）</t>
  </si>
  <si>
    <t>国民健康保険特別会計</t>
  </si>
  <si>
    <t>▲ 0.36</t>
  </si>
  <si>
    <t>▲ 0.28</t>
  </si>
  <si>
    <t>▲ 0.20</t>
  </si>
  <si>
    <t>後期高齢者医療特別会計</t>
  </si>
  <si>
    <t>その他会計（赤字）</t>
  </si>
  <si>
    <t>その他会計（黒字）</t>
  </si>
  <si>
    <t>R02</t>
    <phoneticPr fontId="5"/>
  </si>
  <si>
    <t>R03</t>
    <phoneticPr fontId="5"/>
  </si>
  <si>
    <t>R04</t>
    <phoneticPr fontId="5"/>
  </si>
  <si>
    <t>R05</t>
    <phoneticPr fontId="5"/>
  </si>
  <si>
    <t>R06</t>
    <phoneticPr fontId="5"/>
  </si>
  <si>
    <t>安堵町土地開発公社</t>
    <rPh sb="0" eb="3">
      <t>アンドチョウ</t>
    </rPh>
    <rPh sb="3" eb="5">
      <t>トチ</t>
    </rPh>
    <rPh sb="5" eb="7">
      <t>カイハツ</t>
    </rPh>
    <rPh sb="7" eb="9">
      <t>コウシャ</t>
    </rPh>
    <phoneticPr fontId="2"/>
  </si>
  <si>
    <t>-</t>
    <phoneticPr fontId="2"/>
  </si>
  <si>
    <t>-</t>
    <phoneticPr fontId="2"/>
  </si>
  <si>
    <t>-</t>
    <phoneticPr fontId="38"/>
  </si>
  <si>
    <t>老人福祉施設三室園組合</t>
    <rPh sb="0" eb="2">
      <t>ロウジン</t>
    </rPh>
    <rPh sb="2" eb="4">
      <t>フクシ</t>
    </rPh>
    <rPh sb="4" eb="6">
      <t>シセツ</t>
    </rPh>
    <rPh sb="6" eb="8">
      <t>ミムロ</t>
    </rPh>
    <rPh sb="8" eb="9">
      <t>エン</t>
    </rPh>
    <rPh sb="9" eb="11">
      <t>クミアイ</t>
    </rPh>
    <phoneticPr fontId="38"/>
  </si>
  <si>
    <t>奈良県市町村総合事務組合</t>
    <rPh sb="0" eb="3">
      <t>ナラケン</t>
    </rPh>
    <rPh sb="3" eb="6">
      <t>シチョウソン</t>
    </rPh>
    <rPh sb="6" eb="8">
      <t>ソウゴウ</t>
    </rPh>
    <rPh sb="8" eb="10">
      <t>ジム</t>
    </rPh>
    <rPh sb="10" eb="12">
      <t>クミアイ</t>
    </rPh>
    <phoneticPr fontId="38"/>
  </si>
  <si>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38"/>
  </si>
  <si>
    <t>奈良県後期高齢者医療広域連合</t>
    <rPh sb="0" eb="3">
      <t>ナラケン</t>
    </rPh>
    <rPh sb="3" eb="5">
      <t>コウキ</t>
    </rPh>
    <rPh sb="5" eb="8">
      <t>コウレイシャ</t>
    </rPh>
    <rPh sb="8" eb="10">
      <t>イリョウ</t>
    </rPh>
    <rPh sb="10" eb="12">
      <t>コウイキ</t>
    </rPh>
    <rPh sb="12" eb="14">
      <t>レンゴウ</t>
    </rPh>
    <phoneticPr fontId="38"/>
  </si>
  <si>
    <t>奈良県広域消防組合</t>
    <rPh sb="0" eb="3">
      <t>ナラケン</t>
    </rPh>
    <rPh sb="3" eb="5">
      <t>コウイキ</t>
    </rPh>
    <rPh sb="5" eb="7">
      <t>ショウボウ</t>
    </rPh>
    <rPh sb="7" eb="9">
      <t>クミアイ</t>
    </rPh>
    <phoneticPr fontId="38"/>
  </si>
  <si>
    <t>山辺・県北西部広域環境衛生組合</t>
    <rPh sb="0" eb="2">
      <t>ヤマベ</t>
    </rPh>
    <rPh sb="3" eb="15">
      <t>ケンホクセイブコウイキカンキョウエイセイクミアイ</t>
    </rPh>
    <phoneticPr fontId="38"/>
  </si>
  <si>
    <t>まほろば環境衛生組合</t>
    <rPh sb="4" eb="6">
      <t>カンキョウ</t>
    </rPh>
    <rPh sb="6" eb="8">
      <t>エイセイ</t>
    </rPh>
    <rPh sb="8" eb="10">
      <t>クミアイ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</si>
</sst>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F86-4542-AF94-141EEF8EA0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36590</c:v>
                </c:pt>
                <c:pt idx="1">
                  <c:v>17915</c:v>
                </c:pt>
                <c:pt idx="2">
                  <c:v>22696</c:v>
                </c:pt>
                <c:pt idx="3">
                  <c:v>29646</c:v>
                </c:pt>
                <c:pt idx="4">
                  <c:v>25408</c:v>
                </c:pt>
              </c:numCache>
            </c:numRef>
          </c:val>
          <c:smooth val="0"/>
          <c:extLst>
            <c:ext xmlns:c16="http://schemas.microsoft.com/office/drawing/2014/chart" uri="{C3380CC4-5D6E-409C-BE32-E72D297353CC}">
              <c16:uniqueId val="{00000001-BF86-4542-AF94-141EEF8EA0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6.14</c:v>
                </c:pt>
                <c:pt idx="1">
                  <c:v>10.17</c:v>
                </c:pt>
                <c:pt idx="2">
                  <c:v>13.98</c:v>
                </c:pt>
                <c:pt idx="3">
                  <c:v>17.3</c:v>
                </c:pt>
                <c:pt idx="4">
                  <c:v>8.42</c:v>
                </c:pt>
              </c:numCache>
            </c:numRef>
          </c:val>
          <c:extLst>
            <c:ext xmlns:c16="http://schemas.microsoft.com/office/drawing/2014/chart" uri="{C3380CC4-5D6E-409C-BE32-E72D297353CC}">
              <c16:uniqueId val="{00000000-95A7-4FF4-A295-66B3F2464F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27.89</c:v>
                </c:pt>
                <c:pt idx="1">
                  <c:v>30.6</c:v>
                </c:pt>
                <c:pt idx="2">
                  <c:v>35</c:v>
                </c:pt>
                <c:pt idx="3">
                  <c:v>36.549999999999997</c:v>
                </c:pt>
                <c:pt idx="4">
                  <c:v>38.6</c:v>
                </c:pt>
              </c:numCache>
            </c:numRef>
          </c:val>
          <c:extLst>
            <c:ext xmlns:c16="http://schemas.microsoft.com/office/drawing/2014/chart" uri="{C3380CC4-5D6E-409C-BE32-E72D297353CC}">
              <c16:uniqueId val="{00000001-95A7-4FF4-A295-66B3F2464F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8.25</c:v>
                </c:pt>
                <c:pt idx="2">
                  <c:v>7.66</c:v>
                </c:pt>
                <c:pt idx="3">
                  <c:v>5.54</c:v>
                </c:pt>
                <c:pt idx="4">
                  <c:v>-3.79</c:v>
                </c:pt>
              </c:numCache>
            </c:numRef>
          </c:val>
          <c:smooth val="0"/>
          <c:extLst>
            <c:ext xmlns:c16="http://schemas.microsoft.com/office/drawing/2014/chart" uri="{C3380CC4-5D6E-409C-BE32-E72D297353CC}">
              <c16:uniqueId val="{00000002-95A7-4FF4-A295-66B3F2464F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73F-400F-87DC-799C8BB345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3F-400F-87DC-799C8BB345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3F-400F-87DC-799C8BB345D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3F-400F-87DC-799C8BB345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D73F-400F-87DC-799C8BB345D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0.36</c:v>
                </c:pt>
                <c:pt idx="1">
                  <c:v>#N/A</c:v>
                </c:pt>
                <c:pt idx="2">
                  <c:v>0.28000000000000003</c:v>
                </c:pt>
                <c:pt idx="3">
                  <c:v>#N/A</c:v>
                </c:pt>
                <c:pt idx="4">
                  <c:v>0.2</c:v>
                </c:pt>
                <c:pt idx="5">
                  <c:v>#N/A</c:v>
                </c:pt>
                <c:pt idx="6">
                  <c:v>#N/A</c:v>
                </c:pt>
                <c:pt idx="7">
                  <c:v>0.32</c:v>
                </c:pt>
                <c:pt idx="8">
                  <c:v>#N/A</c:v>
                </c:pt>
                <c:pt idx="9">
                  <c:v>0.51</c:v>
                </c:pt>
              </c:numCache>
            </c:numRef>
          </c:val>
          <c:extLst>
            <c:ext xmlns:c16="http://schemas.microsoft.com/office/drawing/2014/chart" uri="{C3380CC4-5D6E-409C-BE32-E72D297353CC}">
              <c16:uniqueId val="{00000005-D73F-400F-87DC-799C8BB345D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1.66</c:v>
                </c:pt>
                <c:pt idx="2">
                  <c:v>#N/A</c:v>
                </c:pt>
                <c:pt idx="3">
                  <c:v>0.4</c:v>
                </c:pt>
                <c:pt idx="4">
                  <c:v>#N/A</c:v>
                </c:pt>
                <c:pt idx="5">
                  <c:v>0.1</c:v>
                </c:pt>
                <c:pt idx="6">
                  <c:v>#N/A</c:v>
                </c:pt>
                <c:pt idx="7">
                  <c:v>0</c:v>
                </c:pt>
                <c:pt idx="8">
                  <c:v>#N/A</c:v>
                </c:pt>
                <c:pt idx="9">
                  <c:v>0.79</c:v>
                </c:pt>
              </c:numCache>
            </c:numRef>
          </c:val>
          <c:extLst>
            <c:ext xmlns:c16="http://schemas.microsoft.com/office/drawing/2014/chart" uri="{C3380CC4-5D6E-409C-BE32-E72D297353CC}">
              <c16:uniqueId val="{00000006-D73F-400F-87DC-799C8BB345D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c:v>
                </c:pt>
                <c:pt idx="8">
                  <c:v>#N/A</c:v>
                </c:pt>
                <c:pt idx="9">
                  <c:v>2.87</c:v>
                </c:pt>
              </c:numCache>
            </c:numRef>
          </c:val>
          <c:extLst>
            <c:ext xmlns:c16="http://schemas.microsoft.com/office/drawing/2014/chart" uri="{C3380CC4-5D6E-409C-BE32-E72D297353CC}">
              <c16:uniqueId val="{00000007-D73F-400F-87DC-799C8BB345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6.13</c:v>
                </c:pt>
                <c:pt idx="2">
                  <c:v>#N/A</c:v>
                </c:pt>
                <c:pt idx="3">
                  <c:v>10.17</c:v>
                </c:pt>
                <c:pt idx="4">
                  <c:v>#N/A</c:v>
                </c:pt>
                <c:pt idx="5">
                  <c:v>13.97</c:v>
                </c:pt>
                <c:pt idx="6">
                  <c:v>#N/A</c:v>
                </c:pt>
                <c:pt idx="7">
                  <c:v>17.3</c:v>
                </c:pt>
                <c:pt idx="8">
                  <c:v>#N/A</c:v>
                </c:pt>
                <c:pt idx="9">
                  <c:v>8.41</c:v>
                </c:pt>
              </c:numCache>
            </c:numRef>
          </c:val>
          <c:extLst>
            <c:ext xmlns:c16="http://schemas.microsoft.com/office/drawing/2014/chart" uri="{C3380CC4-5D6E-409C-BE32-E72D297353CC}">
              <c16:uniqueId val="{00000008-D73F-400F-87DC-799C8BB345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c:v>
                </c:pt>
                <c:pt idx="2">
                  <c:v>#N/A</c:v>
                </c:pt>
                <c:pt idx="3">
                  <c:v>15.18</c:v>
                </c:pt>
                <c:pt idx="4">
                  <c:v>#N/A</c:v>
                </c:pt>
                <c:pt idx="5">
                  <c:v>14.84</c:v>
                </c:pt>
                <c:pt idx="6">
                  <c:v>#N/A</c:v>
                </c:pt>
                <c:pt idx="7">
                  <c:v>15.22</c:v>
                </c:pt>
                <c:pt idx="8">
                  <c:v>#N/A</c:v>
                </c:pt>
                <c:pt idx="9">
                  <c:v>12.99</c:v>
                </c:pt>
              </c:numCache>
            </c:numRef>
          </c:val>
          <c:extLst>
            <c:ext xmlns:c16="http://schemas.microsoft.com/office/drawing/2014/chart" uri="{C3380CC4-5D6E-409C-BE32-E72D297353CC}">
              <c16:uniqueId val="{00000009-D73F-400F-87DC-799C8BB345D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c:v>
                </c:pt>
                <c:pt idx="5">
                  <c:v>321</c:v>
                </c:pt>
                <c:pt idx="8">
                  <c:v>301</c:v>
                </c:pt>
                <c:pt idx="11">
                  <c:v>278</c:v>
                </c:pt>
                <c:pt idx="14">
                  <c:v>233</c:v>
                </c:pt>
              </c:numCache>
            </c:numRef>
          </c:val>
          <c:extLst>
            <c:ext xmlns:c16="http://schemas.microsoft.com/office/drawing/2014/chart" uri="{C3380CC4-5D6E-409C-BE32-E72D297353CC}">
              <c16:uniqueId val="{00000000-6421-48C7-89FD-12415AD17E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21-48C7-89FD-12415AD17E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21-48C7-89FD-12415AD17E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8</c:v>
                </c:pt>
                <c:pt idx="6">
                  <c:v>8</c:v>
                </c:pt>
                <c:pt idx="9">
                  <c:v>9</c:v>
                </c:pt>
                <c:pt idx="12">
                  <c:v>12</c:v>
                </c:pt>
              </c:numCache>
            </c:numRef>
          </c:val>
          <c:extLst>
            <c:ext xmlns:c16="http://schemas.microsoft.com/office/drawing/2014/chart" uri="{C3380CC4-5D6E-409C-BE32-E72D297353CC}">
              <c16:uniqueId val="{00000003-6421-48C7-89FD-12415AD17E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105</c:v>
                </c:pt>
                <c:pt idx="3">
                  <c:v>101</c:v>
                </c:pt>
                <c:pt idx="6">
                  <c:v>104</c:v>
                </c:pt>
                <c:pt idx="9">
                  <c:v>137</c:v>
                </c:pt>
                <c:pt idx="12">
                  <c:v>104</c:v>
                </c:pt>
              </c:numCache>
            </c:numRef>
          </c:val>
          <c:extLst>
            <c:ext xmlns:c16="http://schemas.microsoft.com/office/drawing/2014/chart" uri="{C3380CC4-5D6E-409C-BE32-E72D297353CC}">
              <c16:uniqueId val="{00000004-6421-48C7-89FD-12415AD17E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21-48C7-89FD-12415AD17E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21-48C7-89FD-12415AD17E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356</c:v>
                </c:pt>
                <c:pt idx="3">
                  <c:v>343</c:v>
                </c:pt>
                <c:pt idx="6">
                  <c:v>311</c:v>
                </c:pt>
                <c:pt idx="9">
                  <c:v>296</c:v>
                </c:pt>
                <c:pt idx="12">
                  <c:v>280</c:v>
                </c:pt>
              </c:numCache>
            </c:numRef>
          </c:val>
          <c:extLst>
            <c:ext xmlns:c16="http://schemas.microsoft.com/office/drawing/2014/chart" uri="{C3380CC4-5D6E-409C-BE32-E72D297353CC}">
              <c16:uniqueId val="{00000007-6421-48C7-89FD-12415AD17E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125</c:v>
                </c:pt>
                <c:pt idx="2">
                  <c:v>#N/A</c:v>
                </c:pt>
                <c:pt idx="3">
                  <c:v>#N/A</c:v>
                </c:pt>
                <c:pt idx="4">
                  <c:v>131</c:v>
                </c:pt>
                <c:pt idx="5">
                  <c:v>#N/A</c:v>
                </c:pt>
                <c:pt idx="6">
                  <c:v>#N/A</c:v>
                </c:pt>
                <c:pt idx="7">
                  <c:v>122</c:v>
                </c:pt>
                <c:pt idx="8">
                  <c:v>#N/A</c:v>
                </c:pt>
                <c:pt idx="9">
                  <c:v>#N/A</c:v>
                </c:pt>
                <c:pt idx="10">
                  <c:v>164</c:v>
                </c:pt>
                <c:pt idx="11">
                  <c:v>#N/A</c:v>
                </c:pt>
                <c:pt idx="12">
                  <c:v>#N/A</c:v>
                </c:pt>
                <c:pt idx="13">
                  <c:v>163</c:v>
                </c:pt>
                <c:pt idx="14">
                  <c:v>#N/A</c:v>
                </c:pt>
              </c:numCache>
            </c:numRef>
          </c:val>
          <c:smooth val="0"/>
          <c:extLst>
            <c:ext xmlns:c16="http://schemas.microsoft.com/office/drawing/2014/chart" uri="{C3380CC4-5D6E-409C-BE32-E72D297353CC}">
              <c16:uniqueId val="{00000008-6421-48C7-89FD-12415AD17E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2998</c:v>
                </c:pt>
                <c:pt idx="5">
                  <c:v>2921</c:v>
                </c:pt>
                <c:pt idx="8">
                  <c:v>2717</c:v>
                </c:pt>
                <c:pt idx="11">
                  <c:v>2567</c:v>
                </c:pt>
                <c:pt idx="14">
                  <c:v>2707</c:v>
                </c:pt>
              </c:numCache>
            </c:numRef>
          </c:val>
          <c:extLst>
            <c:ext xmlns:c16="http://schemas.microsoft.com/office/drawing/2014/chart" uri="{C3380CC4-5D6E-409C-BE32-E72D297353CC}">
              <c16:uniqueId val="{00000000-E414-4A7C-A7C6-AC977EF42F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c:v>
                </c:pt>
                <c:pt idx="5">
                  <c:v>31</c:v>
                </c:pt>
                <c:pt idx="8">
                  <c:v>24</c:v>
                </c:pt>
                <c:pt idx="11">
                  <c:v>17</c:v>
                </c:pt>
                <c:pt idx="14">
                  <c:v>9</c:v>
                </c:pt>
              </c:numCache>
            </c:numRef>
          </c:val>
          <c:extLst>
            <c:ext xmlns:c16="http://schemas.microsoft.com/office/drawing/2014/chart" uri="{C3380CC4-5D6E-409C-BE32-E72D297353CC}">
              <c16:uniqueId val="{00000001-E414-4A7C-A7C6-AC977EF42F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1151</c:v>
                </c:pt>
                <c:pt idx="5">
                  <c:v>1249</c:v>
                </c:pt>
                <c:pt idx="8">
                  <c:v>1348</c:v>
                </c:pt>
                <c:pt idx="11">
                  <c:v>1398</c:v>
                </c:pt>
                <c:pt idx="14">
                  <c:v>1507</c:v>
                </c:pt>
              </c:numCache>
            </c:numRef>
          </c:val>
          <c:extLst>
            <c:ext xmlns:c16="http://schemas.microsoft.com/office/drawing/2014/chart" uri="{C3380CC4-5D6E-409C-BE32-E72D297353CC}">
              <c16:uniqueId val="{00000002-E414-4A7C-A7C6-AC977EF42F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14-4A7C-A7C6-AC977EF42F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14-4A7C-A7C6-AC977EF42F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4-4A7C-A7C6-AC977EF42F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c:v>
                </c:pt>
                <c:pt idx="3">
                  <c:v>116</c:v>
                </c:pt>
                <c:pt idx="6">
                  <c:v>140</c:v>
                </c:pt>
                <c:pt idx="9">
                  <c:v>98</c:v>
                </c:pt>
                <c:pt idx="12">
                  <c:v>135</c:v>
                </c:pt>
              </c:numCache>
            </c:numRef>
          </c:val>
          <c:extLst>
            <c:ext xmlns:c16="http://schemas.microsoft.com/office/drawing/2014/chart" uri="{C3380CC4-5D6E-409C-BE32-E72D297353CC}">
              <c16:uniqueId val="{00000006-E414-4A7C-A7C6-AC977EF42F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66</c:v>
                </c:pt>
                <c:pt idx="6">
                  <c:v>81</c:v>
                </c:pt>
                <c:pt idx="9">
                  <c:v>112</c:v>
                </c:pt>
                <c:pt idx="12">
                  <c:v>190</c:v>
                </c:pt>
              </c:numCache>
            </c:numRef>
          </c:val>
          <c:extLst>
            <c:ext xmlns:c16="http://schemas.microsoft.com/office/drawing/2014/chart" uri="{C3380CC4-5D6E-409C-BE32-E72D297353CC}">
              <c16:uniqueId val="{00000007-E414-4A7C-A7C6-AC977EF42F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1495</c:v>
                </c:pt>
                <c:pt idx="3">
                  <c:v>1374</c:v>
                </c:pt>
                <c:pt idx="6">
                  <c:v>1280</c:v>
                </c:pt>
                <c:pt idx="9">
                  <c:v>1256</c:v>
                </c:pt>
                <c:pt idx="12">
                  <c:v>1166</c:v>
                </c:pt>
              </c:numCache>
            </c:numRef>
          </c:val>
          <c:extLst>
            <c:ext xmlns:c16="http://schemas.microsoft.com/office/drawing/2014/chart" uri="{C3380CC4-5D6E-409C-BE32-E72D297353CC}">
              <c16:uniqueId val="{00000008-E414-4A7C-A7C6-AC977EF42F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c:v>
                </c:pt>
                <c:pt idx="3">
                  <c:v>0</c:v>
                </c:pt>
                <c:pt idx="6">
                  <c:v>0</c:v>
                </c:pt>
                <c:pt idx="9">
                  <c:v>0</c:v>
                </c:pt>
                <c:pt idx="12">
                  <c:v>0</c:v>
                </c:pt>
              </c:numCache>
            </c:numRef>
          </c:val>
          <c:extLst>
            <c:ext xmlns:c16="http://schemas.microsoft.com/office/drawing/2014/chart" uri="{C3380CC4-5D6E-409C-BE32-E72D297353CC}">
              <c16:uniqueId val="{00000009-E414-4A7C-A7C6-AC977EF42F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2921</c:v>
                </c:pt>
                <c:pt idx="3">
                  <c:v>2823</c:v>
                </c:pt>
                <c:pt idx="6">
                  <c:v>2727</c:v>
                </c:pt>
                <c:pt idx="9">
                  <c:v>2651</c:v>
                </c:pt>
                <c:pt idx="12">
                  <c:v>3087</c:v>
                </c:pt>
              </c:numCache>
            </c:numRef>
          </c:val>
          <c:extLst>
            <c:ext xmlns:c16="http://schemas.microsoft.com/office/drawing/2014/chart" uri="{C3380CC4-5D6E-409C-BE32-E72D297353CC}">
              <c16:uniqueId val="{0000000A-E414-4A7C-A7C6-AC977EF42F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497</c:v>
                </c:pt>
                <c:pt idx="2">
                  <c:v>#N/A</c:v>
                </c:pt>
                <c:pt idx="3">
                  <c:v>#N/A</c:v>
                </c:pt>
                <c:pt idx="4">
                  <c:v>178</c:v>
                </c:pt>
                <c:pt idx="5">
                  <c:v>#N/A</c:v>
                </c:pt>
                <c:pt idx="6">
                  <c:v>#N/A</c:v>
                </c:pt>
                <c:pt idx="7">
                  <c:v>140</c:v>
                </c:pt>
                <c:pt idx="8">
                  <c:v>#N/A</c:v>
                </c:pt>
                <c:pt idx="9">
                  <c:v>#N/A</c:v>
                </c:pt>
                <c:pt idx="10">
                  <c:v>135</c:v>
                </c:pt>
                <c:pt idx="11">
                  <c:v>#N/A</c:v>
                </c:pt>
                <c:pt idx="12">
                  <c:v>#N/A</c:v>
                </c:pt>
                <c:pt idx="13">
                  <c:v>355</c:v>
                </c:pt>
                <c:pt idx="14">
                  <c:v>#N/A</c:v>
                </c:pt>
              </c:numCache>
            </c:numRef>
          </c:val>
          <c:smooth val="0"/>
          <c:extLst>
            <c:ext xmlns:c16="http://schemas.microsoft.com/office/drawing/2014/chart" uri="{C3380CC4-5D6E-409C-BE32-E72D297353CC}">
              <c16:uniqueId val="{0000000B-E414-4A7C-A7C6-AC977EF42F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863</c:v>
                </c:pt>
                <c:pt idx="1">
                  <c:v>913</c:v>
                </c:pt>
                <c:pt idx="2">
                  <c:v>1022</c:v>
                </c:pt>
              </c:numCache>
            </c:numRef>
          </c:val>
          <c:extLst>
            <c:ext xmlns:c16="http://schemas.microsoft.com/office/drawing/2014/chart" uri="{C3380CC4-5D6E-409C-BE32-E72D297353CC}">
              <c16:uniqueId val="{00000000-8AE0-4700-A18E-E23FDAD770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485</c:v>
                </c:pt>
                <c:pt idx="1">
                  <c:v>485</c:v>
                </c:pt>
                <c:pt idx="2">
                  <c:v>485</c:v>
                </c:pt>
              </c:numCache>
            </c:numRef>
          </c:val>
          <c:extLst>
            <c:ext xmlns:c16="http://schemas.microsoft.com/office/drawing/2014/chart" uri="{C3380CC4-5D6E-409C-BE32-E72D297353CC}">
              <c16:uniqueId val="{00000001-8AE0-4700-A18E-E23FDAD770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254</c:v>
                </c:pt>
                <c:pt idx="1">
                  <c:v>309</c:v>
                </c:pt>
                <c:pt idx="2">
                  <c:v>367</c:v>
                </c:pt>
              </c:numCache>
            </c:numRef>
          </c:val>
          <c:extLst>
            <c:ext xmlns:c16="http://schemas.microsoft.com/office/drawing/2014/chart" uri="{C3380CC4-5D6E-409C-BE32-E72D297353CC}">
              <c16:uniqueId val="{00000002-8AE0-4700-A18E-E23FDAD770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元利償還金等（Ａ）については、一般会計等に係る元利償還金及び下水道事業債の償還財源に充てたと認められる一般会計繰出金の減により、減少した。</a:t>
          </a:r>
        </a:p>
        <a:p>
          <a:r>
            <a:rPr kumimoji="1" lang="ja-JP" altLang="en-US" sz="1400">
              <a:latin typeface="ＭＳ ゴシック" pitchFamily="49" charset="-128"/>
              <a:ea typeface="ＭＳ ゴシック" pitchFamily="49" charset="-128"/>
            </a:rPr>
            <a:t>　算入公債費等（Ｂ）については、下水道費等に係る事業費補正の減や臨時財政対策債償還費等の公債費の減により、減少した。</a:t>
          </a:r>
        </a:p>
        <a:p>
          <a:r>
            <a:rPr kumimoji="1" lang="ja-JP" altLang="en-US" sz="1400">
              <a:latin typeface="ＭＳ ゴシック" pitchFamily="49" charset="-128"/>
              <a:ea typeface="ＭＳ ゴシック" pitchFamily="49" charset="-128"/>
            </a:rPr>
            <a:t>　実質公債比率（（Ａ）－（Ｂ））の分子については、前年度比で０．６％減少した。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将来負担額（Ａ）については、広域ごみ処理施設建設に係る地方債発行や組合負担金の増による地方債現在高や組合負担金の増により、増加した。</a:t>
          </a:r>
        </a:p>
        <a:p>
          <a:r>
            <a:rPr kumimoji="1" lang="ja-JP" altLang="en-US" sz="1400">
              <a:latin typeface="ＭＳ ゴシック" pitchFamily="49" charset="-128"/>
              <a:ea typeface="ＭＳ ゴシック" pitchFamily="49" charset="-128"/>
            </a:rPr>
            <a:t>　充当可能財源等（Ｂ）については、財政調整基金の積み立てによる充当可能基金の増や広域ごみ処理施設建設の地方債発行による基準財政需要額算入見込額が増となり、増加した。</a:t>
          </a:r>
        </a:p>
        <a:p>
          <a:r>
            <a:rPr kumimoji="1" lang="ja-JP" altLang="en-US" sz="1400">
              <a:latin typeface="ＭＳ ゴシック" pitchFamily="49" charset="-128"/>
              <a:ea typeface="ＭＳ ゴシック" pitchFamily="49" charset="-128"/>
            </a:rPr>
            <a:t>　将来負担率（（Ａ）－（Ｂ））の分子については、前年度比で１．６％増加した。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奈良県安堵町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全体として１６７百万円の増加となった。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財産収入等により財政調整基金の増加、教育・文化振興基金や公共施設等整備基金への積立による増加のため。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財政調整基金は、住民サービスの確保や災害等、必要不可欠な事業について取り崩しを行う事とする。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特定目的基金については、将来の施設改修等を見据え、教育・文化振興基金や公共施設等整備基金を中心に積立を行う予定である。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今後、基金目的に沿った活用を行う。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教育・文化振興基金については、教育・文化の振興と普及を通じ、豊かな地域づくりを推進を図る。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公共施設等整備基金については、計画的な公共施設等整備を行うための基金。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決算剰余金を財源とした教育・文化振興基金や公共施設等整備基金への積立による増加のため。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教育・文化振興基金や公共施設等整備基金については、財政状況を鑑みながら、将来に備え積立を行う予定である。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今後、基金目的に沿った活用を行う。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決算剰余金を財源として財政調整基金に積立を実施し、１０９百万円増加した。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住民サービスの確保や災害等、必要不可欠な事業について取り崩しを行うため、事務事業の見直しを行い、財政規模に応じた行政運営を行い、財政調整基金の取崩しを最小限に努める。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特段増減なし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平均をやや上回っているが、人口減少や少子高齢化に加え、町内に中心となる産業等がないことにより、財政基盤が弱い財政体質である。組織の見直しや経常的な経費の削減等、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132645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2799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の大幅増があったものの、普通交付税の大幅減により経常一般財源が減少し、かつ、人件費や物件費等の経常的経費が増加したため、経常収支比率は大きく悪化し、類似団体平均を上回っている。事務見直し等により、人件費の抑制や経常的経費の削減などを行い、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65</xdr:row>
      <xdr:rowOff>118872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102108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1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56134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7490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508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003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68072</xdr:rowOff>
    </xdr:from>
    <xdr:to>
      <xdr:col>23</xdr:col>
      <xdr:colOff>184150</xdr:colOff>
      <xdr:row>65</xdr:row>
      <xdr:rowOff>169672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40149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8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121158</xdr:rowOff>
    </xdr:from>
    <xdr:to>
      <xdr:col>7</xdr:col>
      <xdr:colOff>31750</xdr:colOff>
      <xdr:row>66</xdr:row>
      <xdr:rowOff>51308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36085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収集業務・こども園などの施設運営を直営で行っているが、類似団体平均に比べ低くなっている。しかし、近年の物価高騰や賃上げ圧力により、今後も増加することが予測される。今後は、指定管理者制度の導入など民間活用も含め幅広に検討し、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106761</xdr:rowOff>
    </xdr:from>
    <xdr:to>
      <xdr:col>23</xdr:col>
      <xdr:colOff>133350</xdr:colOff>
      <xdr:row>81</xdr:row>
      <xdr:rowOff>111494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4211"/>
          <a:ext cx="8382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96273</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8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104273</xdr:rowOff>
    </xdr:from>
    <xdr:to>
      <xdr:col>19</xdr:col>
      <xdr:colOff>133350</xdr:colOff>
      <xdr:row>81</xdr:row>
      <xdr:rowOff>106761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9172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102412</xdr:rowOff>
    </xdr:from>
    <xdr:to>
      <xdr:col>15</xdr:col>
      <xdr:colOff>82550</xdr:colOff>
      <xdr:row>81</xdr:row>
      <xdr:rowOff>104273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9862"/>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102412</xdr:rowOff>
    </xdr:from>
    <xdr:to>
      <xdr:col>11</xdr:col>
      <xdr:colOff>31750</xdr:colOff>
      <xdr:row>81</xdr:row>
      <xdr:rowOff>105561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89862"/>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60694</xdr:rowOff>
    </xdr:from>
    <xdr:to>
      <xdr:col>23</xdr:col>
      <xdr:colOff>184150</xdr:colOff>
      <xdr:row>81</xdr:row>
      <xdr:rowOff>162294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153421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55961</xdr:rowOff>
    </xdr:from>
    <xdr:to>
      <xdr:col>19</xdr:col>
      <xdr:colOff>184150</xdr:colOff>
      <xdr:row>81</xdr:row>
      <xdr:rowOff>157561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167738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2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53473</xdr:rowOff>
    </xdr:from>
    <xdr:to>
      <xdr:col>15</xdr:col>
      <xdr:colOff>133350</xdr:colOff>
      <xdr:row>81</xdr:row>
      <xdr:rowOff>155073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165250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51612</xdr:rowOff>
    </xdr:from>
    <xdr:to>
      <xdr:col>11</xdr:col>
      <xdr:colOff>82550</xdr:colOff>
      <xdr:row>81</xdr:row>
      <xdr:rowOff>153212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163389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7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54761</xdr:rowOff>
    </xdr:from>
    <xdr:to>
      <xdr:col>7</xdr:col>
      <xdr:colOff>31750</xdr:colOff>
      <xdr:row>81</xdr:row>
      <xdr:rowOff>156361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166538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給与体制は国に準拠しているが、職員構成（採用者数増加や定年退職によるもの）の変動により、ラスパイレス指数が減少し、類似団体平均とほぼ同水準となった。引き続き、適正な人員管理に努め、財政状況や類似団体等の状況も勘案し、適正な運用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136071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0841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86</xdr:row>
      <xdr:rowOff>136071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6923"/>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123673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16491"/>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43241</xdr:rowOff>
    </xdr:from>
    <xdr:to>
      <xdr:col>68</xdr:col>
      <xdr:colOff>152400</xdr:colOff>
      <xdr:row>86</xdr:row>
      <xdr:rowOff>55638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16491"/>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100891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72873</xdr:rowOff>
    </xdr:from>
    <xdr:to>
      <xdr:col>73</xdr:col>
      <xdr:colOff>44450</xdr:colOff>
      <xdr:row>86</xdr:row>
      <xdr:rowOff>3023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91215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と比べ職員数が多い一番の要因は、こども園の職員数（町職員全体の約２割を占める）である。これは、こども園の運営を直営で行っているためである。引き続き、適正な行政サービスが行えるように組織の機構改革等により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53298</xdr:rowOff>
    </xdr:from>
    <xdr:to>
      <xdr:col>81</xdr:col>
      <xdr:colOff>44450</xdr:colOff>
      <xdr:row>62</xdr:row>
      <xdr:rowOff>146600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83198"/>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53298</xdr:rowOff>
    </xdr:from>
    <xdr:to>
      <xdr:col>77</xdr:col>
      <xdr:colOff>44450</xdr:colOff>
      <xdr:row>62</xdr:row>
      <xdr:rowOff>114427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83198"/>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114427</xdr:rowOff>
    </xdr:from>
    <xdr:to>
      <xdr:col>72</xdr:col>
      <xdr:colOff>203200</xdr:colOff>
      <xdr:row>62</xdr:row>
      <xdr:rowOff>128101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4432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109601</xdr:rowOff>
    </xdr:from>
    <xdr:to>
      <xdr:col>68</xdr:col>
      <xdr:colOff>152400</xdr:colOff>
      <xdr:row>62</xdr:row>
      <xdr:rowOff>128101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3950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95800</xdr:rowOff>
    </xdr:from>
    <xdr:to>
      <xdr:col>81</xdr:col>
      <xdr:colOff>95250</xdr:colOff>
      <xdr:row>63</xdr:row>
      <xdr:rowOff>25950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67877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2498</xdr:rowOff>
    </xdr:from>
    <xdr:to>
      <xdr:col>77</xdr:col>
      <xdr:colOff>95250</xdr:colOff>
      <xdr:row>62</xdr:row>
      <xdr:rowOff>104098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3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114275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01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77301</xdr:rowOff>
    </xdr:from>
    <xdr:to>
      <xdr:col>68</xdr:col>
      <xdr:colOff>203200</xdr:colOff>
      <xdr:row>63</xdr:row>
      <xdr:rowOff>7451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163678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58801</xdr:rowOff>
    </xdr:from>
    <xdr:to>
      <xdr:col>64</xdr:col>
      <xdr:colOff>152400</xdr:colOff>
      <xdr:row>62</xdr:row>
      <xdr:rowOff>160401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145178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7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固定資産税の増により標準税収入額等が増加したこと等により単年度では減少したが、３ヵ年平均では昨年と比べ増加した。類似団体平均を下回っているものの、近年、施設整備等での地方債発行を行っているため、今後上昇することが見込まれる。このため、元利償還との発行のバランスを図りながら、計画的に事業実施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1524</xdr:rowOff>
    </xdr:from>
    <xdr:to>
      <xdr:col>81</xdr:col>
      <xdr:colOff>44450</xdr:colOff>
      <xdr:row>40</xdr:row>
      <xdr:rowOff>30480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85952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1524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209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144018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基準財政需要額算入見込額や充当可能基金については増（改善要因）となったものの、広域ごみ処理施設関係の起債の大幅増による地方債現在高の増加（悪化要因）等により、将来負担の状況は大きく悪化し、厳しい状況が続いている。中長期的な視点を持って、地方債の発行や財政調整基金の運用を行っ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91017</xdr:rowOff>
    </xdr:from>
    <xdr:to>
      <xdr:col>81</xdr:col>
      <xdr:colOff>44450</xdr:colOff>
      <xdr:row>15</xdr:row>
      <xdr:rowOff>92498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491317"/>
          <a:ext cx="8382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91017</xdr:rowOff>
    </xdr:from>
    <xdr:to>
      <xdr:col>77</xdr:col>
      <xdr:colOff>44450</xdr:colOff>
      <xdr:row>14</xdr:row>
      <xdr:rowOff>99060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9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99060</xdr:rowOff>
    </xdr:from>
    <xdr:to>
      <xdr:col>72</xdr:col>
      <xdr:colOff>203200</xdr:colOff>
      <xdr:row>14</xdr:row>
      <xdr:rowOff>133244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49936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133244</xdr:rowOff>
    </xdr:from>
    <xdr:to>
      <xdr:col>68</xdr:col>
      <xdr:colOff>152400</xdr:colOff>
      <xdr:row>16</xdr:row>
      <xdr:rowOff>110067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33544"/>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41698</xdr:rowOff>
    </xdr:from>
    <xdr:to>
      <xdr:col>81</xdr:col>
      <xdr:colOff>95250</xdr:colOff>
      <xdr:row>15</xdr:row>
      <xdr:rowOff>143298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13775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58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40217</xdr:rowOff>
    </xdr:from>
    <xdr:to>
      <xdr:col>77</xdr:col>
      <xdr:colOff>95250</xdr:colOff>
      <xdr:row>14</xdr:row>
      <xdr:rowOff>141817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82444</xdr:rowOff>
    </xdr:from>
    <xdr:to>
      <xdr:col>68</xdr:col>
      <xdr:colOff>203200</xdr:colOff>
      <xdr:row>15</xdr:row>
      <xdr:rowOff>12594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168821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6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59267</xdr:rowOff>
    </xdr:from>
    <xdr:to>
      <xdr:col>64</xdr:col>
      <xdr:colOff>152400</xdr:colOff>
      <xdr:row>16</xdr:row>
      <xdr:rowOff>160867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145644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国の人事院勧告により前年度より増加した。相変わらず、類似団体を大幅に上回ているが、これは、ごみ収集業務やこども園運営について、町直営で行っている為である（行政サービスの提供方法の差異）。類似団体等の職員数も参考にしながら、定員適正化計画の策定に取り組み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40</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975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110998</xdr:rowOff>
    </xdr:from>
    <xdr:to>
      <xdr:col>19</xdr:col>
      <xdr:colOff>187325</xdr:colOff>
      <xdr:row>39</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975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120142</xdr:rowOff>
    </xdr:from>
    <xdr:to>
      <xdr:col>15</xdr:col>
      <xdr:colOff>98425</xdr:colOff>
      <xdr:row>40</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8066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44704</xdr:rowOff>
    </xdr:from>
    <xdr:to>
      <xdr:col>11</xdr:col>
      <xdr:colOff>9525</xdr:colOff>
      <xdr:row>40</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9027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87647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60198</xdr:rowOff>
    </xdr:from>
    <xdr:to>
      <xdr:col>20</xdr:col>
      <xdr:colOff>38100</xdr:colOff>
      <xdr:row>39</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69342</xdr:rowOff>
    </xdr:from>
    <xdr:to>
      <xdr:col>15</xdr:col>
      <xdr:colOff>149225</xdr:colOff>
      <xdr:row>39</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165354</xdr:rowOff>
    </xdr:from>
    <xdr:to>
      <xdr:col>11</xdr:col>
      <xdr:colOff>60325</xdr:colOff>
      <xdr:row>40</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80281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21336</xdr:rowOff>
    </xdr:from>
    <xdr:to>
      <xdr:col>6</xdr:col>
      <xdr:colOff>171450</xdr:colOff>
      <xdr:row>40</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107713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これまで財政健全化計画により、公共施設の清掃見直しや各種事務事業の見直しに取り組んできたが、抜本的な削減とはならず、依然として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今後も引き続き、施策・事業の見直しなどに取り組んでいく。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54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111760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1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107950</xdr:rowOff>
    </xdr:from>
    <xdr:to>
      <xdr:col>73</xdr:col>
      <xdr:colOff>180975</xdr:colOff>
      <xdr:row>16</xdr:row>
      <xdr:rowOff>134620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51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以前は、扶助費に係る経常収支比率は類似団体平均を下回っていたが、高齢化に伴うサービス利用者の増加等により、近年、類似団体平均を上回っている。そのため、資格審査等の適正化等、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091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普通建設事業費（公共施設改修工事等）や維持補修費（町道補修等）等は減少したものの、財政調整基金への積立額が増加したことにより、その他全体としては、対前年度比で増加した。</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104140</xdr:rowOff>
    </xdr:from>
    <xdr:to>
      <xdr:col>82</xdr:col>
      <xdr:colOff>107950</xdr:colOff>
      <xdr:row>58</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482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60</xdr:row>
      <xdr:rowOff>43180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482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43180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29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下水道事業会計（Ｒ５法適化）への繰出金については、減少したものの広域ごみ処理施設建設負担金の大幅増により全国平均並みとなっているが、類似団体平均と比べると下回っている。これは、各種団体等への補助金や負担金の適正化の観点から、過去に削減を行ったためである。今後も引き続き、適切な交付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07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797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075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起債発行を抑制していたことから、昨年同様、類似団体平均を下回った。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今後、町施設改修工事や町道改良工事等の更新整備が見込まれている中で、全てを町財源で賄うことは困難であるため、町の財政状況を鑑みながら有利な起債を中心に活用していく。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73660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209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73660</xdr:rowOff>
    </xdr:from>
    <xdr:to>
      <xdr:col>19</xdr:col>
      <xdr:colOff>187325</xdr:colOff>
      <xdr:row>75</xdr:row>
      <xdr:rowOff>107950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32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8889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48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22860</xdr:rowOff>
    </xdr:from>
    <xdr:to>
      <xdr:col>20</xdr:col>
      <xdr:colOff>38100</xdr:colOff>
      <xdr:row>75</xdr:row>
      <xdr:rowOff>124460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134637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5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129540</xdr:rowOff>
    </xdr:from>
    <xdr:to>
      <xdr:col>6</xdr:col>
      <xdr:colOff>171450</xdr:colOff>
      <xdr:row>76</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69867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公債費以外に係る経常収支比率は類似団体平均を上回っている。主に人件費、物件費が要因となっていることから、適正な人員管理及び経常的経費削減を行い、歳出の削減に努める。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80</xdr:row>
      <xdr:rowOff>85089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95350"/>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50800</xdr:rowOff>
    </xdr:from>
    <xdr:to>
      <xdr:col>78</xdr:col>
      <xdr:colOff>69850</xdr:colOff>
      <xdr:row>79</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95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79</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067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8889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677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6366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11430</xdr:rowOff>
    </xdr:from>
    <xdr:to>
      <xdr:col>74</xdr:col>
      <xdr:colOff>31750</xdr:colOff>
      <xdr:row>79</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97807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129539</xdr:rowOff>
    </xdr:from>
    <xdr:to>
      <xdr:col>65</xdr:col>
      <xdr:colOff>53975</xdr:colOff>
      <xdr:row>80</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103119</xdr:rowOff>
    </xdr:from>
    <xdr:to>
      <xdr:col>29</xdr:col>
      <xdr:colOff>127000</xdr:colOff>
      <xdr:row>17</xdr:row>
      <xdr:rowOff>165424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65394"/>
          <a:ext cx="647700" cy="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165424</xdr:rowOff>
    </xdr:from>
    <xdr:to>
      <xdr:col>26</xdr:col>
      <xdr:colOff>50800</xdr:colOff>
      <xdr:row>18</xdr:row>
      <xdr:rowOff>6484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27699"/>
          <a:ext cx="698500" cy="12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160429</xdr:rowOff>
    </xdr:from>
    <xdr:to>
      <xdr:col>22</xdr:col>
      <xdr:colOff>114300</xdr:colOff>
      <xdr:row>18</xdr:row>
      <xdr:rowOff>6484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22704"/>
          <a:ext cx="698500" cy="17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160429</xdr:rowOff>
    </xdr:from>
    <xdr:to>
      <xdr:col>18</xdr:col>
      <xdr:colOff>177800</xdr:colOff>
      <xdr:row>18</xdr:row>
      <xdr:rowOff>25623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22704"/>
          <a:ext cx="698500" cy="3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52319</xdr:rowOff>
    </xdr:from>
    <xdr:to>
      <xdr:col>29</xdr:col>
      <xdr:colOff>177800</xdr:colOff>
      <xdr:row>17</xdr:row>
      <xdr:rowOff>153919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1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24396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8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114624</xdr:rowOff>
    </xdr:from>
    <xdr:to>
      <xdr:col>26</xdr:col>
      <xdr:colOff>101600</xdr:colOff>
      <xdr:row>18</xdr:row>
      <xdr:rowOff>44774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7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29551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6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127134</xdr:rowOff>
    </xdr:from>
    <xdr:to>
      <xdr:col>22</xdr:col>
      <xdr:colOff>165100</xdr:colOff>
      <xdr:row>18</xdr:row>
      <xdr:rowOff>57284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8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42061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7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109629</xdr:rowOff>
    </xdr:from>
    <xdr:to>
      <xdr:col>19</xdr:col>
      <xdr:colOff>38100</xdr:colOff>
      <xdr:row>18</xdr:row>
      <xdr:rowOff>39779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7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24556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5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146273</xdr:rowOff>
    </xdr:from>
    <xdr:to>
      <xdr:col>15</xdr:col>
      <xdr:colOff>101600</xdr:colOff>
      <xdr:row>18</xdr:row>
      <xdr:rowOff>76423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0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61201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9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134214</xdr:rowOff>
    </xdr:from>
    <xdr:to>
      <xdr:col>29</xdr:col>
      <xdr:colOff>127000</xdr:colOff>
      <xdr:row>37</xdr:row>
      <xdr:rowOff>136525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58914"/>
          <a:ext cx="6477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136525</xdr:rowOff>
    </xdr:from>
    <xdr:to>
      <xdr:col>26</xdr:col>
      <xdr:colOff>50800</xdr:colOff>
      <xdr:row>37</xdr:row>
      <xdr:rowOff>214490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61225"/>
          <a:ext cx="698500" cy="7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200558</xdr:rowOff>
    </xdr:from>
    <xdr:to>
      <xdr:col>22</xdr:col>
      <xdr:colOff>114300</xdr:colOff>
      <xdr:row>37</xdr:row>
      <xdr:rowOff>214490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325258"/>
          <a:ext cx="698500" cy="13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200558</xdr:rowOff>
    </xdr:from>
    <xdr:to>
      <xdr:col>18</xdr:col>
      <xdr:colOff>177800</xdr:colOff>
      <xdr:row>37</xdr:row>
      <xdr:rowOff>212433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325258"/>
          <a:ext cx="698500" cy="11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83414</xdr:rowOff>
    </xdr:from>
    <xdr:to>
      <xdr:col>29</xdr:col>
      <xdr:colOff>177800</xdr:colOff>
      <xdr:row>37</xdr:row>
      <xdr:rowOff>185014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55491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85725</xdr:rowOff>
    </xdr:from>
    <xdr:to>
      <xdr:col>26</xdr:col>
      <xdr:colOff>101600</xdr:colOff>
      <xdr:row>37</xdr:row>
      <xdr:rowOff>187325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10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172102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163690</xdr:rowOff>
    </xdr:from>
    <xdr:to>
      <xdr:col>22</xdr:col>
      <xdr:colOff>165100</xdr:colOff>
      <xdr:row>37</xdr:row>
      <xdr:rowOff>265290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250067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149758</xdr:rowOff>
    </xdr:from>
    <xdr:to>
      <xdr:col>19</xdr:col>
      <xdr:colOff>38100</xdr:colOff>
      <xdr:row>37</xdr:row>
      <xdr:rowOff>251358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74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236135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6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161633</xdr:rowOff>
    </xdr:from>
    <xdr:to>
      <xdr:col>15</xdr:col>
      <xdr:colOff>101600</xdr:colOff>
      <xdr:row>37</xdr:row>
      <xdr:rowOff>263233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86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248010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7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17765</xdr:rowOff>
    </xdr:from>
    <xdr:to>
      <xdr:col>24</xdr:col>
      <xdr:colOff>63500</xdr:colOff>
      <xdr:row>35</xdr:row>
      <xdr:rowOff>99642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8515"/>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99642</xdr:rowOff>
    </xdr:from>
    <xdr:to>
      <xdr:col>19</xdr:col>
      <xdr:colOff>177800</xdr:colOff>
      <xdr:row>35</xdr:row>
      <xdr:rowOff>110340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00392"/>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87000</xdr:rowOff>
    </xdr:from>
    <xdr:to>
      <xdr:col>15</xdr:col>
      <xdr:colOff>50800</xdr:colOff>
      <xdr:row>35</xdr:row>
      <xdr:rowOff>110340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7750"/>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87000</xdr:rowOff>
    </xdr:from>
    <xdr:to>
      <xdr:col>10</xdr:col>
      <xdr:colOff>114300</xdr:colOff>
      <xdr:row>35</xdr:row>
      <xdr:rowOff>109250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7750"/>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138415</xdr:rowOff>
    </xdr:from>
    <xdr:to>
      <xdr:col>24</xdr:col>
      <xdr:colOff>114300</xdr:colOff>
      <xdr:row>35</xdr:row>
      <xdr:rowOff>68565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116842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48842</xdr:rowOff>
    </xdr:from>
    <xdr:to>
      <xdr:col>20</xdr:col>
      <xdr:colOff>38100</xdr:colOff>
      <xdr:row>35</xdr:row>
      <xdr:rowOff>150442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141569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4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59540</xdr:rowOff>
    </xdr:from>
    <xdr:to>
      <xdr:col>15</xdr:col>
      <xdr:colOff>101600</xdr:colOff>
      <xdr:row>35</xdr:row>
      <xdr:rowOff>161140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152267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36200</xdr:rowOff>
    </xdr:from>
    <xdr:to>
      <xdr:col>10</xdr:col>
      <xdr:colOff>165100</xdr:colOff>
      <xdr:row>35</xdr:row>
      <xdr:rowOff>137800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128927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58450</xdr:rowOff>
    </xdr:from>
    <xdr:to>
      <xdr:col>6</xdr:col>
      <xdr:colOff>38100</xdr:colOff>
      <xdr:row>35</xdr:row>
      <xdr:rowOff>160050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151177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91222</xdr:rowOff>
    </xdr:from>
    <xdr:to>
      <xdr:col>24</xdr:col>
      <xdr:colOff>63500</xdr:colOff>
      <xdr:row>58</xdr:row>
      <xdr:rowOff>91444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5322"/>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91444</xdr:rowOff>
    </xdr:from>
    <xdr:to>
      <xdr:col>19</xdr:col>
      <xdr:colOff>177800</xdr:colOff>
      <xdr:row>58</xdr:row>
      <xdr:rowOff>92212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5544"/>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92212</xdr:rowOff>
    </xdr:from>
    <xdr:to>
      <xdr:col>15</xdr:col>
      <xdr:colOff>50800</xdr:colOff>
      <xdr:row>58</xdr:row>
      <xdr:rowOff>95653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6312"/>
          <a:ext cx="8890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90592</xdr:rowOff>
    </xdr:from>
    <xdr:to>
      <xdr:col>10</xdr:col>
      <xdr:colOff>114300</xdr:colOff>
      <xdr:row>58</xdr:row>
      <xdr:rowOff>95653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4692"/>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40422</xdr:rowOff>
    </xdr:from>
    <xdr:to>
      <xdr:col>24</xdr:col>
      <xdr:colOff>114300</xdr:colOff>
      <xdr:row>58</xdr:row>
      <xdr:rowOff>142022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40644</xdr:rowOff>
    </xdr:from>
    <xdr:to>
      <xdr:col>20</xdr:col>
      <xdr:colOff>38100</xdr:colOff>
      <xdr:row>58</xdr:row>
      <xdr:rowOff>142244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133371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41412</xdr:rowOff>
    </xdr:from>
    <xdr:to>
      <xdr:col>15</xdr:col>
      <xdr:colOff>101600</xdr:colOff>
      <xdr:row>58</xdr:row>
      <xdr:rowOff>143012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134139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44853</xdr:rowOff>
    </xdr:from>
    <xdr:to>
      <xdr:col>10</xdr:col>
      <xdr:colOff>165100</xdr:colOff>
      <xdr:row>58</xdr:row>
      <xdr:rowOff>146453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137580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39792</xdr:rowOff>
    </xdr:from>
    <xdr:to>
      <xdr:col>6</xdr:col>
      <xdr:colOff>38100</xdr:colOff>
      <xdr:row>58</xdr:row>
      <xdr:rowOff>141392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132519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94514</xdr:rowOff>
    </xdr:from>
    <xdr:to>
      <xdr:col>24</xdr:col>
      <xdr:colOff>63500</xdr:colOff>
      <xdr:row>78</xdr:row>
      <xdr:rowOff>104820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7614"/>
          <a:ext cx="8382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94514</xdr:rowOff>
    </xdr:from>
    <xdr:to>
      <xdr:col>19</xdr:col>
      <xdr:colOff>177800</xdr:colOff>
      <xdr:row>78</xdr:row>
      <xdr:rowOff>118726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7614"/>
          <a:ext cx="889000" cy="2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93427</xdr:rowOff>
    </xdr:from>
    <xdr:to>
      <xdr:col>15</xdr:col>
      <xdr:colOff>50800</xdr:colOff>
      <xdr:row>78</xdr:row>
      <xdr:rowOff>118726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66527"/>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93427</xdr:rowOff>
    </xdr:from>
    <xdr:to>
      <xdr:col>10</xdr:col>
      <xdr:colOff>114300</xdr:colOff>
      <xdr:row>78</xdr:row>
      <xdr:rowOff>94514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66527"/>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54020</xdr:rowOff>
    </xdr:from>
    <xdr:to>
      <xdr:col>24</xdr:col>
      <xdr:colOff>114300</xdr:colOff>
      <xdr:row>78</xdr:row>
      <xdr:rowOff>155620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140397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43714</xdr:rowOff>
    </xdr:from>
    <xdr:to>
      <xdr:col>20</xdr:col>
      <xdr:colOff>38100</xdr:colOff>
      <xdr:row>78</xdr:row>
      <xdr:rowOff>145314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136441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67926</xdr:rowOff>
    </xdr:from>
    <xdr:to>
      <xdr:col>15</xdr:col>
      <xdr:colOff>101600</xdr:colOff>
      <xdr:row>78</xdr:row>
      <xdr:rowOff>169526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160653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42627</xdr:rowOff>
    </xdr:from>
    <xdr:to>
      <xdr:col>10</xdr:col>
      <xdr:colOff>165100</xdr:colOff>
      <xdr:row>78</xdr:row>
      <xdr:rowOff>144227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135354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43714</xdr:rowOff>
    </xdr:from>
    <xdr:to>
      <xdr:col>6</xdr:col>
      <xdr:colOff>38100</xdr:colOff>
      <xdr:row>78</xdr:row>
      <xdr:rowOff>145314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136441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26688</xdr:rowOff>
    </xdr:from>
    <xdr:to>
      <xdr:col>24</xdr:col>
      <xdr:colOff>63500</xdr:colOff>
      <xdr:row>98</xdr:row>
      <xdr:rowOff>52908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28788"/>
          <a:ext cx="838200" cy="2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52908</xdr:rowOff>
    </xdr:from>
    <xdr:to>
      <xdr:col>19</xdr:col>
      <xdr:colOff>177800</xdr:colOff>
      <xdr:row>98</xdr:row>
      <xdr:rowOff>146222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55008"/>
          <a:ext cx="889000" cy="9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9170</xdr:rowOff>
    </xdr:from>
    <xdr:to>
      <xdr:col>15</xdr:col>
      <xdr:colOff>50800</xdr:colOff>
      <xdr:row>98</xdr:row>
      <xdr:rowOff>146222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11270"/>
          <a:ext cx="889000" cy="1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9170</xdr:rowOff>
    </xdr:from>
    <xdr:to>
      <xdr:col>10</xdr:col>
      <xdr:colOff>114300</xdr:colOff>
      <xdr:row>99</xdr:row>
      <xdr:rowOff>30094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11270"/>
          <a:ext cx="889000" cy="1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147338</xdr:rowOff>
    </xdr:from>
    <xdr:to>
      <xdr:col>24</xdr:col>
      <xdr:colOff>114300</xdr:colOff>
      <xdr:row>98</xdr:row>
      <xdr:rowOff>77488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125765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2108</xdr:rowOff>
    </xdr:from>
    <xdr:to>
      <xdr:col>20</xdr:col>
      <xdr:colOff>38100</xdr:colOff>
      <xdr:row>98</xdr:row>
      <xdr:rowOff>103708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94835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95422</xdr:rowOff>
    </xdr:from>
    <xdr:to>
      <xdr:col>15</xdr:col>
      <xdr:colOff>101600</xdr:colOff>
      <xdr:row>99</xdr:row>
      <xdr:rowOff>25572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9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129820</xdr:rowOff>
    </xdr:from>
    <xdr:to>
      <xdr:col>10</xdr:col>
      <xdr:colOff>165100</xdr:colOff>
      <xdr:row>98</xdr:row>
      <xdr:rowOff>59970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51097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150744</xdr:rowOff>
    </xdr:from>
    <xdr:to>
      <xdr:col>6</xdr:col>
      <xdr:colOff>38100</xdr:colOff>
      <xdr:row>99</xdr:row>
      <xdr:rowOff>80894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151166</xdr:rowOff>
    </xdr:from>
    <xdr:to>
      <xdr:col>55</xdr:col>
      <xdr:colOff>0</xdr:colOff>
      <xdr:row>38</xdr:row>
      <xdr:rowOff>6550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23366"/>
          <a:ext cx="838200" cy="19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6550</xdr:rowOff>
    </xdr:from>
    <xdr:to>
      <xdr:col>50</xdr:col>
      <xdr:colOff>114300</xdr:colOff>
      <xdr:row>38</xdr:row>
      <xdr:rowOff>67632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21650"/>
          <a:ext cx="8890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67632</xdr:rowOff>
    </xdr:from>
    <xdr:to>
      <xdr:col>45</xdr:col>
      <xdr:colOff>177800</xdr:colOff>
      <xdr:row>38</xdr:row>
      <xdr:rowOff>119854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82732"/>
          <a:ext cx="889000" cy="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2067</xdr:rowOff>
    </xdr:from>
    <xdr:to>
      <xdr:col>41</xdr:col>
      <xdr:colOff>50800</xdr:colOff>
      <xdr:row>38</xdr:row>
      <xdr:rowOff>119854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45717"/>
          <a:ext cx="889000" cy="28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100366</xdr:rowOff>
    </xdr:from>
    <xdr:to>
      <xdr:col>55</xdr:col>
      <xdr:colOff>50800</xdr:colOff>
      <xdr:row>37</xdr:row>
      <xdr:rowOff>30516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7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78793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127200</xdr:rowOff>
    </xdr:from>
    <xdr:to>
      <xdr:col>50</xdr:col>
      <xdr:colOff>165100</xdr:colOff>
      <xdr:row>38</xdr:row>
      <xdr:rowOff>57350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48477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6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16832</xdr:rowOff>
    </xdr:from>
    <xdr:to>
      <xdr:col>46</xdr:col>
      <xdr:colOff>38100</xdr:colOff>
      <xdr:row>38</xdr:row>
      <xdr:rowOff>118432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109559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69054</xdr:rowOff>
    </xdr:from>
    <xdr:to>
      <xdr:col>41</xdr:col>
      <xdr:colOff>101600</xdr:colOff>
      <xdr:row>38</xdr:row>
      <xdr:rowOff>170654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161781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122717</xdr:rowOff>
    </xdr:from>
    <xdr:to>
      <xdr:col>36</xdr:col>
      <xdr:colOff>165100</xdr:colOff>
      <xdr:row>37</xdr:row>
      <xdr:rowOff>52867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43994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8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126146</xdr:rowOff>
    </xdr:from>
    <xdr:to>
      <xdr:col>55</xdr:col>
      <xdr:colOff>0</xdr:colOff>
      <xdr:row>58</xdr:row>
      <xdr:rowOff>128084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70246"/>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126146</xdr:rowOff>
    </xdr:from>
    <xdr:to>
      <xdr:col>50</xdr:col>
      <xdr:colOff>114300</xdr:colOff>
      <xdr:row>58</xdr:row>
      <xdr:rowOff>129323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70246"/>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129323</xdr:rowOff>
    </xdr:from>
    <xdr:to>
      <xdr:col>45</xdr:col>
      <xdr:colOff>177800</xdr:colOff>
      <xdr:row>58</xdr:row>
      <xdr:rowOff>131509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73423"/>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122971</xdr:rowOff>
    </xdr:from>
    <xdr:to>
      <xdr:col>41</xdr:col>
      <xdr:colOff>50800</xdr:colOff>
      <xdr:row>58</xdr:row>
      <xdr:rowOff>131509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67071"/>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77284</xdr:rowOff>
    </xdr:from>
    <xdr:to>
      <xdr:col>55</xdr:col>
      <xdr:colOff>50800</xdr:colOff>
      <xdr:row>59</xdr:row>
      <xdr:rowOff>7434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2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163661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75346</xdr:rowOff>
    </xdr:from>
    <xdr:to>
      <xdr:col>50</xdr:col>
      <xdr:colOff>165100</xdr:colOff>
      <xdr:row>59</xdr:row>
      <xdr:rowOff>5496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168073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78523</xdr:rowOff>
    </xdr:from>
    <xdr:to>
      <xdr:col>46</xdr:col>
      <xdr:colOff>38100</xdr:colOff>
      <xdr:row>59</xdr:row>
      <xdr:rowOff>8673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2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171250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1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80709</xdr:rowOff>
    </xdr:from>
    <xdr:to>
      <xdr:col>41</xdr:col>
      <xdr:colOff>101600</xdr:colOff>
      <xdr:row>59</xdr:row>
      <xdr:rowOff>10859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1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72171</xdr:rowOff>
    </xdr:from>
    <xdr:to>
      <xdr:col>36</xdr:col>
      <xdr:colOff>165100</xdr:colOff>
      <xdr:row>59</xdr:row>
      <xdr:rowOff>2321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164898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71929</xdr:rowOff>
    </xdr:from>
    <xdr:to>
      <xdr:col>55</xdr:col>
      <xdr:colOff>0</xdr:colOff>
      <xdr:row>98</xdr:row>
      <xdr:rowOff>92407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74029"/>
          <a:ext cx="8382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71929</xdr:rowOff>
    </xdr:from>
    <xdr:to>
      <xdr:col>50</xdr:col>
      <xdr:colOff>114300</xdr:colOff>
      <xdr:row>98</xdr:row>
      <xdr:rowOff>87816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74029"/>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87816</xdr:rowOff>
    </xdr:from>
    <xdr:to>
      <xdr:col>45</xdr:col>
      <xdr:colOff>177800</xdr:colOff>
      <xdr:row>98</xdr:row>
      <xdr:rowOff>98746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89916"/>
          <a:ext cx="889000" cy="1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56055</xdr:rowOff>
    </xdr:from>
    <xdr:to>
      <xdr:col>41</xdr:col>
      <xdr:colOff>50800</xdr:colOff>
      <xdr:row>98</xdr:row>
      <xdr:rowOff>98746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58155"/>
          <a:ext cx="88900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41607</xdr:rowOff>
    </xdr:from>
    <xdr:to>
      <xdr:col>55</xdr:col>
      <xdr:colOff>50800</xdr:colOff>
      <xdr:row>98</xdr:row>
      <xdr:rowOff>143207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127984</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21129</xdr:rowOff>
    </xdr:from>
    <xdr:to>
      <xdr:col>50</xdr:col>
      <xdr:colOff>165100</xdr:colOff>
      <xdr:row>98</xdr:row>
      <xdr:rowOff>122729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113856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37016</xdr:rowOff>
    </xdr:from>
    <xdr:to>
      <xdr:col>46</xdr:col>
      <xdr:colOff>38100</xdr:colOff>
      <xdr:row>98</xdr:row>
      <xdr:rowOff>138616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129743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47946</xdr:rowOff>
    </xdr:from>
    <xdr:to>
      <xdr:col>41</xdr:col>
      <xdr:colOff>101600</xdr:colOff>
      <xdr:row>98</xdr:row>
      <xdr:rowOff>149546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140673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5255</xdr:rowOff>
    </xdr:from>
    <xdr:to>
      <xdr:col>36</xdr:col>
      <xdr:colOff>165100</xdr:colOff>
      <xdr:row>98</xdr:row>
      <xdr:rowOff>106855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97982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0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43652</xdr:rowOff>
    </xdr:from>
    <xdr:to>
      <xdr:col>85</xdr:col>
      <xdr:colOff>127000</xdr:colOff>
      <xdr:row>78</xdr:row>
      <xdr:rowOff>48059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341675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39629</xdr:rowOff>
    </xdr:from>
    <xdr:to>
      <xdr:col>81</xdr:col>
      <xdr:colOff>50800</xdr:colOff>
      <xdr:row>78</xdr:row>
      <xdr:rowOff>43652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12729"/>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30145</xdr:rowOff>
    </xdr:from>
    <xdr:to>
      <xdr:col>76</xdr:col>
      <xdr:colOff>114300</xdr:colOff>
      <xdr:row>78</xdr:row>
      <xdr:rowOff>39629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03245"/>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27601</xdr:rowOff>
    </xdr:from>
    <xdr:to>
      <xdr:col>71</xdr:col>
      <xdr:colOff>177800</xdr:colOff>
      <xdr:row>78</xdr:row>
      <xdr:rowOff>30145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3400701"/>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168709</xdr:rowOff>
    </xdr:from>
    <xdr:to>
      <xdr:col>85</xdr:col>
      <xdr:colOff>177800</xdr:colOff>
      <xdr:row>78</xdr:row>
      <xdr:rowOff>98859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83636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164302</xdr:rowOff>
    </xdr:from>
    <xdr:to>
      <xdr:col>81</xdr:col>
      <xdr:colOff>101600</xdr:colOff>
      <xdr:row>78</xdr:row>
      <xdr:rowOff>94452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85579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160279</xdr:rowOff>
    </xdr:from>
    <xdr:to>
      <xdr:col>76</xdr:col>
      <xdr:colOff>165100</xdr:colOff>
      <xdr:row>78</xdr:row>
      <xdr:rowOff>90429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6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81556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5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150795</xdr:rowOff>
    </xdr:from>
    <xdr:to>
      <xdr:col>72</xdr:col>
      <xdr:colOff>38100</xdr:colOff>
      <xdr:row>78</xdr:row>
      <xdr:rowOff>80945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72072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4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148251</xdr:rowOff>
    </xdr:from>
    <xdr:to>
      <xdr:col>67</xdr:col>
      <xdr:colOff>101600</xdr:colOff>
      <xdr:row>78</xdr:row>
      <xdr:rowOff>78401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69528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4059</xdr:rowOff>
    </xdr:from>
    <xdr:to>
      <xdr:col>85</xdr:col>
      <xdr:colOff>127000</xdr:colOff>
      <xdr:row>99</xdr:row>
      <xdr:rowOff>50416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77609"/>
          <a:ext cx="838200" cy="4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2781</xdr:rowOff>
    </xdr:from>
    <xdr:to>
      <xdr:col>81</xdr:col>
      <xdr:colOff>50800</xdr:colOff>
      <xdr:row>99</xdr:row>
      <xdr:rowOff>50416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6331"/>
          <a:ext cx="889000" cy="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2781</xdr:rowOff>
    </xdr:from>
    <xdr:to>
      <xdr:col>76</xdr:col>
      <xdr:colOff>114300</xdr:colOff>
      <xdr:row>99</xdr:row>
      <xdr:rowOff>51670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6331"/>
          <a:ext cx="889000" cy="4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51670</xdr:rowOff>
    </xdr:from>
    <xdr:to>
      <xdr:col>71</xdr:col>
      <xdr:colOff>177800</xdr:colOff>
      <xdr:row>99</xdr:row>
      <xdr:rowOff>94866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25220"/>
          <a:ext cx="889000" cy="4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124709</xdr:rowOff>
    </xdr:from>
    <xdr:to>
      <xdr:col>85</xdr:col>
      <xdr:colOff>177800</xdr:colOff>
      <xdr:row>99</xdr:row>
      <xdr:rowOff>54859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39636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171066</xdr:rowOff>
    </xdr:from>
    <xdr:to>
      <xdr:col>81</xdr:col>
      <xdr:colOff>101600</xdr:colOff>
      <xdr:row>99</xdr:row>
      <xdr:rowOff>101216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92343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6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123431</xdr:rowOff>
    </xdr:from>
    <xdr:to>
      <xdr:col>76</xdr:col>
      <xdr:colOff>165100</xdr:colOff>
      <xdr:row>99</xdr:row>
      <xdr:rowOff>53581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44708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870</xdr:rowOff>
    </xdr:from>
    <xdr:to>
      <xdr:col>72</xdr:col>
      <xdr:colOff>38100</xdr:colOff>
      <xdr:row>99</xdr:row>
      <xdr:rowOff>102470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93597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44066</xdr:rowOff>
    </xdr:from>
    <xdr:to>
      <xdr:col>67</xdr:col>
      <xdr:colOff>101600</xdr:colOff>
      <xdr:row>99</xdr:row>
      <xdr:rowOff>145666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70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136793</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11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91603</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3570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91603</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03570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40803</xdr:rowOff>
    </xdr:from>
    <xdr:to>
      <xdr:col>102</xdr:col>
      <xdr:colOff>165100</xdr:colOff>
      <xdr:row>58</xdr:row>
      <xdr:rowOff>142403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8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133530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7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85782</xdr:rowOff>
    </xdr:from>
    <xdr:to>
      <xdr:col>116</xdr:col>
      <xdr:colOff>63500</xdr:colOff>
      <xdr:row>76</xdr:row>
      <xdr:rowOff>88542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15982"/>
          <a:ext cx="8382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32960</xdr:rowOff>
    </xdr:from>
    <xdr:to>
      <xdr:col>111</xdr:col>
      <xdr:colOff>177800</xdr:colOff>
      <xdr:row>76</xdr:row>
      <xdr:rowOff>88542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91710"/>
          <a:ext cx="889000" cy="2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32960</xdr:rowOff>
    </xdr:from>
    <xdr:to>
      <xdr:col>107</xdr:col>
      <xdr:colOff>50800</xdr:colOff>
      <xdr:row>75</xdr:row>
      <xdr:rowOff>66695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91710"/>
          <a:ext cx="8890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66695</xdr:rowOff>
    </xdr:from>
    <xdr:to>
      <xdr:col>102</xdr:col>
      <xdr:colOff>114300</xdr:colOff>
      <xdr:row>75</xdr:row>
      <xdr:rowOff>77635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925445"/>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34982</xdr:rowOff>
    </xdr:from>
    <xdr:to>
      <xdr:col>116</xdr:col>
      <xdr:colOff>114300</xdr:colOff>
      <xdr:row>76</xdr:row>
      <xdr:rowOff>136582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13409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37742</xdr:rowOff>
    </xdr:from>
    <xdr:to>
      <xdr:col>112</xdr:col>
      <xdr:colOff>38100</xdr:colOff>
      <xdr:row>76</xdr:row>
      <xdr:rowOff>139342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130469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153610</xdr:rowOff>
    </xdr:from>
    <xdr:to>
      <xdr:col>107</xdr:col>
      <xdr:colOff>101600</xdr:colOff>
      <xdr:row>75</xdr:row>
      <xdr:rowOff>83760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4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74887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3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15895</xdr:rowOff>
    </xdr:from>
    <xdr:to>
      <xdr:col>102</xdr:col>
      <xdr:colOff>165100</xdr:colOff>
      <xdr:row>75</xdr:row>
      <xdr:rowOff>117495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108622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26835</xdr:rowOff>
    </xdr:from>
    <xdr:to>
      <xdr:col>98</xdr:col>
      <xdr:colOff>38100</xdr:colOff>
      <xdr:row>75</xdr:row>
      <xdr:rowOff>128435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119563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人当たり６１８，５１６円となっている。性質別では、全ての歳出で類似団体平均を下回っている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ついては、類似団体平均より低いものの、人事院勧告や近年の職員の採用等により上昇傾向にあるため、効果的な職員の配置について、常に検討し適正管理を図っていきたい。扶助費については、介護・訓練等給付費や児童手当給付費の増により前年度より増加した。普通建設費については、町施設改修工事や町道改良工事等の更新整備については減少し類似団体と比べ大幅に低くなっている。積立金については、決算見込み及び今後の財政出動を勘案し、適切な基金に適正額を積み立てた結果、前年度より増加した。繰出金については、国民健康保険特別会計、介護保険特別会計及び後期高齢者医療特別会計に一般会計より繰出ししているが、一般会計で負担すべき費用を精査した結果、前年度とほぼ同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奈良県安堵町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6,975
6,618
4.31
4,539,006
4,314,150
222,907
2,647,362
3,086,796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152527</xdr:rowOff>
    </xdr:from>
    <xdr:to>
      <xdr:col>24</xdr:col>
      <xdr:colOff>63500</xdr:colOff>
      <xdr:row>36</xdr:row>
      <xdr:rowOff>71755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3277"/>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71755</xdr:rowOff>
    </xdr:from>
    <xdr:to>
      <xdr:col>19</xdr:col>
      <xdr:colOff>177800</xdr:colOff>
      <xdr:row>37</xdr:row>
      <xdr:rowOff>5461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3955"/>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5461</xdr:rowOff>
    </xdr:from>
    <xdr:to>
      <xdr:col>15</xdr:col>
      <xdr:colOff>50800</xdr:colOff>
      <xdr:row>37</xdr:row>
      <xdr:rowOff>50419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9111"/>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167894</xdr:rowOff>
    </xdr:from>
    <xdr:to>
      <xdr:col>10</xdr:col>
      <xdr:colOff>114300</xdr:colOff>
      <xdr:row>37</xdr:row>
      <xdr:rowOff>50419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0094"/>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101727</xdr:rowOff>
    </xdr:from>
    <xdr:to>
      <xdr:col>24</xdr:col>
      <xdr:colOff>114300</xdr:colOff>
      <xdr:row>36</xdr:row>
      <xdr:rowOff>31877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124604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20955</xdr:rowOff>
    </xdr:from>
    <xdr:to>
      <xdr:col>20</xdr:col>
      <xdr:colOff>38100</xdr:colOff>
      <xdr:row>36</xdr:row>
      <xdr:rowOff>122555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139082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126111</xdr:rowOff>
    </xdr:from>
    <xdr:to>
      <xdr:col>15</xdr:col>
      <xdr:colOff>101600</xdr:colOff>
      <xdr:row>37</xdr:row>
      <xdr:rowOff>56261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47388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171069</xdr:rowOff>
    </xdr:from>
    <xdr:to>
      <xdr:col>10</xdr:col>
      <xdr:colOff>165100</xdr:colOff>
      <xdr:row>37</xdr:row>
      <xdr:rowOff>101219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92346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117094</xdr:rowOff>
    </xdr:from>
    <xdr:to>
      <xdr:col>6</xdr:col>
      <xdr:colOff>38100</xdr:colOff>
      <xdr:row>37</xdr:row>
      <xdr:rowOff>47244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38371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71531</xdr:rowOff>
    </xdr:from>
    <xdr:to>
      <xdr:col>24</xdr:col>
      <xdr:colOff>63500</xdr:colOff>
      <xdr:row>58</xdr:row>
      <xdr:rowOff>112009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5631"/>
          <a:ext cx="838200" cy="4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89791</xdr:rowOff>
    </xdr:from>
    <xdr:to>
      <xdr:col>19</xdr:col>
      <xdr:colOff>177800</xdr:colOff>
      <xdr:row>58</xdr:row>
      <xdr:rowOff>112009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3891"/>
          <a:ext cx="889000" cy="2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89791</xdr:rowOff>
    </xdr:from>
    <xdr:to>
      <xdr:col>15</xdr:col>
      <xdr:colOff>50800</xdr:colOff>
      <xdr:row>58</xdr:row>
      <xdr:rowOff>107769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3891"/>
          <a:ext cx="8890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166159</xdr:rowOff>
    </xdr:from>
    <xdr:to>
      <xdr:col>10</xdr:col>
      <xdr:colOff>114300</xdr:colOff>
      <xdr:row>58</xdr:row>
      <xdr:rowOff>107769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8809"/>
          <a:ext cx="889000" cy="1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20731</xdr:rowOff>
    </xdr:from>
    <xdr:to>
      <xdr:col>24</xdr:col>
      <xdr:colOff>114300</xdr:colOff>
      <xdr:row>58</xdr:row>
      <xdr:rowOff>122331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107108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61209</xdr:rowOff>
    </xdr:from>
    <xdr:to>
      <xdr:col>20</xdr:col>
      <xdr:colOff>38100</xdr:colOff>
      <xdr:row>58</xdr:row>
      <xdr:rowOff>162809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153936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38991</xdr:rowOff>
    </xdr:from>
    <xdr:to>
      <xdr:col>15</xdr:col>
      <xdr:colOff>101600</xdr:colOff>
      <xdr:row>58</xdr:row>
      <xdr:rowOff>140591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131718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56969</xdr:rowOff>
    </xdr:from>
    <xdr:to>
      <xdr:col>10</xdr:col>
      <xdr:colOff>165100</xdr:colOff>
      <xdr:row>58</xdr:row>
      <xdr:rowOff>158569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115359</xdr:rowOff>
    </xdr:from>
    <xdr:to>
      <xdr:col>6</xdr:col>
      <xdr:colOff>38100</xdr:colOff>
      <xdr:row>58</xdr:row>
      <xdr:rowOff>45509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36636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18988</xdr:rowOff>
    </xdr:from>
    <xdr:to>
      <xdr:col>24</xdr:col>
      <xdr:colOff>63500</xdr:colOff>
      <xdr:row>77</xdr:row>
      <xdr:rowOff>75197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20638"/>
          <a:ext cx="838200" cy="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75197</xdr:rowOff>
    </xdr:from>
    <xdr:to>
      <xdr:col>19</xdr:col>
      <xdr:colOff>177800</xdr:colOff>
      <xdr:row>77</xdr:row>
      <xdr:rowOff>155070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6847"/>
          <a:ext cx="889000" cy="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111117</xdr:rowOff>
    </xdr:from>
    <xdr:to>
      <xdr:col>15</xdr:col>
      <xdr:colOff>50800</xdr:colOff>
      <xdr:row>77</xdr:row>
      <xdr:rowOff>155070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2767"/>
          <a:ext cx="889000" cy="4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111117</xdr:rowOff>
    </xdr:from>
    <xdr:to>
      <xdr:col>10</xdr:col>
      <xdr:colOff>114300</xdr:colOff>
      <xdr:row>78</xdr:row>
      <xdr:rowOff>6803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2767"/>
          <a:ext cx="889000" cy="6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139638</xdr:rowOff>
    </xdr:from>
    <xdr:to>
      <xdr:col>24</xdr:col>
      <xdr:colOff>114300</xdr:colOff>
      <xdr:row>77</xdr:row>
      <xdr:rowOff>69788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118065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8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24397</xdr:rowOff>
    </xdr:from>
    <xdr:to>
      <xdr:col>20</xdr:col>
      <xdr:colOff>38100</xdr:colOff>
      <xdr:row>77</xdr:row>
      <xdr:rowOff>125997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117124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104270</xdr:rowOff>
    </xdr:from>
    <xdr:to>
      <xdr:col>15</xdr:col>
      <xdr:colOff>101600</xdr:colOff>
      <xdr:row>78</xdr:row>
      <xdr:rowOff>34420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0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25547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60317</xdr:rowOff>
    </xdr:from>
    <xdr:to>
      <xdr:col>10</xdr:col>
      <xdr:colOff>165100</xdr:colOff>
      <xdr:row>77</xdr:row>
      <xdr:rowOff>161917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153044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127453</xdr:rowOff>
    </xdr:from>
    <xdr:to>
      <xdr:col>6</xdr:col>
      <xdr:colOff>38100</xdr:colOff>
      <xdr:row>78</xdr:row>
      <xdr:rowOff>57603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48730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85100</xdr:rowOff>
    </xdr:from>
    <xdr:to>
      <xdr:col>24</xdr:col>
      <xdr:colOff>63500</xdr:colOff>
      <xdr:row>98</xdr:row>
      <xdr:rowOff>105068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7200"/>
          <a:ext cx="8382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105068</xdr:rowOff>
    </xdr:from>
    <xdr:to>
      <xdr:col>19</xdr:col>
      <xdr:colOff>177800</xdr:colOff>
      <xdr:row>98</xdr:row>
      <xdr:rowOff>107752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7168"/>
          <a:ext cx="8890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107752</xdr:rowOff>
    </xdr:from>
    <xdr:to>
      <xdr:col>15</xdr:col>
      <xdr:colOff>50800</xdr:colOff>
      <xdr:row>98</xdr:row>
      <xdr:rowOff>108415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9852"/>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108415</xdr:rowOff>
    </xdr:from>
    <xdr:to>
      <xdr:col>10</xdr:col>
      <xdr:colOff>114300</xdr:colOff>
      <xdr:row>98</xdr:row>
      <xdr:rowOff>119608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0515"/>
          <a:ext cx="889000" cy="1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34300</xdr:rowOff>
    </xdr:from>
    <xdr:to>
      <xdr:col>24</xdr:col>
      <xdr:colOff>114300</xdr:colOff>
      <xdr:row>98</xdr:row>
      <xdr:rowOff>135900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54268</xdr:rowOff>
    </xdr:from>
    <xdr:to>
      <xdr:col>20</xdr:col>
      <xdr:colOff>38100</xdr:colOff>
      <xdr:row>98</xdr:row>
      <xdr:rowOff>155868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146995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56952</xdr:rowOff>
    </xdr:from>
    <xdr:to>
      <xdr:col>15</xdr:col>
      <xdr:colOff>101600</xdr:colOff>
      <xdr:row>98</xdr:row>
      <xdr:rowOff>158552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149679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57615</xdr:rowOff>
    </xdr:from>
    <xdr:to>
      <xdr:col>10</xdr:col>
      <xdr:colOff>165100</xdr:colOff>
      <xdr:row>98</xdr:row>
      <xdr:rowOff>159215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150342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68808</xdr:rowOff>
    </xdr:from>
    <xdr:to>
      <xdr:col>6</xdr:col>
      <xdr:colOff>38100</xdr:colOff>
      <xdr:row>98</xdr:row>
      <xdr:rowOff>170408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161535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17349</xdr:rowOff>
    </xdr:from>
    <xdr:to>
      <xdr:col>55</xdr:col>
      <xdr:colOff>0</xdr:colOff>
      <xdr:row>59</xdr:row>
      <xdr:rowOff>21057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32899"/>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21057</xdr:rowOff>
    </xdr:from>
    <xdr:to>
      <xdr:col>50</xdr:col>
      <xdr:colOff>114300</xdr:colOff>
      <xdr:row>59</xdr:row>
      <xdr:rowOff>21708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136607"/>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7138</xdr:rowOff>
    </xdr:from>
    <xdr:to>
      <xdr:col>45</xdr:col>
      <xdr:colOff>177800</xdr:colOff>
      <xdr:row>59</xdr:row>
      <xdr:rowOff>21708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122688"/>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163093</xdr:rowOff>
    </xdr:from>
    <xdr:to>
      <xdr:col>41</xdr:col>
      <xdr:colOff>50800</xdr:colOff>
      <xdr:row>59</xdr:row>
      <xdr:rowOff>7138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107193"/>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137999</xdr:rowOff>
    </xdr:from>
    <xdr:to>
      <xdr:col>55</xdr:col>
      <xdr:colOff>50800</xdr:colOff>
      <xdr:row>59</xdr:row>
      <xdr:rowOff>68149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52926</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9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141707</xdr:rowOff>
    </xdr:from>
    <xdr:to>
      <xdr:col>50</xdr:col>
      <xdr:colOff>165100</xdr:colOff>
      <xdr:row>59</xdr:row>
      <xdr:rowOff>71857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62984</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142358</xdr:rowOff>
    </xdr:from>
    <xdr:to>
      <xdr:col>46</xdr:col>
      <xdr:colOff>38100</xdr:colOff>
      <xdr:row>59</xdr:row>
      <xdr:rowOff>72508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63635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1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127788</xdr:rowOff>
    </xdr:from>
    <xdr:to>
      <xdr:col>41</xdr:col>
      <xdr:colOff>101600</xdr:colOff>
      <xdr:row>59</xdr:row>
      <xdr:rowOff>57938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7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49065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6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112293</xdr:rowOff>
    </xdr:from>
    <xdr:to>
      <xdr:col>36</xdr:col>
      <xdr:colOff>165100</xdr:colOff>
      <xdr:row>59</xdr:row>
      <xdr:rowOff>42443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33570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170831</xdr:rowOff>
    </xdr:from>
    <xdr:to>
      <xdr:col>55</xdr:col>
      <xdr:colOff>0</xdr:colOff>
      <xdr:row>79</xdr:row>
      <xdr:rowOff>31972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3931"/>
          <a:ext cx="8382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158331</xdr:rowOff>
    </xdr:from>
    <xdr:to>
      <xdr:col>50</xdr:col>
      <xdr:colOff>114300</xdr:colOff>
      <xdr:row>78</xdr:row>
      <xdr:rowOff>170831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3143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158331</xdr:rowOff>
    </xdr:from>
    <xdr:to>
      <xdr:col>45</xdr:col>
      <xdr:colOff>177800</xdr:colOff>
      <xdr:row>79</xdr:row>
      <xdr:rowOff>17052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31431"/>
          <a:ext cx="889000" cy="3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152691</xdr:rowOff>
    </xdr:from>
    <xdr:to>
      <xdr:col>41</xdr:col>
      <xdr:colOff>50800</xdr:colOff>
      <xdr:row>79</xdr:row>
      <xdr:rowOff>17052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25791"/>
          <a:ext cx="889000" cy="3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152622</xdr:rowOff>
    </xdr:from>
    <xdr:to>
      <xdr:col>55</xdr:col>
      <xdr:colOff>50800</xdr:colOff>
      <xdr:row>79</xdr:row>
      <xdr:rowOff>82772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67549</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120031</xdr:rowOff>
    </xdr:from>
    <xdr:to>
      <xdr:col>50</xdr:col>
      <xdr:colOff>165100</xdr:colOff>
      <xdr:row>79</xdr:row>
      <xdr:rowOff>50181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41308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107531</xdr:rowOff>
    </xdr:from>
    <xdr:to>
      <xdr:col>46</xdr:col>
      <xdr:colOff>38100</xdr:colOff>
      <xdr:row>79</xdr:row>
      <xdr:rowOff>37681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28808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137702</xdr:rowOff>
    </xdr:from>
    <xdr:to>
      <xdr:col>41</xdr:col>
      <xdr:colOff>101600</xdr:colOff>
      <xdr:row>79</xdr:row>
      <xdr:rowOff>67852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101891</xdr:rowOff>
    </xdr:from>
    <xdr:to>
      <xdr:col>36</xdr:col>
      <xdr:colOff>165100</xdr:colOff>
      <xdr:row>79</xdr:row>
      <xdr:rowOff>32041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23168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39070</xdr:rowOff>
    </xdr:from>
    <xdr:to>
      <xdr:col>55</xdr:col>
      <xdr:colOff>0</xdr:colOff>
      <xdr:row>97</xdr:row>
      <xdr:rowOff>57810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69720"/>
          <a:ext cx="838200" cy="1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39070</xdr:rowOff>
    </xdr:from>
    <xdr:to>
      <xdr:col>50</xdr:col>
      <xdr:colOff>114300</xdr:colOff>
      <xdr:row>97</xdr:row>
      <xdr:rowOff>99763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69720"/>
          <a:ext cx="8890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99763</xdr:rowOff>
    </xdr:from>
    <xdr:to>
      <xdr:col>45</xdr:col>
      <xdr:colOff>177800</xdr:colOff>
      <xdr:row>97</xdr:row>
      <xdr:rowOff>105167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30413"/>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105167</xdr:rowOff>
    </xdr:from>
    <xdr:to>
      <xdr:col>41</xdr:col>
      <xdr:colOff>50800</xdr:colOff>
      <xdr:row>97</xdr:row>
      <xdr:rowOff>108908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35817"/>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7010</xdr:rowOff>
    </xdr:from>
    <xdr:to>
      <xdr:col>55</xdr:col>
      <xdr:colOff>50800</xdr:colOff>
      <xdr:row>97</xdr:row>
      <xdr:rowOff>108610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156887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159720</xdr:rowOff>
    </xdr:from>
    <xdr:to>
      <xdr:col>50</xdr:col>
      <xdr:colOff>165100</xdr:colOff>
      <xdr:row>97</xdr:row>
      <xdr:rowOff>89870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1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48963</xdr:rowOff>
    </xdr:from>
    <xdr:to>
      <xdr:col>46</xdr:col>
      <xdr:colOff>38100</xdr:colOff>
      <xdr:row>97</xdr:row>
      <xdr:rowOff>150563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141690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7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54367</xdr:rowOff>
    </xdr:from>
    <xdr:to>
      <xdr:col>41</xdr:col>
      <xdr:colOff>101600</xdr:colOff>
      <xdr:row>97</xdr:row>
      <xdr:rowOff>155967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147094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58108</xdr:rowOff>
    </xdr:from>
    <xdr:to>
      <xdr:col>36</xdr:col>
      <xdr:colOff>165100</xdr:colOff>
      <xdr:row>97</xdr:row>
      <xdr:rowOff>159708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150835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11858</xdr:rowOff>
    </xdr:from>
    <xdr:to>
      <xdr:col>85</xdr:col>
      <xdr:colOff>127000</xdr:colOff>
      <xdr:row>38</xdr:row>
      <xdr:rowOff>12609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26958"/>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11858</xdr:rowOff>
    </xdr:from>
    <xdr:to>
      <xdr:col>81</xdr:col>
      <xdr:colOff>50800</xdr:colOff>
      <xdr:row>38</xdr:row>
      <xdr:rowOff>24409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26958"/>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24409</xdr:rowOff>
    </xdr:from>
    <xdr:to>
      <xdr:col>76</xdr:col>
      <xdr:colOff>114300</xdr:colOff>
      <xdr:row>38</xdr:row>
      <xdr:rowOff>72753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39509"/>
          <a:ext cx="889000" cy="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72753</xdr:rowOff>
    </xdr:from>
    <xdr:to>
      <xdr:col>71</xdr:col>
      <xdr:colOff>177800</xdr:colOff>
      <xdr:row>38</xdr:row>
      <xdr:rowOff>88962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87853"/>
          <a:ext cx="8890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133259</xdr:rowOff>
    </xdr:from>
    <xdr:to>
      <xdr:col>85</xdr:col>
      <xdr:colOff>177800</xdr:colOff>
      <xdr:row>38</xdr:row>
      <xdr:rowOff>63409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48186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132508</xdr:rowOff>
    </xdr:from>
    <xdr:to>
      <xdr:col>81</xdr:col>
      <xdr:colOff>101600</xdr:colOff>
      <xdr:row>38</xdr:row>
      <xdr:rowOff>62658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53785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145059</xdr:rowOff>
    </xdr:from>
    <xdr:to>
      <xdr:col>76</xdr:col>
      <xdr:colOff>165100</xdr:colOff>
      <xdr:row>38</xdr:row>
      <xdr:rowOff>75209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66336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21953</xdr:rowOff>
    </xdr:from>
    <xdr:to>
      <xdr:col>72</xdr:col>
      <xdr:colOff>38100</xdr:colOff>
      <xdr:row>38</xdr:row>
      <xdr:rowOff>123553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114680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38162</xdr:rowOff>
    </xdr:from>
    <xdr:to>
      <xdr:col>67</xdr:col>
      <xdr:colOff>101600</xdr:colOff>
      <xdr:row>38</xdr:row>
      <xdr:rowOff>139762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130889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4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111537</xdr:rowOff>
    </xdr:from>
    <xdr:to>
      <xdr:col>85</xdr:col>
      <xdr:colOff>127000</xdr:colOff>
      <xdr:row>58</xdr:row>
      <xdr:rowOff>130177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55637"/>
          <a:ext cx="8382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104959</xdr:rowOff>
    </xdr:from>
    <xdr:to>
      <xdr:col>81</xdr:col>
      <xdr:colOff>50800</xdr:colOff>
      <xdr:row>58</xdr:row>
      <xdr:rowOff>130177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49059"/>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104959</xdr:rowOff>
    </xdr:from>
    <xdr:to>
      <xdr:col>76</xdr:col>
      <xdr:colOff>114300</xdr:colOff>
      <xdr:row>58</xdr:row>
      <xdr:rowOff>126879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49059"/>
          <a:ext cx="889000" cy="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75989</xdr:rowOff>
    </xdr:from>
    <xdr:to>
      <xdr:col>71</xdr:col>
      <xdr:colOff>177800</xdr:colOff>
      <xdr:row>58</xdr:row>
      <xdr:rowOff>126879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20089"/>
          <a:ext cx="889000" cy="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60737</xdr:rowOff>
    </xdr:from>
    <xdr:to>
      <xdr:col>85</xdr:col>
      <xdr:colOff>177800</xdr:colOff>
      <xdr:row>58</xdr:row>
      <xdr:rowOff>162337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147114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79377</xdr:rowOff>
    </xdr:from>
    <xdr:to>
      <xdr:col>81</xdr:col>
      <xdr:colOff>101600</xdr:colOff>
      <xdr:row>59</xdr:row>
      <xdr:rowOff>9527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2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654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54159</xdr:rowOff>
    </xdr:from>
    <xdr:to>
      <xdr:col>76</xdr:col>
      <xdr:colOff>165100</xdr:colOff>
      <xdr:row>58</xdr:row>
      <xdr:rowOff>155759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146886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76079</xdr:rowOff>
    </xdr:from>
    <xdr:to>
      <xdr:col>72</xdr:col>
      <xdr:colOff>38100</xdr:colOff>
      <xdr:row>59</xdr:row>
      <xdr:rowOff>6229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168806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25189</xdr:rowOff>
    </xdr:from>
    <xdr:to>
      <xdr:col>67</xdr:col>
      <xdr:colOff>101600</xdr:colOff>
      <xdr:row>58</xdr:row>
      <xdr:rowOff>126789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117916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43652</xdr:rowOff>
    </xdr:from>
    <xdr:to>
      <xdr:col>85</xdr:col>
      <xdr:colOff>127000</xdr:colOff>
      <xdr:row>98</xdr:row>
      <xdr:rowOff>48059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45752"/>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39629</xdr:rowOff>
    </xdr:from>
    <xdr:to>
      <xdr:col>81</xdr:col>
      <xdr:colOff>50800</xdr:colOff>
      <xdr:row>98</xdr:row>
      <xdr:rowOff>43652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841729"/>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30145</xdr:rowOff>
    </xdr:from>
    <xdr:to>
      <xdr:col>76</xdr:col>
      <xdr:colOff>114300</xdr:colOff>
      <xdr:row>98</xdr:row>
      <xdr:rowOff>39629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832245"/>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27601</xdr:rowOff>
    </xdr:from>
    <xdr:to>
      <xdr:col>71</xdr:col>
      <xdr:colOff>177800</xdr:colOff>
      <xdr:row>98</xdr:row>
      <xdr:rowOff>30145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829701"/>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168709</xdr:rowOff>
    </xdr:from>
    <xdr:to>
      <xdr:col>85</xdr:col>
      <xdr:colOff>177800</xdr:colOff>
      <xdr:row>98</xdr:row>
      <xdr:rowOff>98859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83636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164302</xdr:rowOff>
    </xdr:from>
    <xdr:to>
      <xdr:col>81</xdr:col>
      <xdr:colOff>101600</xdr:colOff>
      <xdr:row>98</xdr:row>
      <xdr:rowOff>94452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85579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160279</xdr:rowOff>
    </xdr:from>
    <xdr:to>
      <xdr:col>76</xdr:col>
      <xdr:colOff>165100</xdr:colOff>
      <xdr:row>98</xdr:row>
      <xdr:rowOff>90429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9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81556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8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150795</xdr:rowOff>
    </xdr:from>
    <xdr:to>
      <xdr:col>72</xdr:col>
      <xdr:colOff>38100</xdr:colOff>
      <xdr:row>98</xdr:row>
      <xdr:rowOff>80945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72072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148251</xdr:rowOff>
    </xdr:from>
    <xdr:to>
      <xdr:col>67</xdr:col>
      <xdr:colOff>101600</xdr:colOff>
      <xdr:row>98</xdr:row>
      <xdr:rowOff>78401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69528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目的別歳出決算では、類似団体と比較すると人口比はあまり差がないが、歳出総額が少ないため、類似団体の平均を下回っている。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では、人事異動（職務級の高い職員が配置された。従事職員数に変動なし。）で任期の定めのない常勤職員の給与が増となった為、増加となった。総務費では、財政調整基金積立や定額減税調整給付事業により大幅増となった。民生費では、介護給付費・訓練等給付費の増や福祉保健センター空調更新により増加となった。衛生費では、ごみ処理広域化に伴う建設負担金のピークであり、大幅な増加となった。商工費では、地域振興券発行事業の皆減により大幅減となった。将来の大規模な財政出動等に備え、引き続き財政の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普通交付税の減及び人件費の増により、実質収支額が大幅に減少し、その結果、実質単年度収支は赤字となった。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普通交付税については、経常的な収入増（固定資産の増）及び一過性の収入増（前年度の住民税法人割の増）により大幅な減少となった。人件費については、人事院勧告による給与改定により増となった。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今後、物価高や金利上昇が続くと考えられるため、引き続き、財政健全化を着実に実行し、安定的な財政運営に努める。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奈良県安堵町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連結実質赤字比率については、全ての会計で黒字となった。</a:t>
          </a:r>
        </a:p>
        <a:p>
          <a:r>
            <a:rPr kumimoji="1" lang="ja-JP" altLang="en-US" sz="1400">
              <a:latin typeface="ＭＳ ゴシック" pitchFamily="49" charset="-128"/>
              <a:ea typeface="ＭＳ ゴシック" pitchFamily="49" charset="-128"/>
            </a:rPr>
            <a:t>　国民健康保険特別会計については、県内統一保険税となった初年度でしたが、昨年度に引き続き保険税の徴収強化等を行った結果、２年連続で黒字となった。</a:t>
          </a:r>
        </a:p>
        <a:p>
          <a:r>
            <a:rPr kumimoji="1" lang="ja-JP" altLang="en-US" sz="1400">
              <a:latin typeface="ＭＳ ゴシック" pitchFamily="49" charset="-128"/>
              <a:ea typeface="ＭＳ ゴシック" pitchFamily="49" charset="-128"/>
            </a:rPr>
            <a:t>　また、下水道事業会計についても、法適用化２年度目であったが、黒字となった。</a:t>
          </a:r>
        </a:p>
        <a:p>
          <a:r>
            <a:rPr kumimoji="1" lang="ja-JP" altLang="en-US" sz="1400">
              <a:latin typeface="ＭＳ ゴシック" pitchFamily="49" charset="-128"/>
              <a:ea typeface="ＭＳ ゴシック" pitchFamily="49" charset="-128"/>
            </a:rPr>
            <a:t>　引き続き、全会計において、適切な財政運営を行っていく。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78</v>
      </c>
      <c r="C2" s="170"/>
      <c r="D2" s="171"/>
    </row>
    <row r="3" spans="1:119" ht="18.75"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4539006</v>
      </c>
      <c r="BO4" s="371"/>
      <c r="BP4" s="371"/>
      <c r="BQ4" s="371"/>
      <c r="BR4" s="371"/>
      <c r="BS4" s="371"/>
      <c r="BT4" s="371"/>
      <c r="BU4" s="372"/>
      <c r="BV4" s="370">
        <v>4222800</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17.3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4314150</v>
      </c>
      <c r="BO5" s="408"/>
      <c r="BP5" s="408"/>
      <c r="BQ5" s="408"/>
      <c r="BR5" s="408"/>
      <c r="BS5" s="408"/>
      <c r="BT5" s="408"/>
      <c r="BU5" s="409"/>
      <c r="BV5" s="407">
        <v>3778296</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94.7</v>
      </c>
      <c r="CU5" s="405"/>
      <c r="CV5" s="405"/>
      <c r="CW5" s="405"/>
      <c r="CX5" s="405"/>
      <c r="CY5" s="405"/>
      <c r="CZ5" s="405"/>
      <c r="DA5" s="406"/>
      <c r="DB5" s="404">
        <v>89.6</v>
      </c>
      <c r="DC5" s="405"/>
      <c r="DD5" s="405"/>
      <c r="DE5" s="405"/>
      <c r="DF5" s="405"/>
      <c r="DG5" s="405"/>
      <c r="DH5" s="405"/>
      <c r="DI5" s="406"/>
    </row>
    <row r="6" spans="1:119" ht="18.75"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224856</v>
      </c>
      <c r="BO6" s="408"/>
      <c r="BP6" s="408"/>
      <c r="BQ6" s="408"/>
      <c r="BR6" s="408"/>
      <c r="BS6" s="408"/>
      <c r="BT6" s="408"/>
      <c r="BU6" s="409"/>
      <c r="BV6" s="407">
        <v>444504</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99.9</v>
      </c>
      <c r="CU6" s="445"/>
      <c r="CV6" s="445"/>
      <c r="CW6" s="445"/>
      <c r="CX6" s="445"/>
      <c r="CY6" s="445"/>
      <c r="CZ6" s="445"/>
      <c r="DA6" s="446"/>
      <c r="DB6" s="444">
        <v>90.1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1949</v>
      </c>
      <c r="BO7" s="408"/>
      <c r="BP7" s="408"/>
      <c r="BQ7" s="408"/>
      <c r="BR7" s="408"/>
      <c r="BS7" s="408"/>
      <c r="BT7" s="408"/>
      <c r="BU7" s="409"/>
      <c r="BV7" s="407">
        <v>12297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2647362</v>
      </c>
      <c r="CU7" s="408"/>
      <c r="CV7" s="408"/>
      <c r="CW7" s="408"/>
      <c r="CX7" s="408"/>
      <c r="CY7" s="408"/>
      <c r="CZ7" s="408"/>
      <c r="DA7" s="409"/>
      <c r="DB7" s="407">
        <v>2498040</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105</v>
      </c>
      <c r="AV8" s="440"/>
      <c r="AW8" s="440"/>
      <c r="AX8" s="440"/>
      <c r="AY8" s="441" t="s">
        <v>106</v>
      </c>
      <c r="AZ8" s="442"/>
      <c r="BA8" s="442"/>
      <c r="BB8" s="442"/>
      <c r="BC8" s="442"/>
      <c r="BD8" s="442"/>
      <c r="BE8" s="442"/>
      <c r="BF8" s="442"/>
      <c r="BG8" s="442"/>
      <c r="BH8" s="442"/>
      <c r="BI8" s="442"/>
      <c r="BJ8" s="442"/>
      <c r="BK8" s="442"/>
      <c r="BL8" s="442"/>
      <c r="BM8" s="443"/>
      <c r="BN8" s="407">
        <v>222907</v>
      </c>
      <c r="BO8" s="408"/>
      <c r="BP8" s="408"/>
      <c r="BQ8" s="408"/>
      <c r="BR8" s="408"/>
      <c r="BS8" s="408"/>
      <c r="BT8" s="408"/>
      <c r="BU8" s="409"/>
      <c r="BV8" s="407">
        <v>432207</v>
      </c>
      <c r="BW8" s="408"/>
      <c r="BX8" s="408"/>
      <c r="BY8" s="408"/>
      <c r="BZ8" s="408"/>
      <c r="CA8" s="408"/>
      <c r="CB8" s="408"/>
      <c r="CC8" s="409"/>
      <c r="CD8" s="410" t="s">
        <v>107</v>
      </c>
      <c r="CE8" s="411"/>
      <c r="CF8" s="411"/>
      <c r="CG8" s="411"/>
      <c r="CH8" s="411"/>
      <c r="CI8" s="411"/>
      <c r="CJ8" s="411"/>
      <c r="CK8" s="411"/>
      <c r="CL8" s="411"/>
      <c r="CM8" s="411"/>
      <c r="CN8" s="411"/>
      <c r="CO8" s="411"/>
      <c r="CP8" s="411"/>
      <c r="CQ8" s="411"/>
      <c r="CR8" s="411"/>
      <c r="CS8" s="412"/>
      <c r="CT8" s="447">
        <v>0.38</v>
      </c>
      <c r="CU8" s="448"/>
      <c r="CV8" s="448"/>
      <c r="CW8" s="448"/>
      <c r="CX8" s="448"/>
      <c r="CY8" s="448"/>
      <c r="CZ8" s="448"/>
      <c r="DA8" s="449"/>
      <c r="DB8" s="447">
        <v>0.34</v>
      </c>
      <c r="DC8" s="448"/>
      <c r="DD8" s="448"/>
      <c r="DE8" s="448"/>
      <c r="DF8" s="448"/>
      <c r="DG8" s="448"/>
      <c r="DH8" s="448"/>
      <c r="DI8" s="449"/>
    </row>
    <row r="9" spans="1:119" ht="18.75" customHeight="1" thickBot="1" x14ac:dyDescent="0.25">
      <c r="A9" s="169"/>
      <c r="B9" s="401" t="s">
        <v>108</v>
      </c>
      <c r="C9" s="402"/>
      <c r="D9" s="402"/>
      <c r="E9" s="402"/>
      <c r="F9" s="402"/>
      <c r="G9" s="402"/>
      <c r="H9" s="402"/>
      <c r="I9" s="402"/>
      <c r="J9" s="402"/>
      <c r="K9" s="450"/>
      <c r="L9" s="451" t="s">
        <v>109</v>
      </c>
      <c r="M9" s="452"/>
      <c r="N9" s="452"/>
      <c r="O9" s="452"/>
      <c r="P9" s="452"/>
      <c r="Q9" s="453"/>
      <c r="R9" s="454">
        <v>7225</v>
      </c>
      <c r="S9" s="455"/>
      <c r="T9" s="455"/>
      <c r="U9" s="455"/>
      <c r="V9" s="456"/>
      <c r="W9" s="364" t="s">
        <v>110</v>
      </c>
      <c r="X9" s="365"/>
      <c r="Y9" s="365"/>
      <c r="Z9" s="365"/>
      <c r="AA9" s="365"/>
      <c r="AB9" s="365"/>
      <c r="AC9" s="365"/>
      <c r="AD9" s="365"/>
      <c r="AE9" s="365"/>
      <c r="AF9" s="365"/>
      <c r="AG9" s="365"/>
      <c r="AH9" s="365"/>
      <c r="AI9" s="365"/>
      <c r="AJ9" s="365"/>
      <c r="AK9" s="365"/>
      <c r="AL9" s="366"/>
      <c r="AM9" s="436" t="s">
        <v>111</v>
      </c>
      <c r="AN9" s="437"/>
      <c r="AO9" s="437"/>
      <c r="AP9" s="437"/>
      <c r="AQ9" s="437"/>
      <c r="AR9" s="437"/>
      <c r="AS9" s="437"/>
      <c r="AT9" s="438"/>
      <c r="AU9" s="439" t="s">
        <v>91</v>
      </c>
      <c r="AV9" s="440"/>
      <c r="AW9" s="440"/>
      <c r="AX9" s="440"/>
      <c r="AY9" s="441" t="s">
        <v>112</v>
      </c>
      <c r="AZ9" s="442"/>
      <c r="BA9" s="442"/>
      <c r="BB9" s="442"/>
      <c r="BC9" s="442"/>
      <c r="BD9" s="442"/>
      <c r="BE9" s="442"/>
      <c r="BF9" s="442"/>
      <c r="BG9" s="442"/>
      <c r="BH9" s="442"/>
      <c r="BI9" s="442"/>
      <c r="BJ9" s="442"/>
      <c r="BK9" s="442"/>
      <c r="BL9" s="442"/>
      <c r="BM9" s="443"/>
      <c r="BN9" s="407">
        <v>-209300</v>
      </c>
      <c r="BO9" s="408"/>
      <c r="BP9" s="408"/>
      <c r="BQ9" s="408"/>
      <c r="BR9" s="408"/>
      <c r="BS9" s="408"/>
      <c r="BT9" s="408"/>
      <c r="BU9" s="409"/>
      <c r="BV9" s="407">
        <v>87761</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8.3000000000000007</v>
      </c>
      <c r="CU9" s="405"/>
      <c r="CV9" s="405"/>
      <c r="CW9" s="405"/>
      <c r="CX9" s="405"/>
      <c r="CY9" s="405"/>
      <c r="CZ9" s="405"/>
      <c r="DA9" s="406"/>
      <c r="DB9" s="404">
        <v>8.3000000000000007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114</v>
      </c>
      <c r="M10" s="437"/>
      <c r="N10" s="437"/>
      <c r="O10" s="437"/>
      <c r="P10" s="437"/>
      <c r="Q10" s="438"/>
      <c r="R10" s="458">
        <v>7443</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142387</v>
      </c>
      <c r="BO10" s="408"/>
      <c r="BP10" s="408"/>
      <c r="BQ10" s="408"/>
      <c r="BR10" s="408"/>
      <c r="BS10" s="408"/>
      <c r="BT10" s="408"/>
      <c r="BU10" s="409"/>
      <c r="BV10" s="407">
        <v>50592</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5" customHeight="1" x14ac:dyDescent="0.2">
      <c r="A12" s="169"/>
      <c r="B12" s="467" t="s">
        <v>124</v>
      </c>
      <c r="C12" s="468"/>
      <c r="D12" s="468"/>
      <c r="E12" s="468"/>
      <c r="F12" s="468"/>
      <c r="G12" s="468"/>
      <c r="H12" s="468"/>
      <c r="I12" s="468"/>
      <c r="J12" s="468"/>
      <c r="K12" s="469"/>
      <c r="L12" s="476" t="s">
        <v>125</v>
      </c>
      <c r="M12" s="477"/>
      <c r="N12" s="477"/>
      <c r="O12" s="477"/>
      <c r="P12" s="477"/>
      <c r="Q12" s="478"/>
      <c r="R12" s="479">
        <v>6975</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33514</v>
      </c>
      <c r="BO12" s="408"/>
      <c r="BP12" s="408"/>
      <c r="BQ12" s="408"/>
      <c r="BR12" s="408"/>
      <c r="BS12" s="408"/>
      <c r="BT12" s="408"/>
      <c r="BU12" s="409"/>
      <c r="BV12" s="407">
        <v>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131</v>
      </c>
      <c r="N13" s="499"/>
      <c r="O13" s="499"/>
      <c r="P13" s="499"/>
      <c r="Q13" s="500"/>
      <c r="R13" s="491">
        <v>6618</v>
      </c>
      <c r="S13" s="492"/>
      <c r="T13" s="492"/>
      <c r="U13" s="492"/>
      <c r="V13" s="493"/>
      <c r="W13" s="423" t="s">
        <v>132</v>
      </c>
      <c r="X13" s="424"/>
      <c r="Y13" s="424"/>
      <c r="Z13" s="424"/>
      <c r="AA13" s="424"/>
      <c r="AB13" s="414"/>
      <c r="AC13" s="458">
        <v>72</v>
      </c>
      <c r="AD13" s="459"/>
      <c r="AE13" s="459"/>
      <c r="AF13" s="459"/>
      <c r="AG13" s="501"/>
      <c r="AH13" s="458">
        <v>94</v>
      </c>
      <c r="AI13" s="459"/>
      <c r="AJ13" s="459"/>
      <c r="AK13" s="459"/>
      <c r="AL13" s="460"/>
      <c r="AM13" s="436" t="s">
        <v>133</v>
      </c>
      <c r="AN13" s="437"/>
      <c r="AO13" s="437"/>
      <c r="AP13" s="437"/>
      <c r="AQ13" s="437"/>
      <c r="AR13" s="437"/>
      <c r="AS13" s="437"/>
      <c r="AT13" s="438"/>
      <c r="AU13" s="439" t="s">
        <v>105</v>
      </c>
      <c r="AV13" s="440"/>
      <c r="AW13" s="440"/>
      <c r="AX13" s="440"/>
      <c r="AY13" s="441" t="s">
        <v>134</v>
      </c>
      <c r="AZ13" s="442"/>
      <c r="BA13" s="442"/>
      <c r="BB13" s="442"/>
      <c r="BC13" s="442"/>
      <c r="BD13" s="442"/>
      <c r="BE13" s="442"/>
      <c r="BF13" s="442"/>
      <c r="BG13" s="442"/>
      <c r="BH13" s="442"/>
      <c r="BI13" s="442"/>
      <c r="BJ13" s="442"/>
      <c r="BK13" s="442"/>
      <c r="BL13" s="442"/>
      <c r="BM13" s="443"/>
      <c r="BN13" s="407">
        <v>-100427</v>
      </c>
      <c r="BO13" s="408"/>
      <c r="BP13" s="408"/>
      <c r="BQ13" s="408"/>
      <c r="BR13" s="408"/>
      <c r="BS13" s="408"/>
      <c r="BT13" s="408"/>
      <c r="BU13" s="409"/>
      <c r="BV13" s="407">
        <v>138353</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6.5</v>
      </c>
      <c r="CU13" s="405"/>
      <c r="CV13" s="405"/>
      <c r="CW13" s="405"/>
      <c r="CX13" s="405"/>
      <c r="CY13" s="405"/>
      <c r="CZ13" s="405"/>
      <c r="DA13" s="406"/>
      <c r="DB13" s="404">
        <v>6.2</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136</v>
      </c>
      <c r="M14" s="489"/>
      <c r="N14" s="489"/>
      <c r="O14" s="489"/>
      <c r="P14" s="489"/>
      <c r="Q14" s="490"/>
      <c r="R14" s="491">
        <v>7056</v>
      </c>
      <c r="S14" s="492"/>
      <c r="T14" s="492"/>
      <c r="U14" s="492"/>
      <c r="V14" s="493"/>
      <c r="W14" s="397"/>
      <c r="X14" s="398"/>
      <c r="Y14" s="398"/>
      <c r="Z14" s="398"/>
      <c r="AA14" s="398"/>
      <c r="AB14" s="387"/>
      <c r="AC14" s="494">
        <v>2.4</v>
      </c>
      <c r="AD14" s="495"/>
      <c r="AE14" s="495"/>
      <c r="AF14" s="495"/>
      <c r="AG14" s="496"/>
      <c r="AH14" s="494">
        <v>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14.6</v>
      </c>
      <c r="CU14" s="506"/>
      <c r="CV14" s="506"/>
      <c r="CW14" s="506"/>
      <c r="CX14" s="506"/>
      <c r="CY14" s="506"/>
      <c r="CZ14" s="506"/>
      <c r="DA14" s="507"/>
      <c r="DB14" s="505">
        <v>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131</v>
      </c>
      <c r="N15" s="499"/>
      <c r="O15" s="499"/>
      <c r="P15" s="499"/>
      <c r="Q15" s="500"/>
      <c r="R15" s="491">
        <v>6741</v>
      </c>
      <c r="S15" s="492"/>
      <c r="T15" s="492"/>
      <c r="U15" s="492"/>
      <c r="V15" s="493"/>
      <c r="W15" s="423" t="s">
        <v>138</v>
      </c>
      <c r="X15" s="424"/>
      <c r="Y15" s="424"/>
      <c r="Z15" s="424"/>
      <c r="AA15" s="424"/>
      <c r="AB15" s="414"/>
      <c r="AC15" s="458">
        <v>946</v>
      </c>
      <c r="AD15" s="459"/>
      <c r="AE15" s="459"/>
      <c r="AF15" s="459"/>
      <c r="AG15" s="501"/>
      <c r="AH15" s="458">
        <v>930</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1096262</v>
      </c>
      <c r="BO15" s="371"/>
      <c r="BP15" s="371"/>
      <c r="BQ15" s="371"/>
      <c r="BR15" s="371"/>
      <c r="BS15" s="371"/>
      <c r="BT15" s="371"/>
      <c r="BU15" s="372"/>
      <c r="BV15" s="370">
        <v>779083</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31.2</v>
      </c>
      <c r="AD16" s="495"/>
      <c r="AE16" s="495"/>
      <c r="AF16" s="495"/>
      <c r="AG16" s="496"/>
      <c r="AH16" s="494">
        <v>29.3</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2338814</v>
      </c>
      <c r="BO16" s="408"/>
      <c r="BP16" s="408"/>
      <c r="BQ16" s="408"/>
      <c r="BR16" s="408"/>
      <c r="BS16" s="408"/>
      <c r="BT16" s="408"/>
      <c r="BU16" s="409"/>
      <c r="BV16" s="407">
        <v>2282564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2017</v>
      </c>
      <c r="AD17" s="459"/>
      <c r="AE17" s="459"/>
      <c r="AF17" s="459"/>
      <c r="AG17" s="501"/>
      <c r="AH17" s="458">
        <v>2152</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1399579</v>
      </c>
      <c r="BO17" s="408"/>
      <c r="BP17" s="408"/>
      <c r="BQ17" s="408"/>
      <c r="BR17" s="408"/>
      <c r="BS17" s="408"/>
      <c r="BT17" s="408"/>
      <c r="BU17" s="409"/>
      <c r="BV17" s="407">
        <v>976213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148</v>
      </c>
      <c r="C18" s="450"/>
      <c r="D18" s="450"/>
      <c r="E18" s="530"/>
      <c r="F18" s="530"/>
      <c r="G18" s="530"/>
      <c r="H18" s="530"/>
      <c r="I18" s="530"/>
      <c r="J18" s="530"/>
      <c r="K18" s="530"/>
      <c r="L18" s="531">
        <v>4.3099999999999996</v>
      </c>
      <c r="M18" s="531"/>
      <c r="N18" s="531"/>
      <c r="O18" s="531"/>
      <c r="P18" s="531"/>
      <c r="Q18" s="531"/>
      <c r="R18" s="532"/>
      <c r="S18" s="532"/>
      <c r="T18" s="532"/>
      <c r="U18" s="532"/>
      <c r="V18" s="533"/>
      <c r="W18" s="425"/>
      <c r="X18" s="426"/>
      <c r="Y18" s="426"/>
      <c r="Z18" s="426"/>
      <c r="AA18" s="426"/>
      <c r="AB18" s="417"/>
      <c r="AC18" s="534">
        <v>66.5</v>
      </c>
      <c r="AD18" s="535"/>
      <c r="AE18" s="535"/>
      <c r="AF18" s="535"/>
      <c r="AG18" s="536"/>
      <c r="AH18" s="534">
        <v>67.8</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2390279</v>
      </c>
      <c r="BO18" s="408"/>
      <c r="BP18" s="408"/>
      <c r="BQ18" s="408"/>
      <c r="BR18" s="408"/>
      <c r="BS18" s="408"/>
      <c r="BT18" s="408"/>
      <c r="BU18" s="409"/>
      <c r="BV18" s="407">
        <v>2296715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150</v>
      </c>
      <c r="C19" s="450"/>
      <c r="D19" s="450"/>
      <c r="E19" s="530"/>
      <c r="F19" s="530"/>
      <c r="G19" s="530"/>
      <c r="H19" s="530"/>
      <c r="I19" s="530"/>
      <c r="J19" s="530"/>
      <c r="K19" s="530"/>
      <c r="L19" s="538">
        <v>1676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3307498</v>
      </c>
      <c r="BO19" s="408"/>
      <c r="BP19" s="408"/>
      <c r="BQ19" s="408"/>
      <c r="BR19" s="408"/>
      <c r="BS19" s="408"/>
      <c r="BT19" s="408"/>
      <c r="BU19" s="409"/>
      <c r="BV19" s="407">
        <v>3412069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152</v>
      </c>
      <c r="C20" s="450"/>
      <c r="D20" s="450"/>
      <c r="E20" s="530"/>
      <c r="F20" s="530"/>
      <c r="G20" s="530"/>
      <c r="H20" s="530"/>
      <c r="I20" s="530"/>
      <c r="J20" s="530"/>
      <c r="K20" s="530"/>
      <c r="L20" s="538">
        <v>3068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3086796</v>
      </c>
      <c r="BO22" s="371"/>
      <c r="BP22" s="371"/>
      <c r="BQ22" s="371"/>
      <c r="BR22" s="371"/>
      <c r="BS22" s="371"/>
      <c r="BT22" s="371"/>
      <c r="BU22" s="372"/>
      <c r="BV22" s="370">
        <v>2651449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2614531</v>
      </c>
      <c r="BO23" s="408"/>
      <c r="BP23" s="408"/>
      <c r="BQ23" s="408"/>
      <c r="BR23" s="408"/>
      <c r="BS23" s="408"/>
      <c r="BT23" s="408"/>
      <c r="BU23" s="409"/>
      <c r="BV23" s="407">
        <v>2326841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162</v>
      </c>
      <c r="F24" s="437"/>
      <c r="G24" s="437"/>
      <c r="H24" s="437"/>
      <c r="I24" s="437"/>
      <c r="J24" s="437"/>
      <c r="K24" s="438"/>
      <c r="L24" s="458">
        <v>1</v>
      </c>
      <c r="M24" s="459"/>
      <c r="N24" s="459"/>
      <c r="O24" s="459"/>
      <c r="P24" s="501"/>
      <c r="Q24" s="458">
        <v>7800</v>
      </c>
      <c r="R24" s="459"/>
      <c r="S24" s="459"/>
      <c r="T24" s="459"/>
      <c r="U24" s="459"/>
      <c r="V24" s="501"/>
      <c r="W24" s="553"/>
      <c r="X24" s="554"/>
      <c r="Y24" s="555"/>
      <c r="Z24" s="457" t="s">
        <v>163</v>
      </c>
      <c r="AA24" s="437"/>
      <c r="AB24" s="437"/>
      <c r="AC24" s="437"/>
      <c r="AD24" s="437"/>
      <c r="AE24" s="437"/>
      <c r="AF24" s="437"/>
      <c r="AG24" s="438"/>
      <c r="AH24" s="458">
        <v>103</v>
      </c>
      <c r="AI24" s="459"/>
      <c r="AJ24" s="459"/>
      <c r="AK24" s="459"/>
      <c r="AL24" s="501"/>
      <c r="AM24" s="458">
        <v>301893</v>
      </c>
      <c r="AN24" s="459"/>
      <c r="AO24" s="459"/>
      <c r="AP24" s="459"/>
      <c r="AQ24" s="459"/>
      <c r="AR24" s="501"/>
      <c r="AS24" s="458">
        <v>2931</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1889283</v>
      </c>
      <c r="BO24" s="408"/>
      <c r="BP24" s="408"/>
      <c r="BQ24" s="408"/>
      <c r="BR24" s="408"/>
      <c r="BS24" s="408"/>
      <c r="BT24" s="408"/>
      <c r="BU24" s="409"/>
      <c r="BV24" s="407">
        <v>1298669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165</v>
      </c>
      <c r="F25" s="437"/>
      <c r="G25" s="437"/>
      <c r="H25" s="437"/>
      <c r="I25" s="437"/>
      <c r="J25" s="437"/>
      <c r="K25" s="438"/>
      <c r="L25" s="458">
        <v>1</v>
      </c>
      <c r="M25" s="459"/>
      <c r="N25" s="459"/>
      <c r="O25" s="459"/>
      <c r="P25" s="501"/>
      <c r="Q25" s="458">
        <v>6500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417256</v>
      </c>
      <c r="BO25" s="371"/>
      <c r="BP25" s="371"/>
      <c r="BQ25" s="371"/>
      <c r="BR25" s="371"/>
      <c r="BS25" s="371"/>
      <c r="BT25" s="371"/>
      <c r="BU25" s="372"/>
      <c r="BV25" s="370">
        <v>297096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168</v>
      </c>
      <c r="F26" s="437"/>
      <c r="G26" s="437"/>
      <c r="H26" s="437"/>
      <c r="I26" s="437"/>
      <c r="J26" s="437"/>
      <c r="K26" s="438"/>
      <c r="L26" s="458">
        <v>1</v>
      </c>
      <c r="M26" s="459"/>
      <c r="N26" s="459"/>
      <c r="O26" s="459"/>
      <c r="P26" s="501"/>
      <c r="Q26" s="458">
        <v>5700</v>
      </c>
      <c r="R26" s="459"/>
      <c r="S26" s="459"/>
      <c r="T26" s="459"/>
      <c r="U26" s="459"/>
      <c r="V26" s="501"/>
      <c r="W26" s="553"/>
      <c r="X26" s="554"/>
      <c r="Y26" s="555"/>
      <c r="Z26" s="457" t="s">
        <v>169</v>
      </c>
      <c r="AA26" s="559"/>
      <c r="AB26" s="559"/>
      <c r="AC26" s="559"/>
      <c r="AD26" s="559"/>
      <c r="AE26" s="559"/>
      <c r="AF26" s="559"/>
      <c r="AG26" s="560"/>
      <c r="AH26" s="458">
        <v>3</v>
      </c>
      <c r="AI26" s="459"/>
      <c r="AJ26" s="459"/>
      <c r="AK26" s="459"/>
      <c r="AL26" s="501"/>
      <c r="AM26" s="458">
        <v>10014</v>
      </c>
      <c r="AN26" s="459"/>
      <c r="AO26" s="459"/>
      <c r="AP26" s="459"/>
      <c r="AQ26" s="459"/>
      <c r="AR26" s="501"/>
      <c r="AS26" s="458">
        <v>3338</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171</v>
      </c>
      <c r="F27" s="437"/>
      <c r="G27" s="437"/>
      <c r="H27" s="437"/>
      <c r="I27" s="437"/>
      <c r="J27" s="437"/>
      <c r="K27" s="438"/>
      <c r="L27" s="458">
        <v>1</v>
      </c>
      <c r="M27" s="459"/>
      <c r="N27" s="459"/>
      <c r="O27" s="459"/>
      <c r="P27" s="501"/>
      <c r="Q27" s="458">
        <v>3300</v>
      </c>
      <c r="R27" s="459"/>
      <c r="S27" s="459"/>
      <c r="T27" s="459"/>
      <c r="U27" s="459"/>
      <c r="V27" s="501"/>
      <c r="W27" s="553"/>
      <c r="X27" s="554"/>
      <c r="Y27" s="555"/>
      <c r="Z27" s="457" t="s">
        <v>172</v>
      </c>
      <c r="AA27" s="437"/>
      <c r="AB27" s="437"/>
      <c r="AC27" s="437"/>
      <c r="AD27" s="437"/>
      <c r="AE27" s="437"/>
      <c r="AF27" s="437"/>
      <c r="AG27" s="438"/>
      <c r="AH27" s="458" t="s">
        <v>123</v>
      </c>
      <c r="AI27" s="459"/>
      <c r="AJ27" s="459"/>
      <c r="AK27" s="459"/>
      <c r="AL27" s="501"/>
      <c r="AM27" s="458" t="s">
        <v>123</v>
      </c>
      <c r="AN27" s="459"/>
      <c r="AO27" s="459"/>
      <c r="AP27" s="459"/>
      <c r="AQ27" s="459"/>
      <c r="AR27" s="501"/>
      <c r="AS27" s="458" t="s">
        <v>123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123</v>
      </c>
      <c r="BO27" s="527"/>
      <c r="BP27" s="527"/>
      <c r="BQ27" s="527"/>
      <c r="BR27" s="527"/>
      <c r="BS27" s="527"/>
      <c r="BT27" s="527"/>
      <c r="BU27" s="528"/>
      <c r="BV27" s="526" t="s">
        <v>123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2800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1021994</v>
      </c>
      <c r="BO28" s="371"/>
      <c r="BP28" s="371"/>
      <c r="BQ28" s="371"/>
      <c r="BR28" s="371"/>
      <c r="BS28" s="371"/>
      <c r="BT28" s="371"/>
      <c r="BU28" s="372"/>
      <c r="BV28" s="370">
        <v>913121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7</v>
      </c>
      <c r="M29" s="459"/>
      <c r="N29" s="459"/>
      <c r="O29" s="459"/>
      <c r="P29" s="501"/>
      <c r="Q29" s="458">
        <v>2700</v>
      </c>
      <c r="R29" s="459"/>
      <c r="S29" s="459"/>
      <c r="T29" s="459"/>
      <c r="U29" s="459"/>
      <c r="V29" s="501"/>
      <c r="W29" s="556"/>
      <c r="X29" s="557"/>
      <c r="Y29" s="558"/>
      <c r="Z29" s="457" t="s">
        <v>178</v>
      </c>
      <c r="AA29" s="437"/>
      <c r="AB29" s="437"/>
      <c r="AC29" s="437"/>
      <c r="AD29" s="437"/>
      <c r="AE29" s="437"/>
      <c r="AF29" s="437"/>
      <c r="AG29" s="438"/>
      <c r="AH29" s="458">
        <v>103</v>
      </c>
      <c r="AI29" s="459"/>
      <c r="AJ29" s="459"/>
      <c r="AK29" s="459"/>
      <c r="AL29" s="501"/>
      <c r="AM29" s="458">
        <v>301893</v>
      </c>
      <c r="AN29" s="459"/>
      <c r="AO29" s="459"/>
      <c r="AP29" s="459"/>
      <c r="AQ29" s="459"/>
      <c r="AR29" s="501"/>
      <c r="AS29" s="458">
        <v>2931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485232</v>
      </c>
      <c r="BO29" s="408"/>
      <c r="BP29" s="408"/>
      <c r="BQ29" s="408"/>
      <c r="BR29" s="408"/>
      <c r="BS29" s="408"/>
      <c r="BT29" s="408"/>
      <c r="BU29" s="409"/>
      <c r="BV29" s="407">
        <v>485190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367140</v>
      </c>
      <c r="BO30" s="527"/>
      <c r="BP30" s="527"/>
      <c r="BQ30" s="527"/>
      <c r="BR30" s="527"/>
      <c r="BS30" s="527"/>
      <c r="BT30" s="527"/>
      <c r="BU30" s="528"/>
      <c r="BV30" s="526">
        <v>308520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老人福祉施設三室園組合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安堵町土地開発公社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奈良県市町村総合事務組合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王寺周辺広域休日応急診療施設組合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奈良県広域消防組合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山辺・県北西部広域環境衛生組合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まほろば環境衛生組合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83Wk6QBHbfWIRhgHqShrVDiAnGxZrhYWQJMg9ddPf6o7a3nNPcGcw7CvZIIP6KmRwX/15zdtmLdcpJhcH/Gtg==" saltValue="dJ4t2/53Ux6lFk4Ikr0P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15.4</v>
      </c>
      <c r="G34" s="33">
        <v>15.18</v>
      </c>
      <c r="H34" s="33">
        <v>14.84</v>
      </c>
      <c r="I34" s="33">
        <v>15.22</v>
      </c>
      <c r="J34" s="34">
        <v>12.99</v>
      </c>
      <c r="K34" s="22"/>
      <c r="L34" s="22"/>
      <c r="M34" s="22"/>
      <c r="N34" s="22"/>
      <c r="O34" s="22"/>
      <c r="P34" s="22"/>
    </row>
    <row r="35" spans="1:16" ht="39" customHeight="1" x14ac:dyDescent="0.2">
      <c r="A35" s="22"/>
      <c r="B35" s="35"/>
      <c r="C35" s="1145" t="s">
        <v>532</v>
      </c>
      <c r="D35" s="1146"/>
      <c r="E35" s="1147"/>
      <c r="F35" s="36">
        <v>6.13</v>
      </c>
      <c r="G35" s="37">
        <v>10.17</v>
      </c>
      <c r="H35" s="37">
        <v>13.97</v>
      </c>
      <c r="I35" s="37">
        <v>17.3</v>
      </c>
      <c r="J35" s="38">
        <v>8.41</v>
      </c>
      <c r="K35" s="22"/>
      <c r="L35" s="22"/>
      <c r="M35" s="22"/>
      <c r="N35" s="22"/>
      <c r="O35" s="22"/>
      <c r="P35" s="22"/>
    </row>
    <row r="36" spans="1:16" ht="39" customHeight="1" x14ac:dyDescent="0.2">
      <c r="A36" s="22"/>
      <c r="B36" s="35"/>
      <c r="C36" s="1145" t="s">
        <v>533</v>
      </c>
      <c r="D36" s="1146"/>
      <c r="E36" s="1147"/>
      <c r="F36" s="36" t="s">
        <v>486</v>
      </c>
      <c r="G36" s="37" t="s">
        <v>486</v>
      </c>
      <c r="H36" s="37" t="s">
        <v>486</v>
      </c>
      <c r="I36" s="37">
        <v>3</v>
      </c>
      <c r="J36" s="38">
        <v>2.87</v>
      </c>
      <c r="K36" s="22"/>
      <c r="L36" s="22"/>
      <c r="M36" s="22"/>
      <c r="N36" s="22"/>
      <c r="O36" s="22"/>
      <c r="P36" s="22"/>
    </row>
    <row r="37" spans="1:16" ht="39" customHeight="1" x14ac:dyDescent="0.2">
      <c r="A37" s="22"/>
      <c r="B37" s="35"/>
      <c r="C37" s="1145" t="s">
        <v>534</v>
      </c>
      <c r="D37" s="1146"/>
      <c r="E37" s="1147"/>
      <c r="F37" s="36">
        <v>1.66</v>
      </c>
      <c r="G37" s="37">
        <v>0.4</v>
      </c>
      <c r="H37" s="37">
        <v>0.1</v>
      </c>
      <c r="I37" s="37">
        <v>0</v>
      </c>
      <c r="J37" s="38">
        <v>0.79</v>
      </c>
      <c r="K37" s="22"/>
      <c r="L37" s="22"/>
      <c r="M37" s="22"/>
      <c r="N37" s="22"/>
      <c r="O37" s="22"/>
      <c r="P37" s="22"/>
    </row>
    <row r="38" spans="1:16" ht="39" customHeight="1" x14ac:dyDescent="0.2">
      <c r="A38" s="22"/>
      <c r="B38" s="35"/>
      <c r="C38" s="1145" t="s">
        <v>535</v>
      </c>
      <c r="D38" s="1146"/>
      <c r="E38" s="1147"/>
      <c r="F38" s="36" t="s">
        <v>536</v>
      </c>
      <c r="G38" s="37" t="s">
        <v>537</v>
      </c>
      <c r="H38" s="37" t="s">
        <v>538</v>
      </c>
      <c r="I38" s="37">
        <v>0.32</v>
      </c>
      <c r="J38" s="38">
        <v>0.51</v>
      </c>
      <c r="K38" s="22"/>
      <c r="L38" s="22"/>
      <c r="M38" s="22"/>
      <c r="N38" s="22"/>
      <c r="O38" s="22"/>
      <c r="P38" s="22"/>
    </row>
    <row r="39" spans="1:16" ht="39" customHeight="1" x14ac:dyDescent="0.2">
      <c r="A39" s="22"/>
      <c r="B39" s="35"/>
      <c r="C39" s="1145" t="s">
        <v>539</v>
      </c>
      <c r="D39" s="1146"/>
      <c r="E39" s="1147"/>
      <c r="F39" s="36">
        <v>0</v>
      </c>
      <c r="G39" s="37">
        <v>0.01</v>
      </c>
      <c r="H39" s="37">
        <v>0.01</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v>0</v>
      </c>
      <c r="G43" s="42">
        <v>0</v>
      </c>
      <c r="H43" s="42">
        <v>0</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Ly9ecxSMv3ZeSfEqZM+NUcVcqhO9fFvZcXvnJUp1QKwqq2HlfowGnVuHIUDfLcPL78+abrHmDfpozk2vtRYBQ==" saltValue="KstpFD2LJgd3u2Ktae4x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356</v>
      </c>
      <c r="L45" s="60">
        <v>343</v>
      </c>
      <c r="M45" s="60">
        <v>311</v>
      </c>
      <c r="N45" s="60">
        <v>296</v>
      </c>
      <c r="O45" s="61">
        <v>280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105</v>
      </c>
      <c r="L48" s="64">
        <v>101</v>
      </c>
      <c r="M48" s="64">
        <v>104</v>
      </c>
      <c r="N48" s="64">
        <v>137</v>
      </c>
      <c r="O48" s="65">
        <v>104</v>
      </c>
      <c r="P48" s="48"/>
      <c r="Q48" s="48"/>
      <c r="R48" s="48"/>
      <c r="S48" s="48"/>
      <c r="T48" s="48"/>
      <c r="U48" s="48"/>
    </row>
    <row r="49" spans="1:21" ht="30.75" customHeight="1" x14ac:dyDescent="0.2">
      <c r="A49" s="48"/>
      <c r="B49" s="1155"/>
      <c r="C49" s="1156"/>
      <c r="D49" s="62"/>
      <c r="E49" s="1161" t="s">
        <v>14</v>
      </c>
      <c r="F49" s="1161"/>
      <c r="G49" s="1161"/>
      <c r="H49" s="1161"/>
      <c r="I49" s="1161"/>
      <c r="J49" s="1162"/>
      <c r="K49" s="63">
        <v>6</v>
      </c>
      <c r="L49" s="64">
        <v>8</v>
      </c>
      <c r="M49" s="64">
        <v>8</v>
      </c>
      <c r="N49" s="64">
        <v>9</v>
      </c>
      <c r="O49" s="65">
        <v>12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342</v>
      </c>
      <c r="L52" s="64">
        <v>321</v>
      </c>
      <c r="M52" s="64">
        <v>301</v>
      </c>
      <c r="N52" s="64">
        <v>278</v>
      </c>
      <c r="O52" s="65">
        <v>233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125</v>
      </c>
      <c r="L53" s="69">
        <v>131</v>
      </c>
      <c r="M53" s="69">
        <v>122</v>
      </c>
      <c r="N53" s="69">
        <v>164</v>
      </c>
      <c r="O53" s="70">
        <v>163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LVsS9xUTIunvyoJp4gwXWCywOKbGwNGGtzZHWNmHHQjYI3wYwSaCl9CvcqqU3wo3b7T2lrm2rEYk4q189ZDyw==" saltValue="mKVDbYgB34Ce0Ej5XyPI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2921</v>
      </c>
      <c r="J41" s="344">
        <v>2823</v>
      </c>
      <c r="K41" s="344">
        <v>2727</v>
      </c>
      <c r="L41" s="344">
        <v>2651</v>
      </c>
      <c r="M41" s="345">
        <v>3087</v>
      </c>
    </row>
    <row r="42" spans="2:13" ht="27.75" customHeight="1" x14ac:dyDescent="0.2">
      <c r="B42" s="1186"/>
      <c r="C42" s="1187"/>
      <c r="D42" s="106"/>
      <c r="E42" s="1192" t="s">
        <v>32</v>
      </c>
      <c r="F42" s="1192"/>
      <c r="G42" s="1192"/>
      <c r="H42" s="1193"/>
      <c r="I42" s="346">
        <v>23</v>
      </c>
      <c r="J42" s="347" t="s">
        <v>486</v>
      </c>
      <c r="K42" s="347" t="s">
        <v>486</v>
      </c>
      <c r="L42" s="347" t="s">
        <v>486</v>
      </c>
      <c r="M42" s="348" t="s">
        <v>486</v>
      </c>
    </row>
    <row r="43" spans="2:13" ht="27.75" customHeight="1" x14ac:dyDescent="0.2">
      <c r="B43" s="1186"/>
      <c r="C43" s="1187"/>
      <c r="D43" s="106"/>
      <c r="E43" s="1192" t="s">
        <v>33</v>
      </c>
      <c r="F43" s="1192"/>
      <c r="G43" s="1192"/>
      <c r="H43" s="1193"/>
      <c r="I43" s="346">
        <v>1495</v>
      </c>
      <c r="J43" s="347">
        <v>1374</v>
      </c>
      <c r="K43" s="347">
        <v>1280</v>
      </c>
      <c r="L43" s="347">
        <v>1256</v>
      </c>
      <c r="M43" s="348">
        <v>1166</v>
      </c>
    </row>
    <row r="44" spans="2:13" ht="27.75" customHeight="1" x14ac:dyDescent="0.2">
      <c r="B44" s="1186"/>
      <c r="C44" s="1187"/>
      <c r="D44" s="106"/>
      <c r="E44" s="1192" t="s">
        <v>34</v>
      </c>
      <c r="F44" s="1192"/>
      <c r="G44" s="1192"/>
      <c r="H44" s="1193"/>
      <c r="I44" s="346">
        <v>58</v>
      </c>
      <c r="J44" s="347">
        <v>66</v>
      </c>
      <c r="K44" s="347">
        <v>81</v>
      </c>
      <c r="L44" s="347">
        <v>112</v>
      </c>
      <c r="M44" s="348">
        <v>190</v>
      </c>
    </row>
    <row r="45" spans="2:13" ht="27.75" customHeight="1" x14ac:dyDescent="0.2">
      <c r="B45" s="1186"/>
      <c r="C45" s="1187"/>
      <c r="D45" s="106"/>
      <c r="E45" s="1192" t="s">
        <v>35</v>
      </c>
      <c r="F45" s="1192"/>
      <c r="G45" s="1192"/>
      <c r="H45" s="1193"/>
      <c r="I45" s="346">
        <v>179</v>
      </c>
      <c r="J45" s="347">
        <v>116</v>
      </c>
      <c r="K45" s="347">
        <v>140</v>
      </c>
      <c r="L45" s="347">
        <v>98</v>
      </c>
      <c r="M45" s="348">
        <v>135</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1151</v>
      </c>
      <c r="J50" s="347">
        <v>1249</v>
      </c>
      <c r="K50" s="347">
        <v>1348</v>
      </c>
      <c r="L50" s="347">
        <v>1398</v>
      </c>
      <c r="M50" s="348">
        <v>1507</v>
      </c>
    </row>
    <row r="51" spans="2:13" ht="27.75" customHeight="1" x14ac:dyDescent="0.2">
      <c r="B51" s="1186"/>
      <c r="C51" s="1187"/>
      <c r="D51" s="106"/>
      <c r="E51" s="1192" t="s">
        <v>42</v>
      </c>
      <c r="F51" s="1192"/>
      <c r="G51" s="1192"/>
      <c r="H51" s="1193"/>
      <c r="I51" s="346">
        <v>30</v>
      </c>
      <c r="J51" s="347">
        <v>31</v>
      </c>
      <c r="K51" s="347">
        <v>24</v>
      </c>
      <c r="L51" s="347">
        <v>17</v>
      </c>
      <c r="M51" s="348">
        <v>9</v>
      </c>
    </row>
    <row r="52" spans="2:13" ht="27.75" customHeight="1" x14ac:dyDescent="0.2">
      <c r="B52" s="1188"/>
      <c r="C52" s="1189"/>
      <c r="D52" s="106"/>
      <c r="E52" s="1192" t="s">
        <v>43</v>
      </c>
      <c r="F52" s="1192"/>
      <c r="G52" s="1192"/>
      <c r="H52" s="1193"/>
      <c r="I52" s="346">
        <v>2998</v>
      </c>
      <c r="J52" s="347">
        <v>2921</v>
      </c>
      <c r="K52" s="347">
        <v>2717</v>
      </c>
      <c r="L52" s="347">
        <v>2567</v>
      </c>
      <c r="M52" s="348">
        <v>2707</v>
      </c>
    </row>
    <row r="53" spans="2:13" ht="27.75" customHeight="1" thickBot="1" x14ac:dyDescent="0.25">
      <c r="B53" s="1199" t="s">
        <v>19</v>
      </c>
      <c r="C53" s="1200"/>
      <c r="D53" s="110"/>
      <c r="E53" s="1201" t="s">
        <v>44</v>
      </c>
      <c r="F53" s="1201"/>
      <c r="G53" s="1201"/>
      <c r="H53" s="1202"/>
      <c r="I53" s="349">
        <v>497</v>
      </c>
      <c r="J53" s="350">
        <v>178</v>
      </c>
      <c r="K53" s="350">
        <v>140</v>
      </c>
      <c r="L53" s="350">
        <v>135</v>
      </c>
      <c r="M53" s="351">
        <v>355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pmRXDvQG8LPIbsK+dJ0Hh2ySpV0/EsuV4wBhocPWvbv75cjb4/WEmDs9G8vOo50/T9rISJu0tbQK+7Moapncw==" saltValue="C7gJIwn0/7ISCb2yBSE7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863</v>
      </c>
      <c r="G55" s="352">
        <v>913</v>
      </c>
      <c r="H55" s="353">
        <v>1022</v>
      </c>
    </row>
    <row r="56" spans="2:8" ht="52.5" customHeight="1" x14ac:dyDescent="0.2">
      <c r="B56" s="122"/>
      <c r="C56" s="1213" t="s">
        <v>47</v>
      </c>
      <c r="D56" s="1213"/>
      <c r="E56" s="1214"/>
      <c r="F56" s="354">
        <v>485</v>
      </c>
      <c r="G56" s="354">
        <v>485</v>
      </c>
      <c r="H56" s="355">
        <v>485</v>
      </c>
    </row>
    <row r="57" spans="2:8" ht="53.25" customHeight="1" x14ac:dyDescent="0.2">
      <c r="B57" s="122"/>
      <c r="C57" s="1215" t="s">
        <v>48</v>
      </c>
      <c r="D57" s="1215"/>
      <c r="E57" s="1216"/>
      <c r="F57" s="356">
        <v>254</v>
      </c>
      <c r="G57" s="356">
        <v>309</v>
      </c>
      <c r="H57" s="357">
        <v>367</v>
      </c>
    </row>
    <row r="58" spans="2:8" ht="45.75" customHeight="1" x14ac:dyDescent="0.2">
      <c r="B58" s="123"/>
      <c r="C58" s="1203" t="s">
        <v>49</v>
      </c>
      <c r="D58" s="1204"/>
      <c r="E58" s="1205"/>
      <c r="F58" s="358"/>
      <c r="G58" s="358"/>
      <c r="H58" s="359"/>
    </row>
    <row r="59" spans="2:8" ht="45.75" customHeight="1" x14ac:dyDescent="0.2">
      <c r="B59" s="123"/>
      <c r="C59" s="1203" t="s">
        <v>49</v>
      </c>
      <c r="D59" s="1204"/>
      <c r="E59" s="1205"/>
      <c r="F59" s="358"/>
      <c r="G59" s="358"/>
      <c r="H59" s="359"/>
    </row>
    <row r="60" spans="2:8" ht="45.75" customHeight="1" x14ac:dyDescent="0.2">
      <c r="B60" s="123"/>
      <c r="C60" s="1203" t="s">
        <v>49</v>
      </c>
      <c r="D60" s="1204"/>
      <c r="E60" s="1205"/>
      <c r="F60" s="358"/>
      <c r="G60" s="358"/>
      <c r="H60" s="359"/>
    </row>
    <row r="61" spans="2:8" ht="45.75" customHeight="1" x14ac:dyDescent="0.2">
      <c r="B61" s="123"/>
      <c r="C61" s="1203" t="s">
        <v>49</v>
      </c>
      <c r="D61" s="1204"/>
      <c r="E61" s="1205"/>
      <c r="F61" s="358"/>
      <c r="G61" s="358"/>
      <c r="H61" s="359"/>
    </row>
    <row r="62" spans="2:8" ht="45.75" customHeight="1" thickBot="1" x14ac:dyDescent="0.25">
      <c r="B62" s="124"/>
      <c r="C62" s="1206" t="s">
        <v>49</v>
      </c>
      <c r="D62" s="1207"/>
      <c r="E62" s="1208"/>
      <c r="F62" s="360"/>
      <c r="G62" s="360"/>
      <c r="H62" s="361"/>
    </row>
    <row r="63" spans="2:8" ht="52.5" customHeight="1" thickBot="1" x14ac:dyDescent="0.25">
      <c r="B63" s="125"/>
      <c r="C63" s="1209" t="s">
        <v>50</v>
      </c>
      <c r="D63" s="1209"/>
      <c r="E63" s="1210"/>
      <c r="F63" s="362">
        <v>1602</v>
      </c>
      <c r="G63" s="362">
        <v>1707</v>
      </c>
      <c r="H63" s="363">
        <v>1874</v>
      </c>
    </row>
    <row r="64" spans="2:8" ht="13.2" x14ac:dyDescent="0.2"/>
  </sheetData>
  <sheetProtection algorithmName="SHA-512" hashValue="zLzE9cPqXX0YZJU13MwRH7K0XGEI6pf+tDwOS3Tx51pAEtoqs48AtkZyasqhk0RXt3Nu6v1ZKGNEC+Sb1ksatg==" saltValue="gGXnuNzDuOUGSVtg7LUP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524</v>
      </c>
      <c r="G2" s="139"/>
      <c r="H2" s="140"/>
    </row>
    <row r="3" spans="1:8" x14ac:dyDescent="0.2">
      <c r="A3" s="136" t="s">
        <v>517</v>
      </c>
      <c r="B3" s="141"/>
      <c r="C3" s="142"/>
      <c r="D3" s="143">
        <v>36590</v>
      </c>
      <c r="E3" s="144"/>
      <c r="F3" s="145">
        <v>125391</v>
      </c>
      <c r="G3" s="146"/>
      <c r="H3" s="147"/>
    </row>
    <row r="4" spans="1:8" x14ac:dyDescent="0.2">
      <c r="A4" s="148"/>
      <c r="B4" s="149"/>
      <c r="C4" s="150"/>
      <c r="D4" s="151">
        <v>20876</v>
      </c>
      <c r="E4" s="152"/>
      <c r="F4" s="153">
        <v>68516</v>
      </c>
      <c r="G4" s="154"/>
      <c r="H4" s="155"/>
    </row>
    <row r="5" spans="1:8" x14ac:dyDescent="0.2">
      <c r="A5" s="136" t="s">
        <v>519</v>
      </c>
      <c r="B5" s="141"/>
      <c r="C5" s="142"/>
      <c r="D5" s="143">
        <v>17915</v>
      </c>
      <c r="E5" s="144"/>
      <c r="F5" s="145">
        <v>138402</v>
      </c>
      <c r="G5" s="146"/>
      <c r="H5" s="147"/>
    </row>
    <row r="6" spans="1:8" x14ac:dyDescent="0.2">
      <c r="A6" s="148"/>
      <c r="B6" s="149"/>
      <c r="C6" s="150"/>
      <c r="D6" s="151">
        <v>10510</v>
      </c>
      <c r="E6" s="152"/>
      <c r="F6" s="153">
        <v>70652</v>
      </c>
      <c r="G6" s="154"/>
      <c r="H6" s="155"/>
    </row>
    <row r="7" spans="1:8" x14ac:dyDescent="0.2">
      <c r="A7" s="136" t="s">
        <v>520</v>
      </c>
      <c r="B7" s="141"/>
      <c r="C7" s="142"/>
      <c r="D7" s="143">
        <v>22696</v>
      </c>
      <c r="E7" s="144"/>
      <c r="F7" s="145">
        <v>146367</v>
      </c>
      <c r="G7" s="146"/>
      <c r="H7" s="147"/>
    </row>
    <row r="8" spans="1:8" x14ac:dyDescent="0.2">
      <c r="A8" s="148"/>
      <c r="B8" s="149"/>
      <c r="C8" s="150"/>
      <c r="D8" s="151">
        <v>16251</v>
      </c>
      <c r="E8" s="152"/>
      <c r="F8" s="153">
        <v>79441</v>
      </c>
      <c r="G8" s="154"/>
      <c r="H8" s="155"/>
    </row>
    <row r="9" spans="1:8" x14ac:dyDescent="0.2">
      <c r="A9" s="136" t="s">
        <v>521</v>
      </c>
      <c r="B9" s="141"/>
      <c r="C9" s="142"/>
      <c r="D9" s="143">
        <v>29646</v>
      </c>
      <c r="E9" s="144"/>
      <c r="F9" s="145">
        <v>165181</v>
      </c>
      <c r="G9" s="146"/>
      <c r="H9" s="147"/>
    </row>
    <row r="10" spans="1:8" x14ac:dyDescent="0.2">
      <c r="A10" s="148"/>
      <c r="B10" s="149"/>
      <c r="C10" s="150"/>
      <c r="D10" s="151">
        <v>25008</v>
      </c>
      <c r="E10" s="152"/>
      <c r="F10" s="153">
        <v>82246</v>
      </c>
      <c r="G10" s="154"/>
      <c r="H10" s="155"/>
    </row>
    <row r="11" spans="1:8" x14ac:dyDescent="0.2">
      <c r="A11" s="136" t="s">
        <v>522</v>
      </c>
      <c r="B11" s="141"/>
      <c r="C11" s="142"/>
      <c r="D11" s="143">
        <v>25408</v>
      </c>
      <c r="E11" s="144"/>
      <c r="F11" s="145">
        <v>166234</v>
      </c>
      <c r="G11" s="146"/>
      <c r="H11" s="147"/>
    </row>
    <row r="12" spans="1:8" x14ac:dyDescent="0.2">
      <c r="A12" s="148"/>
      <c r="B12" s="149"/>
      <c r="C12" s="156"/>
      <c r="D12" s="151">
        <v>20932</v>
      </c>
      <c r="E12" s="152"/>
      <c r="F12" s="153">
        <v>89789</v>
      </c>
      <c r="G12" s="154"/>
      <c r="H12" s="155"/>
    </row>
    <row r="13" spans="1:8" x14ac:dyDescent="0.2">
      <c r="A13" s="136"/>
      <c r="B13" s="141"/>
      <c r="C13" s="157"/>
      <c r="D13" s="158">
        <v>26451</v>
      </c>
      <c r="E13" s="159"/>
      <c r="F13" s="160">
        <v>148315</v>
      </c>
      <c r="G13" s="161"/>
      <c r="H13" s="147"/>
    </row>
    <row r="14" spans="1:8" x14ac:dyDescent="0.2">
      <c r="A14" s="148"/>
      <c r="B14" s="149"/>
      <c r="C14" s="150"/>
      <c r="D14" s="151">
        <v>18715</v>
      </c>
      <c r="E14" s="152"/>
      <c r="F14" s="153">
        <v>78129</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6.14</v>
      </c>
      <c r="C19" s="162">
        <f>ROUND(VALUE(SUBSTITUTE(実質収支比率等に係る経年分析!G$48,"▲","-")),2)</f>
        <v>10.17</v>
      </c>
      <c r="D19" s="162">
        <f>ROUND(VALUE(SUBSTITUTE(実質収支比率等に係る経年分析!H$48,"▲","-")),2)</f>
        <v>13.98</v>
      </c>
      <c r="E19" s="162">
        <f>ROUND(VALUE(SUBSTITUTE(実質収支比率等に係る経年分析!I$48,"▲","-")),2)</f>
        <v>17.3</v>
      </c>
      <c r="F19" s="162">
        <f>ROUND(VALUE(SUBSTITUTE(実質収支比率等に係る経年分析!J$48,"▲","-")),2)</f>
        <v>8.42</v>
      </c>
    </row>
    <row r="20" spans="1:11" x14ac:dyDescent="0.2">
      <c r="A20" s="162" t="s">
        <v>54</v>
      </c>
      <c r="B20" s="162">
        <f>ROUND(VALUE(SUBSTITUTE(実質収支比率等に係る経年分析!F$47,"▲","-")),2)</f>
        <v>27.89</v>
      </c>
      <c r="C20" s="162">
        <f>ROUND(VALUE(SUBSTITUTE(実質収支比率等に係る経年分析!G$47,"▲","-")),2)</f>
        <v>30.6</v>
      </c>
      <c r="D20" s="162">
        <f>ROUND(VALUE(SUBSTITUTE(実質収支比率等に係る経年分析!H$47,"▲","-")),2)</f>
        <v>35</v>
      </c>
      <c r="E20" s="162">
        <f>ROUND(VALUE(SUBSTITUTE(実質収支比率等に係る経年分析!I$47,"▲","-")),2)</f>
        <v>36.549999999999997</v>
      </c>
      <c r="F20" s="162">
        <f>ROUND(VALUE(SUBSTITUTE(実質収支比率等に係る経年分析!J$47,"▲","-")),2)</f>
        <v>38.6</v>
      </c>
    </row>
    <row r="21" spans="1:11" x14ac:dyDescent="0.2">
      <c r="A21" s="162" t="s">
        <v>55</v>
      </c>
      <c r="B21" s="162">
        <f>IF(ISNUMBER(VALUE(SUBSTITUTE(実質収支比率等に係る経年分析!F$49,"▲","-"))),ROUND(VALUE(SUBSTITUTE(実質収支比率等に係る経年分析!F$49,"▲","-")),2),NA())</f>
        <v>4.05</v>
      </c>
      <c r="C21" s="162">
        <f>IF(ISNUMBER(VALUE(SUBSTITUTE(実質収支比率等に係る経年分析!G$49,"▲","-"))),ROUND(VALUE(SUBSTITUTE(実質収支比率等に係る経年分析!G$49,"▲","-")),2),NA())</f>
        <v>8.25</v>
      </c>
      <c r="D21" s="162">
        <f>IF(ISNUMBER(VALUE(SUBSTITUTE(実質収支比率等に係る経年分析!H$49,"▲","-"))),ROUND(VALUE(SUBSTITUTE(実質収支比率等に係る経年分析!H$49,"▲","-")),2),NA())</f>
        <v>7.66</v>
      </c>
      <c r="E21" s="162">
        <f>IF(ISNUMBER(VALUE(SUBSTITUTE(実質収支比率等に係る経年分析!I$49,"▲","-"))),ROUND(VALUE(SUBSTITUTE(実質収支比率等に係る経年分析!I$49,"▲","-")),2),NA())</f>
        <v>5.54</v>
      </c>
      <c r="F21" s="162">
        <f>IF(ISNUMBER(VALUE(SUBSTITUTE(実質収支比率等に係る経年分析!J$49,"▲","-"))),ROUND(VALUE(SUBSTITUTE(実質収支比率等に係る経年分析!J$49,"▲","-")),2),NA())</f>
        <v>-3.79</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f>IF(ROUND(VALUE(SUBSTITUTE(連結実質赤字比率に係る赤字・黒字の構成分析!F$38,"▲", "-")), 2) &lt; 0, ABS(ROUND(VALUE(SUBSTITUTE(連結実質赤字比率に係る赤字・黒字の構成分析!F$38,"▲", "-")), 2)), NA())</f>
        <v>0.36</v>
      </c>
      <c r="C32" s="163" t="e">
        <f>IF(ROUND(VALUE(SUBSTITUTE(連結実質赤字比率に係る赤字・黒字の構成分析!F$38,"▲", "-")), 2) &gt;= 0, ABS(ROUND(VALUE(SUBSTITUTE(連結実質赤字比率に係る赤字・黒字の構成分析!F$38,"▲", "-")), 2)), NA())</f>
        <v>#N/A</v>
      </c>
      <c r="D32" s="163">
        <f>IF(ROUND(VALUE(SUBSTITUTE(連結実質赤字比率に係る赤字・黒字の構成分析!G$38,"▲", "-")), 2) &lt; 0, ABS(ROUND(VALUE(SUBSTITUTE(連結実質赤字比率に係る赤字・黒字の構成分析!G$38,"▲", "-")), 2)), NA())</f>
        <v>0.28000000000000003</v>
      </c>
      <c r="E32" s="163" t="e">
        <f>IF(ROUND(VALUE(SUBSTITUTE(連結実質赤字比率に係る赤字・黒字の構成分析!G$38,"▲", "-")), 2) &gt;= 0, ABS(ROUND(VALUE(SUBSTITUTE(連結実質赤字比率に係る赤字・黒字の構成分析!G$38,"▲", "-")), 2)), NA())</f>
        <v>#N/A</v>
      </c>
      <c r="F32" s="163">
        <f>IF(ROUND(VALUE(SUBSTITUTE(連結実質赤字比率に係る赤字・黒字の構成分析!H$38,"▲", "-")), 2) &lt; 0, ABS(ROUND(VALUE(SUBSTITUTE(連結実質赤字比率に係る赤字・黒字の構成分析!H$38,"▲", "-")), 2)), NA())</f>
        <v>0.2</v>
      </c>
      <c r="G32" s="163" t="e">
        <f>IF(ROUND(VALUE(SUBSTITUTE(連結実質赤字比率に係る赤字・黒字の構成分析!H$38,"▲", "-")), 2) &gt;= 0, ABS(ROUND(VALUE(SUBSTITUTE(連結実質赤字比率に係る赤字・黒字の構成分析!H$38,"▲", "-")), 2)), NA())</f>
        <v>#N/A</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2">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1.66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13.97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8.41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12.99</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342</v>
      </c>
      <c r="E42" s="164"/>
      <c r="F42" s="164"/>
      <c r="G42" s="164">
        <f>'実質公債費比率（分子）の構造'!L$52</f>
        <v>321</v>
      </c>
      <c r="H42" s="164"/>
      <c r="I42" s="164"/>
      <c r="J42" s="164">
        <f>'実質公債費比率（分子）の構造'!M$52</f>
        <v>301</v>
      </c>
      <c r="K42" s="164"/>
      <c r="L42" s="164"/>
      <c r="M42" s="164">
        <f>'実質公債費比率（分子）の構造'!N$52</f>
        <v>278</v>
      </c>
      <c r="N42" s="164"/>
      <c r="O42" s="164"/>
      <c r="P42" s="164">
        <f>'実質公債費比率（分子）の構造'!O$52</f>
        <v>233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64</v>
      </c>
      <c r="B45" s="164">
        <f>'実質公債費比率（分子）の構造'!K$49</f>
        <v>6</v>
      </c>
      <c r="C45" s="164"/>
      <c r="D45" s="164"/>
      <c r="E45" s="164">
        <f>'実質公債費比率（分子）の構造'!L$49</f>
        <v>8</v>
      </c>
      <c r="F45" s="164"/>
      <c r="G45" s="164"/>
      <c r="H45" s="164">
        <f>'実質公債費比率（分子）の構造'!M$49</f>
        <v>8</v>
      </c>
      <c r="I45" s="164"/>
      <c r="J45" s="164"/>
      <c r="K45" s="164">
        <f>'実質公債費比率（分子）の構造'!N$49</f>
        <v>9</v>
      </c>
      <c r="L45" s="164"/>
      <c r="M45" s="164"/>
      <c r="N45" s="164">
        <f>'実質公債費比率（分子）の構造'!O$49</f>
        <v>12</v>
      </c>
      <c r="O45" s="164"/>
      <c r="P45" s="164"/>
    </row>
    <row r="46" spans="1:16" x14ac:dyDescent="0.2">
      <c r="A46" s="164" t="s">
        <v>65</v>
      </c>
      <c r="B46" s="164">
        <f>'実質公債費比率（分子）の構造'!K$48</f>
        <v>105</v>
      </c>
      <c r="C46" s="164"/>
      <c r="D46" s="164"/>
      <c r="E46" s="164">
        <f>'実質公債費比率（分子）の構造'!L$48</f>
        <v>101</v>
      </c>
      <c r="F46" s="164"/>
      <c r="G46" s="164"/>
      <c r="H46" s="164">
        <f>'実質公債費比率（分子）の構造'!M$48</f>
        <v>104</v>
      </c>
      <c r="I46" s="164"/>
      <c r="J46" s="164"/>
      <c r="K46" s="164">
        <f>'実質公債費比率（分子）の構造'!N$48</f>
        <v>137</v>
      </c>
      <c r="L46" s="164"/>
      <c r="M46" s="164"/>
      <c r="N46" s="164">
        <f>'実質公債費比率（分子）の構造'!O$48</f>
        <v>104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356</v>
      </c>
      <c r="C49" s="164"/>
      <c r="D49" s="164"/>
      <c r="E49" s="164">
        <f>'実質公債費比率（分子）の構造'!L$45</f>
        <v>343</v>
      </c>
      <c r="F49" s="164"/>
      <c r="G49" s="164"/>
      <c r="H49" s="164">
        <f>'実質公債費比率（分子）の構造'!M$45</f>
        <v>311</v>
      </c>
      <c r="I49" s="164"/>
      <c r="J49" s="164"/>
      <c r="K49" s="164">
        <f>'実質公債費比率（分子）の構造'!N$45</f>
        <v>296</v>
      </c>
      <c r="L49" s="164"/>
      <c r="M49" s="164"/>
      <c r="N49" s="164">
        <f>'実質公債費比率（分子）の構造'!O$45</f>
        <v>280</v>
      </c>
      <c r="O49" s="164"/>
      <c r="P49" s="164"/>
    </row>
    <row r="50" spans="1:16" x14ac:dyDescent="0.2">
      <c r="A50" s="164" t="s">
        <v>68</v>
      </c>
      <c r="B50" s="164" t="e">
        <f>NA()</f>
        <v>#N/A</v>
      </c>
      <c r="C50" s="164">
        <f>IF(ISNUMBER('実質公債費比率（分子）の構造'!K$53),'実質公債費比率（分子）の構造'!K$53,NA())</f>
        <v>125</v>
      </c>
      <c r="D50" s="164" t="e">
        <f>NA()</f>
        <v>#N/A</v>
      </c>
      <c r="E50" s="164" t="e">
        <f>NA()</f>
        <v>#N/A</v>
      </c>
      <c r="F50" s="164">
        <f>IF(ISNUMBER('実質公債費比率（分子）の構造'!L$53),'実質公債費比率（分子）の構造'!L$53,NA())</f>
        <v>131</v>
      </c>
      <c r="G50" s="164" t="e">
        <f>NA()</f>
        <v>#N/A</v>
      </c>
      <c r="H50" s="164" t="e">
        <f>NA()</f>
        <v>#N/A</v>
      </c>
      <c r="I50" s="164">
        <f>IF(ISNUMBER('実質公債費比率（分子）の構造'!M$53),'実質公債費比率（分子）の構造'!M$53,NA())</f>
        <v>122</v>
      </c>
      <c r="J50" s="164" t="e">
        <f>NA()</f>
        <v>#N/A</v>
      </c>
      <c r="K50" s="164" t="e">
        <f>NA()</f>
        <v>#N/A</v>
      </c>
      <c r="L50" s="164">
        <f>IF(ISNUMBER('実質公債費比率（分子）の構造'!N$53),'実質公債費比率（分子）の構造'!N$53,NA())</f>
        <v>164</v>
      </c>
      <c r="M50" s="164" t="e">
        <f>NA()</f>
        <v>#N/A</v>
      </c>
      <c r="N50" s="164" t="e">
        <f>NA()</f>
        <v>#N/A</v>
      </c>
      <c r="O50" s="164">
        <f>IF(ISNUMBER('実質公債費比率（分子）の構造'!O$53),'実質公債費比率（分子）の構造'!O$53,NA())</f>
        <v>163</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2998</v>
      </c>
      <c r="E56" s="163"/>
      <c r="F56" s="163"/>
      <c r="G56" s="163">
        <f>'将来負担比率（分子）の構造'!J$52</f>
        <v>2921</v>
      </c>
      <c r="H56" s="163"/>
      <c r="I56" s="163"/>
      <c r="J56" s="163">
        <f>'将来負担比率（分子）の構造'!K$52</f>
        <v>2717</v>
      </c>
      <c r="K56" s="163"/>
      <c r="L56" s="163"/>
      <c r="M56" s="163">
        <f>'将来負担比率（分子）の構造'!L$52</f>
        <v>2567</v>
      </c>
      <c r="N56" s="163"/>
      <c r="O56" s="163"/>
      <c r="P56" s="163">
        <f>'将来負担比率（分子）の構造'!M$52</f>
        <v>2707</v>
      </c>
    </row>
    <row r="57" spans="1:16" x14ac:dyDescent="0.2">
      <c r="A57" s="163" t="s">
        <v>42</v>
      </c>
      <c r="B57" s="163"/>
      <c r="C57" s="163"/>
      <c r="D57" s="163">
        <f>'将来負担比率（分子）の構造'!I$51</f>
        <v>30</v>
      </c>
      <c r="E57" s="163"/>
      <c r="F57" s="163"/>
      <c r="G57" s="163">
        <f>'将来負担比率（分子）の構造'!J$51</f>
        <v>31</v>
      </c>
      <c r="H57" s="163"/>
      <c r="I57" s="163"/>
      <c r="J57" s="163">
        <f>'将来負担比率（分子）の構造'!K$51</f>
        <v>24</v>
      </c>
      <c r="K57" s="163"/>
      <c r="L57" s="163"/>
      <c r="M57" s="163">
        <f>'将来負担比率（分子）の構造'!L$51</f>
        <v>17</v>
      </c>
      <c r="N57" s="163"/>
      <c r="O57" s="163"/>
      <c r="P57" s="163">
        <f>'将来負担比率（分子）の構造'!M$51</f>
        <v>9</v>
      </c>
    </row>
    <row r="58" spans="1:16" x14ac:dyDescent="0.2">
      <c r="A58" s="163" t="s">
        <v>41</v>
      </c>
      <c r="B58" s="163"/>
      <c r="C58" s="163"/>
      <c r="D58" s="163">
        <f>'将来負担比率（分子）の構造'!I$50</f>
        <v>1151</v>
      </c>
      <c r="E58" s="163"/>
      <c r="F58" s="163"/>
      <c r="G58" s="163">
        <f>'将来負担比率（分子）の構造'!J$50</f>
        <v>1249</v>
      </c>
      <c r="H58" s="163"/>
      <c r="I58" s="163"/>
      <c r="J58" s="163">
        <f>'将来負担比率（分子）の構造'!K$50</f>
        <v>1348</v>
      </c>
      <c r="K58" s="163"/>
      <c r="L58" s="163"/>
      <c r="M58" s="163">
        <f>'将来負担比率（分子）の構造'!L$50</f>
        <v>1398</v>
      </c>
      <c r="N58" s="163"/>
      <c r="O58" s="163"/>
      <c r="P58" s="163">
        <f>'将来負担比率（分子）の構造'!M$50</f>
        <v>1507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179</v>
      </c>
      <c r="C62" s="163"/>
      <c r="D62" s="163"/>
      <c r="E62" s="163">
        <f>'将来負担比率（分子）の構造'!J$45</f>
        <v>116</v>
      </c>
      <c r="F62" s="163"/>
      <c r="G62" s="163"/>
      <c r="H62" s="163">
        <f>'将来負担比率（分子）の構造'!K$45</f>
        <v>140</v>
      </c>
      <c r="I62" s="163"/>
      <c r="J62" s="163"/>
      <c r="K62" s="163">
        <f>'将来負担比率（分子）の構造'!L$45</f>
        <v>98</v>
      </c>
      <c r="L62" s="163"/>
      <c r="M62" s="163"/>
      <c r="N62" s="163">
        <f>'将来負担比率（分子）の構造'!M$45</f>
        <v>135</v>
      </c>
      <c r="O62" s="163"/>
      <c r="P62" s="163"/>
    </row>
    <row r="63" spans="1:16" x14ac:dyDescent="0.2">
      <c r="A63" s="163" t="s">
        <v>34</v>
      </c>
      <c r="B63" s="163">
        <f>'将来負担比率（分子）の構造'!I$44</f>
        <v>58</v>
      </c>
      <c r="C63" s="163"/>
      <c r="D63" s="163"/>
      <c r="E63" s="163">
        <f>'将来負担比率（分子）の構造'!J$44</f>
        <v>66</v>
      </c>
      <c r="F63" s="163"/>
      <c r="G63" s="163"/>
      <c r="H63" s="163">
        <f>'将来負担比率（分子）の構造'!K$44</f>
        <v>81</v>
      </c>
      <c r="I63" s="163"/>
      <c r="J63" s="163"/>
      <c r="K63" s="163">
        <f>'将来負担比率（分子）の構造'!L$44</f>
        <v>112</v>
      </c>
      <c r="L63" s="163"/>
      <c r="M63" s="163"/>
      <c r="N63" s="163">
        <f>'将来負担比率（分子）の構造'!M$44</f>
        <v>190</v>
      </c>
      <c r="O63" s="163"/>
      <c r="P63" s="163"/>
    </row>
    <row r="64" spans="1:16" x14ac:dyDescent="0.2">
      <c r="A64" s="163" t="s">
        <v>33</v>
      </c>
      <c r="B64" s="163">
        <f>'将来負担比率（分子）の構造'!I$43</f>
        <v>1495</v>
      </c>
      <c r="C64" s="163"/>
      <c r="D64" s="163"/>
      <c r="E64" s="163">
        <f>'将来負担比率（分子）の構造'!J$43</f>
        <v>1374</v>
      </c>
      <c r="F64" s="163"/>
      <c r="G64" s="163"/>
      <c r="H64" s="163">
        <f>'将来負担比率（分子）の構造'!K$43</f>
        <v>1280</v>
      </c>
      <c r="I64" s="163"/>
      <c r="J64" s="163"/>
      <c r="K64" s="163">
        <f>'将来負担比率（分子）の構造'!L$43</f>
        <v>1256</v>
      </c>
      <c r="L64" s="163"/>
      <c r="M64" s="163"/>
      <c r="N64" s="163">
        <f>'将来負担比率（分子）の構造'!M$43</f>
        <v>1166</v>
      </c>
      <c r="O64" s="163"/>
      <c r="P64" s="163"/>
    </row>
    <row r="65" spans="1:16" x14ac:dyDescent="0.2">
      <c r="A65" s="163" t="s">
        <v>32</v>
      </c>
      <c r="B65" s="163">
        <f>'将来負担比率（分子）の構造'!I$42</f>
        <v>23</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2921</v>
      </c>
      <c r="C66" s="163"/>
      <c r="D66" s="163"/>
      <c r="E66" s="163">
        <f>'将来負担比率（分子）の構造'!J$41</f>
        <v>2823</v>
      </c>
      <c r="F66" s="163"/>
      <c r="G66" s="163"/>
      <c r="H66" s="163">
        <f>'将来負担比率（分子）の構造'!K$41</f>
        <v>2727</v>
      </c>
      <c r="I66" s="163"/>
      <c r="J66" s="163"/>
      <c r="K66" s="163">
        <f>'将来負担比率（分子）の構造'!L$41</f>
        <v>2651</v>
      </c>
      <c r="L66" s="163"/>
      <c r="M66" s="163"/>
      <c r="N66" s="163">
        <f>'将来負担比率（分子）の構造'!M$41</f>
        <v>3087</v>
      </c>
      <c r="O66" s="163"/>
      <c r="P66" s="163"/>
    </row>
    <row r="67" spans="1:16" x14ac:dyDescent="0.2">
      <c r="A67" s="163" t="s">
        <v>72</v>
      </c>
      <c r="B67" s="163" t="e">
        <f>NA()</f>
        <v>#N/A</v>
      </c>
      <c r="C67" s="163">
        <f>IF(ISNUMBER('将来負担比率（分子）の構造'!I$53), IF('将来負担比率（分子）の構造'!I$53 &lt; 0, 0, '将来負担比率（分子）の構造'!I$53), NA())</f>
        <v>497</v>
      </c>
      <c r="D67" s="163" t="e">
        <f>NA()</f>
        <v>#N/A</v>
      </c>
      <c r="E67" s="163" t="e">
        <f>NA()</f>
        <v>#N/A</v>
      </c>
      <c r="F67" s="163">
        <f>IF(ISNUMBER('将来負担比率（分子）の構造'!J$53), IF('将来負担比率（分子）の構造'!J$53 &lt; 0, 0, '将来負担比率（分子）の構造'!J$53), NA())</f>
        <v>178</v>
      </c>
      <c r="G67" s="163" t="e">
        <f>NA()</f>
        <v>#N/A</v>
      </c>
      <c r="H67" s="163" t="e">
        <f>NA()</f>
        <v>#N/A</v>
      </c>
      <c r="I67" s="163">
        <f>IF(ISNUMBER('将来負担比率（分子）の構造'!K$53), IF('将来負担比率（分子）の構造'!K$53 &lt; 0, 0, '将来負担比率（分子）の構造'!K$53), NA())</f>
        <v>140</v>
      </c>
      <c r="J67" s="163" t="e">
        <f>NA()</f>
        <v>#N/A</v>
      </c>
      <c r="K67" s="163" t="e">
        <f>NA()</f>
        <v>#N/A</v>
      </c>
      <c r="L67" s="163">
        <f>IF(ISNUMBER('将来負担比率（分子）の構造'!L$53), IF('将来負担比率（分子）の構造'!L$53 &lt; 0, 0, '将来負担比率（分子）の構造'!L$53), NA())</f>
        <v>135</v>
      </c>
      <c r="M67" s="163" t="e">
        <f>NA()</f>
        <v>#N/A</v>
      </c>
      <c r="N67" s="163" t="e">
        <f>NA()</f>
        <v>#N/A</v>
      </c>
      <c r="O67" s="163">
        <f>IF(ISNUMBER('将来負担比率（分子）の構造'!M$53), IF('将来負担比率（分子）の構造'!M$53 &lt; 0, 0, '将来負担比率（分子）の構造'!M$53), NA())</f>
        <v>355</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863</v>
      </c>
      <c r="C72" s="167">
        <f>基金残高に係る経年分析!G55</f>
        <v>913</v>
      </c>
      <c r="D72" s="167">
        <f>基金残高に係る経年分析!H55</f>
        <v>1022</v>
      </c>
    </row>
    <row r="73" spans="1:16" x14ac:dyDescent="0.2">
      <c r="A73" s="166" t="s">
        <v>75</v>
      </c>
      <c r="B73" s="167">
        <f>基金残高に係る経年分析!F56</f>
        <v>485</v>
      </c>
      <c r="C73" s="167">
        <f>基金残高に係る経年分析!G56</f>
        <v>485</v>
      </c>
      <c r="D73" s="167">
        <f>基金残高に係る経年分析!H56</f>
        <v>485</v>
      </c>
    </row>
    <row r="74" spans="1:16" x14ac:dyDescent="0.2">
      <c r="A74" s="166" t="s">
        <v>76</v>
      </c>
      <c r="B74" s="167">
        <f>基金残高に係る経年分析!F57</f>
        <v>254</v>
      </c>
      <c r="C74" s="167">
        <f>基金残高に係る経年分析!G57</f>
        <v>309</v>
      </c>
      <c r="D74" s="167">
        <f>基金残高に係る経年分析!H57</f>
        <v>367</v>
      </c>
    </row>
  </sheetData>
  <sheetProtection algorithmName="SHA-512" hashValue="0MpZfxWm9t27xClpaTjkOBNThvP/jo+wY+YDDUvzX4T1nez1JlqXTWBqO0dJXLa0aWAPEXrk2GHZut8sYstKmA==" saltValue="tQ8PLFGdUfoIruXrrVJP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867338</v>
      </c>
      <c r="S5" s="613"/>
      <c r="T5" s="613"/>
      <c r="U5" s="613"/>
      <c r="V5" s="613"/>
      <c r="W5" s="613"/>
      <c r="X5" s="613"/>
      <c r="Y5" s="614"/>
      <c r="Z5" s="615">
        <v>19.100000000000001</v>
      </c>
      <c r="AA5" s="615"/>
      <c r="AB5" s="615"/>
      <c r="AC5" s="615"/>
      <c r="AD5" s="616">
        <v>867338</v>
      </c>
      <c r="AE5" s="616"/>
      <c r="AF5" s="616"/>
      <c r="AG5" s="616"/>
      <c r="AH5" s="616"/>
      <c r="AI5" s="616"/>
      <c r="AJ5" s="616"/>
      <c r="AK5" s="616"/>
      <c r="AL5" s="617">
        <v>36.299999999999997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867338</v>
      </c>
      <c r="BH5" s="624"/>
      <c r="BI5" s="624"/>
      <c r="BJ5" s="624"/>
      <c r="BK5" s="624"/>
      <c r="BL5" s="624"/>
      <c r="BM5" s="624"/>
      <c r="BN5" s="625"/>
      <c r="BO5" s="626">
        <v>100</v>
      </c>
      <c r="BP5" s="626"/>
      <c r="BQ5" s="626"/>
      <c r="BR5" s="626"/>
      <c r="BS5" s="627" t="s">
        <v>123</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24880</v>
      </c>
      <c r="S6" s="624"/>
      <c r="T6" s="624"/>
      <c r="U6" s="624"/>
      <c r="V6" s="624"/>
      <c r="W6" s="624"/>
      <c r="X6" s="624"/>
      <c r="Y6" s="625"/>
      <c r="Z6" s="626">
        <v>0.5</v>
      </c>
      <c r="AA6" s="626"/>
      <c r="AB6" s="626"/>
      <c r="AC6" s="626"/>
      <c r="AD6" s="627">
        <v>24880</v>
      </c>
      <c r="AE6" s="627"/>
      <c r="AF6" s="627"/>
      <c r="AG6" s="627"/>
      <c r="AH6" s="627"/>
      <c r="AI6" s="627"/>
      <c r="AJ6" s="627"/>
      <c r="AK6" s="627"/>
      <c r="AL6" s="628">
        <v>1</v>
      </c>
      <c r="AM6" s="629"/>
      <c r="AN6" s="629"/>
      <c r="AO6" s="630"/>
      <c r="AP6" s="620" t="s">
        <v>222</v>
      </c>
      <c r="AQ6" s="621"/>
      <c r="AR6" s="621"/>
      <c r="AS6" s="621"/>
      <c r="AT6" s="621"/>
      <c r="AU6" s="621"/>
      <c r="AV6" s="621"/>
      <c r="AW6" s="621"/>
      <c r="AX6" s="621"/>
      <c r="AY6" s="621"/>
      <c r="AZ6" s="621"/>
      <c r="BA6" s="621"/>
      <c r="BB6" s="621"/>
      <c r="BC6" s="621"/>
      <c r="BD6" s="621"/>
      <c r="BE6" s="621"/>
      <c r="BF6" s="622"/>
      <c r="BG6" s="623">
        <v>867338</v>
      </c>
      <c r="BH6" s="624"/>
      <c r="BI6" s="624"/>
      <c r="BJ6" s="624"/>
      <c r="BK6" s="624"/>
      <c r="BL6" s="624"/>
      <c r="BM6" s="624"/>
      <c r="BN6" s="625"/>
      <c r="BO6" s="626">
        <v>100</v>
      </c>
      <c r="BP6" s="626"/>
      <c r="BQ6" s="626"/>
      <c r="BR6" s="626"/>
      <c r="BS6" s="627" t="s">
        <v>123</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73576</v>
      </c>
      <c r="CS6" s="624"/>
      <c r="CT6" s="624"/>
      <c r="CU6" s="624"/>
      <c r="CV6" s="624"/>
      <c r="CW6" s="624"/>
      <c r="CX6" s="624"/>
      <c r="CY6" s="625"/>
      <c r="CZ6" s="617">
        <v>1.7</v>
      </c>
      <c r="DA6" s="618"/>
      <c r="DB6" s="618"/>
      <c r="DC6" s="634"/>
      <c r="DD6" s="632" t="s">
        <v>123</v>
      </c>
      <c r="DE6" s="624"/>
      <c r="DF6" s="624"/>
      <c r="DG6" s="624"/>
      <c r="DH6" s="624"/>
      <c r="DI6" s="624"/>
      <c r="DJ6" s="624"/>
      <c r="DK6" s="624"/>
      <c r="DL6" s="624"/>
      <c r="DM6" s="624"/>
      <c r="DN6" s="624"/>
      <c r="DO6" s="624"/>
      <c r="DP6" s="625"/>
      <c r="DQ6" s="632">
        <v>73576</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436</v>
      </c>
      <c r="S7" s="624"/>
      <c r="T7" s="624"/>
      <c r="U7" s="624"/>
      <c r="V7" s="624"/>
      <c r="W7" s="624"/>
      <c r="X7" s="624"/>
      <c r="Y7" s="625"/>
      <c r="Z7" s="626">
        <v>0</v>
      </c>
      <c r="AA7" s="626"/>
      <c r="AB7" s="626"/>
      <c r="AC7" s="626"/>
      <c r="AD7" s="627">
        <v>436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336580</v>
      </c>
      <c r="BH7" s="624"/>
      <c r="BI7" s="624"/>
      <c r="BJ7" s="624"/>
      <c r="BK7" s="624"/>
      <c r="BL7" s="624"/>
      <c r="BM7" s="624"/>
      <c r="BN7" s="625"/>
      <c r="BO7" s="626">
        <v>38.799999999999997</v>
      </c>
      <c r="BP7" s="626"/>
      <c r="BQ7" s="626"/>
      <c r="BR7" s="626"/>
      <c r="BS7" s="627" t="s">
        <v>123</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792892</v>
      </c>
      <c r="CS7" s="624"/>
      <c r="CT7" s="624"/>
      <c r="CU7" s="624"/>
      <c r="CV7" s="624"/>
      <c r="CW7" s="624"/>
      <c r="CX7" s="624"/>
      <c r="CY7" s="625"/>
      <c r="CZ7" s="626">
        <v>18.399999999999999</v>
      </c>
      <c r="DA7" s="626"/>
      <c r="DB7" s="626"/>
      <c r="DC7" s="626"/>
      <c r="DD7" s="632">
        <v>22935</v>
      </c>
      <c r="DE7" s="624"/>
      <c r="DF7" s="624"/>
      <c r="DG7" s="624"/>
      <c r="DH7" s="624"/>
      <c r="DI7" s="624"/>
      <c r="DJ7" s="624"/>
      <c r="DK7" s="624"/>
      <c r="DL7" s="624"/>
      <c r="DM7" s="624"/>
      <c r="DN7" s="624"/>
      <c r="DO7" s="624"/>
      <c r="DP7" s="625"/>
      <c r="DQ7" s="632">
        <v>720078</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12766</v>
      </c>
      <c r="S8" s="624"/>
      <c r="T8" s="624"/>
      <c r="U8" s="624"/>
      <c r="V8" s="624"/>
      <c r="W8" s="624"/>
      <c r="X8" s="624"/>
      <c r="Y8" s="625"/>
      <c r="Z8" s="626">
        <v>0.3</v>
      </c>
      <c r="AA8" s="626"/>
      <c r="AB8" s="626"/>
      <c r="AC8" s="626"/>
      <c r="AD8" s="627">
        <v>12766</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10525</v>
      </c>
      <c r="BH8" s="624"/>
      <c r="BI8" s="624"/>
      <c r="BJ8" s="624"/>
      <c r="BK8" s="624"/>
      <c r="BL8" s="624"/>
      <c r="BM8" s="624"/>
      <c r="BN8" s="625"/>
      <c r="BO8" s="626">
        <v>1.2</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1371862</v>
      </c>
      <c r="CS8" s="624"/>
      <c r="CT8" s="624"/>
      <c r="CU8" s="624"/>
      <c r="CV8" s="624"/>
      <c r="CW8" s="624"/>
      <c r="CX8" s="624"/>
      <c r="CY8" s="625"/>
      <c r="CZ8" s="626">
        <v>31.8</v>
      </c>
      <c r="DA8" s="626"/>
      <c r="DB8" s="626"/>
      <c r="DC8" s="626"/>
      <c r="DD8" s="632">
        <v>39307</v>
      </c>
      <c r="DE8" s="624"/>
      <c r="DF8" s="624"/>
      <c r="DG8" s="624"/>
      <c r="DH8" s="624"/>
      <c r="DI8" s="624"/>
      <c r="DJ8" s="624"/>
      <c r="DK8" s="624"/>
      <c r="DL8" s="624"/>
      <c r="DM8" s="624"/>
      <c r="DN8" s="624"/>
      <c r="DO8" s="624"/>
      <c r="DP8" s="625"/>
      <c r="DQ8" s="632">
        <v>916582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16663</v>
      </c>
      <c r="S9" s="624"/>
      <c r="T9" s="624"/>
      <c r="U9" s="624"/>
      <c r="V9" s="624"/>
      <c r="W9" s="624"/>
      <c r="X9" s="624"/>
      <c r="Y9" s="625"/>
      <c r="Z9" s="626">
        <v>0.4</v>
      </c>
      <c r="AA9" s="626"/>
      <c r="AB9" s="626"/>
      <c r="AC9" s="626"/>
      <c r="AD9" s="627">
        <v>16663</v>
      </c>
      <c r="AE9" s="627"/>
      <c r="AF9" s="627"/>
      <c r="AG9" s="627"/>
      <c r="AH9" s="627"/>
      <c r="AI9" s="627"/>
      <c r="AJ9" s="627"/>
      <c r="AK9" s="627"/>
      <c r="AL9" s="628">
        <v>0.7</v>
      </c>
      <c r="AM9" s="629"/>
      <c r="AN9" s="629"/>
      <c r="AO9" s="630"/>
      <c r="AP9" s="620" t="s">
        <v>231</v>
      </c>
      <c r="AQ9" s="621"/>
      <c r="AR9" s="621"/>
      <c r="AS9" s="621"/>
      <c r="AT9" s="621"/>
      <c r="AU9" s="621"/>
      <c r="AV9" s="621"/>
      <c r="AW9" s="621"/>
      <c r="AX9" s="621"/>
      <c r="AY9" s="621"/>
      <c r="AZ9" s="621"/>
      <c r="BA9" s="621"/>
      <c r="BB9" s="621"/>
      <c r="BC9" s="621"/>
      <c r="BD9" s="621"/>
      <c r="BE9" s="621"/>
      <c r="BF9" s="622"/>
      <c r="BG9" s="623">
        <v>248339</v>
      </c>
      <c r="BH9" s="624"/>
      <c r="BI9" s="624"/>
      <c r="BJ9" s="624"/>
      <c r="BK9" s="624"/>
      <c r="BL9" s="624"/>
      <c r="BM9" s="624"/>
      <c r="BN9" s="625"/>
      <c r="BO9" s="626">
        <v>28.6</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832966</v>
      </c>
      <c r="CS9" s="624"/>
      <c r="CT9" s="624"/>
      <c r="CU9" s="624"/>
      <c r="CV9" s="624"/>
      <c r="CW9" s="624"/>
      <c r="CX9" s="624"/>
      <c r="CY9" s="625"/>
      <c r="CZ9" s="626">
        <v>19.3</v>
      </c>
      <c r="DA9" s="626"/>
      <c r="DB9" s="626"/>
      <c r="DC9" s="626"/>
      <c r="DD9" s="632" t="s">
        <v>123</v>
      </c>
      <c r="DE9" s="624"/>
      <c r="DF9" s="624"/>
      <c r="DG9" s="624"/>
      <c r="DH9" s="624"/>
      <c r="DI9" s="624"/>
      <c r="DJ9" s="624"/>
      <c r="DK9" s="624"/>
      <c r="DL9" s="624"/>
      <c r="DM9" s="624"/>
      <c r="DN9" s="624"/>
      <c r="DO9" s="624"/>
      <c r="DP9" s="625"/>
      <c r="DQ9" s="632">
        <v>236476</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13329</v>
      </c>
      <c r="BH10" s="624"/>
      <c r="BI10" s="624"/>
      <c r="BJ10" s="624"/>
      <c r="BK10" s="624"/>
      <c r="BL10" s="624"/>
      <c r="BM10" s="624"/>
      <c r="BN10" s="625"/>
      <c r="BO10" s="626">
        <v>1.5</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123</v>
      </c>
      <c r="CS10" s="624"/>
      <c r="CT10" s="624"/>
      <c r="CU10" s="624"/>
      <c r="CV10" s="624"/>
      <c r="CW10" s="624"/>
      <c r="CX10" s="624"/>
      <c r="CY10" s="625"/>
      <c r="CZ10" s="626" t="s">
        <v>123</v>
      </c>
      <c r="DA10" s="626"/>
      <c r="DB10" s="626"/>
      <c r="DC10" s="626"/>
      <c r="DD10" s="632" t="s">
        <v>123</v>
      </c>
      <c r="DE10" s="624"/>
      <c r="DF10" s="624"/>
      <c r="DG10" s="624"/>
      <c r="DH10" s="624"/>
      <c r="DI10" s="624"/>
      <c r="DJ10" s="624"/>
      <c r="DK10" s="624"/>
      <c r="DL10" s="624"/>
      <c r="DM10" s="624"/>
      <c r="DN10" s="624"/>
      <c r="DO10" s="624"/>
      <c r="DP10" s="625"/>
      <c r="DQ10" s="632" t="s">
        <v>123</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161791</v>
      </c>
      <c r="S11" s="624"/>
      <c r="T11" s="624"/>
      <c r="U11" s="624"/>
      <c r="V11" s="624"/>
      <c r="W11" s="624"/>
      <c r="X11" s="624"/>
      <c r="Y11" s="625"/>
      <c r="Z11" s="628">
        <v>3.6</v>
      </c>
      <c r="AA11" s="629"/>
      <c r="AB11" s="629"/>
      <c r="AC11" s="635"/>
      <c r="AD11" s="632">
        <v>161791</v>
      </c>
      <c r="AE11" s="624"/>
      <c r="AF11" s="624"/>
      <c r="AG11" s="624"/>
      <c r="AH11" s="624"/>
      <c r="AI11" s="624"/>
      <c r="AJ11" s="624"/>
      <c r="AK11" s="625"/>
      <c r="AL11" s="628">
        <v>6.8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64387</v>
      </c>
      <c r="BH11" s="624"/>
      <c r="BI11" s="624"/>
      <c r="BJ11" s="624"/>
      <c r="BK11" s="624"/>
      <c r="BL11" s="624"/>
      <c r="BM11" s="624"/>
      <c r="BN11" s="625"/>
      <c r="BO11" s="626">
        <v>7.4</v>
      </c>
      <c r="BP11" s="626"/>
      <c r="BQ11" s="626"/>
      <c r="BR11" s="626"/>
      <c r="BS11" s="627" t="s">
        <v>123</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49614</v>
      </c>
      <c r="CS11" s="624"/>
      <c r="CT11" s="624"/>
      <c r="CU11" s="624"/>
      <c r="CV11" s="624"/>
      <c r="CW11" s="624"/>
      <c r="CX11" s="624"/>
      <c r="CY11" s="625"/>
      <c r="CZ11" s="626">
        <v>1.2</v>
      </c>
      <c r="DA11" s="626"/>
      <c r="DB11" s="626"/>
      <c r="DC11" s="626"/>
      <c r="DD11" s="632">
        <v>6383</v>
      </c>
      <c r="DE11" s="624"/>
      <c r="DF11" s="624"/>
      <c r="DG11" s="624"/>
      <c r="DH11" s="624"/>
      <c r="DI11" s="624"/>
      <c r="DJ11" s="624"/>
      <c r="DK11" s="624"/>
      <c r="DL11" s="624"/>
      <c r="DM11" s="624"/>
      <c r="DN11" s="624"/>
      <c r="DO11" s="624"/>
      <c r="DP11" s="625"/>
      <c r="DQ11" s="632">
        <v>45965</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123</v>
      </c>
      <c r="S12" s="624"/>
      <c r="T12" s="624"/>
      <c r="U12" s="624"/>
      <c r="V12" s="624"/>
      <c r="W12" s="624"/>
      <c r="X12" s="624"/>
      <c r="Y12" s="625"/>
      <c r="Z12" s="626" t="s">
        <v>123</v>
      </c>
      <c r="AA12" s="626"/>
      <c r="AB12" s="626"/>
      <c r="AC12" s="626"/>
      <c r="AD12" s="627" t="s">
        <v>123</v>
      </c>
      <c r="AE12" s="627"/>
      <c r="AF12" s="627"/>
      <c r="AG12" s="627"/>
      <c r="AH12" s="627"/>
      <c r="AI12" s="627"/>
      <c r="AJ12" s="627"/>
      <c r="AK12" s="627"/>
      <c r="AL12" s="628" t="s">
        <v>123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465920</v>
      </c>
      <c r="BH12" s="624"/>
      <c r="BI12" s="624"/>
      <c r="BJ12" s="624"/>
      <c r="BK12" s="624"/>
      <c r="BL12" s="624"/>
      <c r="BM12" s="624"/>
      <c r="BN12" s="625"/>
      <c r="BO12" s="626">
        <v>53.7</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22843</v>
      </c>
      <c r="CS12" s="624"/>
      <c r="CT12" s="624"/>
      <c r="CU12" s="624"/>
      <c r="CV12" s="624"/>
      <c r="CW12" s="624"/>
      <c r="CX12" s="624"/>
      <c r="CY12" s="625"/>
      <c r="CZ12" s="626">
        <v>0.5</v>
      </c>
      <c r="DA12" s="626"/>
      <c r="DB12" s="626"/>
      <c r="DC12" s="626"/>
      <c r="DD12" s="632" t="s">
        <v>123</v>
      </c>
      <c r="DE12" s="624"/>
      <c r="DF12" s="624"/>
      <c r="DG12" s="624"/>
      <c r="DH12" s="624"/>
      <c r="DI12" s="624"/>
      <c r="DJ12" s="624"/>
      <c r="DK12" s="624"/>
      <c r="DL12" s="624"/>
      <c r="DM12" s="624"/>
      <c r="DN12" s="624"/>
      <c r="DO12" s="624"/>
      <c r="DP12" s="625"/>
      <c r="DQ12" s="632">
        <v>22655</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123</v>
      </c>
      <c r="S13" s="624"/>
      <c r="T13" s="624"/>
      <c r="U13" s="624"/>
      <c r="V13" s="624"/>
      <c r="W13" s="624"/>
      <c r="X13" s="624"/>
      <c r="Y13" s="625"/>
      <c r="Z13" s="626" t="s">
        <v>123</v>
      </c>
      <c r="AA13" s="626"/>
      <c r="AB13" s="626"/>
      <c r="AC13" s="626"/>
      <c r="AD13" s="627" t="s">
        <v>123</v>
      </c>
      <c r="AE13" s="627"/>
      <c r="AF13" s="627"/>
      <c r="AG13" s="627"/>
      <c r="AH13" s="627"/>
      <c r="AI13" s="627"/>
      <c r="AJ13" s="627"/>
      <c r="AK13" s="627"/>
      <c r="AL13" s="628" t="s">
        <v>123</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465920</v>
      </c>
      <c r="BH13" s="624"/>
      <c r="BI13" s="624"/>
      <c r="BJ13" s="624"/>
      <c r="BK13" s="624"/>
      <c r="BL13" s="624"/>
      <c r="BM13" s="624"/>
      <c r="BN13" s="625"/>
      <c r="BO13" s="626">
        <v>53.7</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386494</v>
      </c>
      <c r="CS13" s="624"/>
      <c r="CT13" s="624"/>
      <c r="CU13" s="624"/>
      <c r="CV13" s="624"/>
      <c r="CW13" s="624"/>
      <c r="CX13" s="624"/>
      <c r="CY13" s="625"/>
      <c r="CZ13" s="626">
        <v>9</v>
      </c>
      <c r="DA13" s="626"/>
      <c r="DB13" s="626"/>
      <c r="DC13" s="626"/>
      <c r="DD13" s="632">
        <v>83616</v>
      </c>
      <c r="DE13" s="624"/>
      <c r="DF13" s="624"/>
      <c r="DG13" s="624"/>
      <c r="DH13" s="624"/>
      <c r="DI13" s="624"/>
      <c r="DJ13" s="624"/>
      <c r="DK13" s="624"/>
      <c r="DL13" s="624"/>
      <c r="DM13" s="624"/>
      <c r="DN13" s="624"/>
      <c r="DO13" s="624"/>
      <c r="DP13" s="625"/>
      <c r="DQ13" s="632">
        <v>328364</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23355</v>
      </c>
      <c r="BH14" s="624"/>
      <c r="BI14" s="624"/>
      <c r="BJ14" s="624"/>
      <c r="BK14" s="624"/>
      <c r="BL14" s="624"/>
      <c r="BM14" s="624"/>
      <c r="BN14" s="625"/>
      <c r="BO14" s="626">
        <v>2.7</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165134</v>
      </c>
      <c r="CS14" s="624"/>
      <c r="CT14" s="624"/>
      <c r="CU14" s="624"/>
      <c r="CV14" s="624"/>
      <c r="CW14" s="624"/>
      <c r="CX14" s="624"/>
      <c r="CY14" s="625"/>
      <c r="CZ14" s="626">
        <v>3.8</v>
      </c>
      <c r="DA14" s="626"/>
      <c r="DB14" s="626"/>
      <c r="DC14" s="626"/>
      <c r="DD14" s="632">
        <v>1163</v>
      </c>
      <c r="DE14" s="624"/>
      <c r="DF14" s="624"/>
      <c r="DG14" s="624"/>
      <c r="DH14" s="624"/>
      <c r="DI14" s="624"/>
      <c r="DJ14" s="624"/>
      <c r="DK14" s="624"/>
      <c r="DL14" s="624"/>
      <c r="DM14" s="624"/>
      <c r="DN14" s="624"/>
      <c r="DO14" s="624"/>
      <c r="DP14" s="625"/>
      <c r="DQ14" s="632">
        <v>162572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4302</v>
      </c>
      <c r="S15" s="624"/>
      <c r="T15" s="624"/>
      <c r="U15" s="624"/>
      <c r="V15" s="624"/>
      <c r="W15" s="624"/>
      <c r="X15" s="624"/>
      <c r="Y15" s="625"/>
      <c r="Z15" s="626">
        <v>0.1</v>
      </c>
      <c r="AA15" s="626"/>
      <c r="AB15" s="626"/>
      <c r="AC15" s="626"/>
      <c r="AD15" s="627">
        <v>4302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41483</v>
      </c>
      <c r="BH15" s="624"/>
      <c r="BI15" s="624"/>
      <c r="BJ15" s="624"/>
      <c r="BK15" s="624"/>
      <c r="BL15" s="624"/>
      <c r="BM15" s="624"/>
      <c r="BN15" s="625"/>
      <c r="BO15" s="626">
        <v>4.8</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339153</v>
      </c>
      <c r="CS15" s="624"/>
      <c r="CT15" s="624"/>
      <c r="CU15" s="624"/>
      <c r="CV15" s="624"/>
      <c r="CW15" s="624"/>
      <c r="CX15" s="624"/>
      <c r="CY15" s="625"/>
      <c r="CZ15" s="626">
        <v>7.9</v>
      </c>
      <c r="DA15" s="626"/>
      <c r="DB15" s="626"/>
      <c r="DC15" s="626"/>
      <c r="DD15" s="632">
        <v>23818</v>
      </c>
      <c r="DE15" s="624"/>
      <c r="DF15" s="624"/>
      <c r="DG15" s="624"/>
      <c r="DH15" s="624"/>
      <c r="DI15" s="624"/>
      <c r="DJ15" s="624"/>
      <c r="DK15" s="624"/>
      <c r="DL15" s="624"/>
      <c r="DM15" s="624"/>
      <c r="DN15" s="624"/>
      <c r="DO15" s="624"/>
      <c r="DP15" s="625"/>
      <c r="DQ15" s="632">
        <v>303504</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9528</v>
      </c>
      <c r="S16" s="624"/>
      <c r="T16" s="624"/>
      <c r="U16" s="624"/>
      <c r="V16" s="624"/>
      <c r="W16" s="624"/>
      <c r="X16" s="624"/>
      <c r="Y16" s="625"/>
      <c r="Z16" s="626">
        <v>0.2</v>
      </c>
      <c r="AA16" s="626"/>
      <c r="AB16" s="626"/>
      <c r="AC16" s="626"/>
      <c r="AD16" s="627">
        <v>9528</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123</v>
      </c>
      <c r="CS16" s="624"/>
      <c r="CT16" s="624"/>
      <c r="CU16" s="624"/>
      <c r="CV16" s="624"/>
      <c r="CW16" s="624"/>
      <c r="CX16" s="624"/>
      <c r="CY16" s="625"/>
      <c r="CZ16" s="626" t="s">
        <v>123</v>
      </c>
      <c r="DA16" s="626"/>
      <c r="DB16" s="626"/>
      <c r="DC16" s="626"/>
      <c r="DD16" s="632" t="s">
        <v>123</v>
      </c>
      <c r="DE16" s="624"/>
      <c r="DF16" s="624"/>
      <c r="DG16" s="624"/>
      <c r="DH16" s="624"/>
      <c r="DI16" s="624"/>
      <c r="DJ16" s="624"/>
      <c r="DK16" s="624"/>
      <c r="DL16" s="624"/>
      <c r="DM16" s="624"/>
      <c r="DN16" s="624"/>
      <c r="DO16" s="624"/>
      <c r="DP16" s="625"/>
      <c r="DQ16" s="632" t="s">
        <v>123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32669</v>
      </c>
      <c r="S17" s="624"/>
      <c r="T17" s="624"/>
      <c r="U17" s="624"/>
      <c r="V17" s="624"/>
      <c r="W17" s="624"/>
      <c r="X17" s="624"/>
      <c r="Y17" s="625"/>
      <c r="Z17" s="626">
        <v>0.7</v>
      </c>
      <c r="AA17" s="626"/>
      <c r="AB17" s="626"/>
      <c r="AC17" s="626"/>
      <c r="AD17" s="627">
        <v>32669</v>
      </c>
      <c r="AE17" s="627"/>
      <c r="AF17" s="627"/>
      <c r="AG17" s="627"/>
      <c r="AH17" s="627"/>
      <c r="AI17" s="627"/>
      <c r="AJ17" s="627"/>
      <c r="AK17" s="627"/>
      <c r="AL17" s="628">
        <v>1.4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279616</v>
      </c>
      <c r="CS17" s="624"/>
      <c r="CT17" s="624"/>
      <c r="CU17" s="624"/>
      <c r="CV17" s="624"/>
      <c r="CW17" s="624"/>
      <c r="CX17" s="624"/>
      <c r="CY17" s="625"/>
      <c r="CZ17" s="626">
        <v>6.5</v>
      </c>
      <c r="DA17" s="626"/>
      <c r="DB17" s="626"/>
      <c r="DC17" s="626"/>
      <c r="DD17" s="632" t="s">
        <v>123</v>
      </c>
      <c r="DE17" s="624"/>
      <c r="DF17" s="624"/>
      <c r="DG17" s="624"/>
      <c r="DH17" s="624"/>
      <c r="DI17" s="624"/>
      <c r="DJ17" s="624"/>
      <c r="DK17" s="624"/>
      <c r="DL17" s="624"/>
      <c r="DM17" s="624"/>
      <c r="DN17" s="624"/>
      <c r="DO17" s="624"/>
      <c r="DP17" s="625"/>
      <c r="DQ17" s="632">
        <v>272870</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4893</v>
      </c>
      <c r="S18" s="624"/>
      <c r="T18" s="624"/>
      <c r="U18" s="624"/>
      <c r="V18" s="624"/>
      <c r="W18" s="624"/>
      <c r="X18" s="624"/>
      <c r="Y18" s="625"/>
      <c r="Z18" s="626">
        <v>0.1</v>
      </c>
      <c r="AA18" s="626"/>
      <c r="AB18" s="626"/>
      <c r="AC18" s="626"/>
      <c r="AD18" s="627">
        <v>4893</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27776</v>
      </c>
      <c r="S19" s="624"/>
      <c r="T19" s="624"/>
      <c r="U19" s="624"/>
      <c r="V19" s="624"/>
      <c r="W19" s="624"/>
      <c r="X19" s="624"/>
      <c r="Y19" s="625"/>
      <c r="Z19" s="626">
        <v>0.6</v>
      </c>
      <c r="AA19" s="626"/>
      <c r="AB19" s="626"/>
      <c r="AC19" s="626"/>
      <c r="AD19" s="627">
        <v>27776</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123</v>
      </c>
      <c r="BH19" s="624"/>
      <c r="BI19" s="624"/>
      <c r="BJ19" s="624"/>
      <c r="BK19" s="624"/>
      <c r="BL19" s="624"/>
      <c r="BM19" s="624"/>
      <c r="BN19" s="625"/>
      <c r="BO19" s="626" t="s">
        <v>123</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123</v>
      </c>
      <c r="S20" s="624"/>
      <c r="T20" s="624"/>
      <c r="U20" s="624"/>
      <c r="V20" s="624"/>
      <c r="W20" s="624"/>
      <c r="X20" s="624"/>
      <c r="Y20" s="625"/>
      <c r="Z20" s="626" t="s">
        <v>123</v>
      </c>
      <c r="AA20" s="626"/>
      <c r="AB20" s="626"/>
      <c r="AC20" s="626"/>
      <c r="AD20" s="627" t="s">
        <v>123</v>
      </c>
      <c r="AE20" s="627"/>
      <c r="AF20" s="627"/>
      <c r="AG20" s="627"/>
      <c r="AH20" s="627"/>
      <c r="AI20" s="627"/>
      <c r="AJ20" s="627"/>
      <c r="AK20" s="627"/>
      <c r="AL20" s="628" t="s">
        <v>123</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123</v>
      </c>
      <c r="BH20" s="624"/>
      <c r="BI20" s="624"/>
      <c r="BJ20" s="624"/>
      <c r="BK20" s="624"/>
      <c r="BL20" s="624"/>
      <c r="BM20" s="624"/>
      <c r="BN20" s="625"/>
      <c r="BO20" s="626" t="s">
        <v>123</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4314150</v>
      </c>
      <c r="CS20" s="624"/>
      <c r="CT20" s="624"/>
      <c r="CU20" s="624"/>
      <c r="CV20" s="624"/>
      <c r="CW20" s="624"/>
      <c r="CX20" s="624"/>
      <c r="CY20" s="625"/>
      <c r="CZ20" s="626">
        <v>100</v>
      </c>
      <c r="DA20" s="626"/>
      <c r="DB20" s="626"/>
      <c r="DC20" s="626"/>
      <c r="DD20" s="632">
        <v>177222</v>
      </c>
      <c r="DE20" s="624"/>
      <c r="DF20" s="624"/>
      <c r="DG20" s="624"/>
      <c r="DH20" s="624"/>
      <c r="DI20" s="624"/>
      <c r="DJ20" s="624"/>
      <c r="DK20" s="624"/>
      <c r="DL20" s="624"/>
      <c r="DM20" s="624"/>
      <c r="DN20" s="624"/>
      <c r="DO20" s="624"/>
      <c r="DP20" s="625"/>
      <c r="DQ20" s="632">
        <v>3082642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1428899</v>
      </c>
      <c r="S21" s="624"/>
      <c r="T21" s="624"/>
      <c r="U21" s="624"/>
      <c r="V21" s="624"/>
      <c r="W21" s="624"/>
      <c r="X21" s="624"/>
      <c r="Y21" s="625"/>
      <c r="Z21" s="626">
        <v>31.5</v>
      </c>
      <c r="AA21" s="626"/>
      <c r="AB21" s="626"/>
      <c r="AC21" s="626"/>
      <c r="AD21" s="627">
        <v>1242552</v>
      </c>
      <c r="AE21" s="627"/>
      <c r="AF21" s="627"/>
      <c r="AG21" s="627"/>
      <c r="AH21" s="627"/>
      <c r="AI21" s="627"/>
      <c r="AJ21" s="627"/>
      <c r="AK21" s="627"/>
      <c r="AL21" s="628">
        <v>51.9</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123</v>
      </c>
      <c r="BH21" s="624"/>
      <c r="BI21" s="624"/>
      <c r="BJ21" s="624"/>
      <c r="BK21" s="624"/>
      <c r="BL21" s="624"/>
      <c r="BM21" s="624"/>
      <c r="BN21" s="625"/>
      <c r="BO21" s="626" t="s">
        <v>123</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1242552</v>
      </c>
      <c r="S22" s="624"/>
      <c r="T22" s="624"/>
      <c r="U22" s="624"/>
      <c r="V22" s="624"/>
      <c r="W22" s="624"/>
      <c r="X22" s="624"/>
      <c r="Y22" s="625"/>
      <c r="Z22" s="626">
        <v>27.4</v>
      </c>
      <c r="AA22" s="626"/>
      <c r="AB22" s="626"/>
      <c r="AC22" s="626"/>
      <c r="AD22" s="627">
        <v>1242552</v>
      </c>
      <c r="AE22" s="627"/>
      <c r="AF22" s="627"/>
      <c r="AG22" s="627"/>
      <c r="AH22" s="627"/>
      <c r="AI22" s="627"/>
      <c r="AJ22" s="627"/>
      <c r="AK22" s="627"/>
      <c r="AL22" s="628">
        <v>51.9</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186347</v>
      </c>
      <c r="S23" s="624"/>
      <c r="T23" s="624"/>
      <c r="U23" s="624"/>
      <c r="V23" s="624"/>
      <c r="W23" s="624"/>
      <c r="X23" s="624"/>
      <c r="Y23" s="625"/>
      <c r="Z23" s="626">
        <v>4.0999999999999996</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123</v>
      </c>
      <c r="BH23" s="624"/>
      <c r="BI23" s="624"/>
      <c r="BJ23" s="624"/>
      <c r="BK23" s="624"/>
      <c r="BL23" s="624"/>
      <c r="BM23" s="624"/>
      <c r="BN23" s="625"/>
      <c r="BO23" s="626" t="s">
        <v>123</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1802486</v>
      </c>
      <c r="CS24" s="613"/>
      <c r="CT24" s="613"/>
      <c r="CU24" s="613"/>
      <c r="CV24" s="613"/>
      <c r="CW24" s="613"/>
      <c r="CX24" s="613"/>
      <c r="CY24" s="614"/>
      <c r="CZ24" s="617">
        <v>41.8</v>
      </c>
      <c r="DA24" s="618"/>
      <c r="DB24" s="618"/>
      <c r="DC24" s="634"/>
      <c r="DD24" s="655">
        <v>1440230</v>
      </c>
      <c r="DE24" s="613"/>
      <c r="DF24" s="613"/>
      <c r="DG24" s="613"/>
      <c r="DH24" s="613"/>
      <c r="DI24" s="613"/>
      <c r="DJ24" s="613"/>
      <c r="DK24" s="614"/>
      <c r="DL24" s="655">
        <v>1341775</v>
      </c>
      <c r="DM24" s="613"/>
      <c r="DN24" s="613"/>
      <c r="DO24" s="613"/>
      <c r="DP24" s="613"/>
      <c r="DQ24" s="613"/>
      <c r="DR24" s="613"/>
      <c r="DS24" s="613"/>
      <c r="DT24" s="613"/>
      <c r="DU24" s="613"/>
      <c r="DV24" s="614"/>
      <c r="DW24" s="617">
        <v>53.2</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2559272</v>
      </c>
      <c r="S25" s="624"/>
      <c r="T25" s="624"/>
      <c r="U25" s="624"/>
      <c r="V25" s="624"/>
      <c r="W25" s="624"/>
      <c r="X25" s="624"/>
      <c r="Y25" s="625"/>
      <c r="Z25" s="626">
        <v>56.4</v>
      </c>
      <c r="AA25" s="626"/>
      <c r="AB25" s="626"/>
      <c r="AC25" s="626"/>
      <c r="AD25" s="627">
        <v>2372925</v>
      </c>
      <c r="AE25" s="627"/>
      <c r="AF25" s="627"/>
      <c r="AG25" s="627"/>
      <c r="AH25" s="627"/>
      <c r="AI25" s="627"/>
      <c r="AJ25" s="627"/>
      <c r="AK25" s="627"/>
      <c r="AL25" s="628">
        <v>99.2</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1000923</v>
      </c>
      <c r="CS25" s="656"/>
      <c r="CT25" s="656"/>
      <c r="CU25" s="656"/>
      <c r="CV25" s="656"/>
      <c r="CW25" s="656"/>
      <c r="CX25" s="656"/>
      <c r="CY25" s="657"/>
      <c r="CZ25" s="628">
        <v>23.2</v>
      </c>
      <c r="DA25" s="653"/>
      <c r="DB25" s="653"/>
      <c r="DC25" s="658"/>
      <c r="DD25" s="632">
        <v>939668</v>
      </c>
      <c r="DE25" s="656"/>
      <c r="DF25" s="656"/>
      <c r="DG25" s="656"/>
      <c r="DH25" s="656"/>
      <c r="DI25" s="656"/>
      <c r="DJ25" s="656"/>
      <c r="DK25" s="657"/>
      <c r="DL25" s="632">
        <v>908220</v>
      </c>
      <c r="DM25" s="656"/>
      <c r="DN25" s="656"/>
      <c r="DO25" s="656"/>
      <c r="DP25" s="656"/>
      <c r="DQ25" s="656"/>
      <c r="DR25" s="656"/>
      <c r="DS25" s="656"/>
      <c r="DT25" s="656"/>
      <c r="DU25" s="656"/>
      <c r="DV25" s="657"/>
      <c r="DW25" s="628">
        <v>36</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648</v>
      </c>
      <c r="S26" s="624"/>
      <c r="T26" s="624"/>
      <c r="U26" s="624"/>
      <c r="V26" s="624"/>
      <c r="W26" s="624"/>
      <c r="X26" s="624"/>
      <c r="Y26" s="625"/>
      <c r="Z26" s="626">
        <v>0</v>
      </c>
      <c r="AA26" s="626"/>
      <c r="AB26" s="626"/>
      <c r="AC26" s="626"/>
      <c r="AD26" s="627">
        <v>648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597190</v>
      </c>
      <c r="CS26" s="624"/>
      <c r="CT26" s="624"/>
      <c r="CU26" s="624"/>
      <c r="CV26" s="624"/>
      <c r="CW26" s="624"/>
      <c r="CX26" s="624"/>
      <c r="CY26" s="625"/>
      <c r="CZ26" s="628">
        <v>13.8</v>
      </c>
      <c r="DA26" s="653"/>
      <c r="DB26" s="653"/>
      <c r="DC26" s="658"/>
      <c r="DD26" s="632">
        <v>554683</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4300</v>
      </c>
      <c r="S27" s="624"/>
      <c r="T27" s="624"/>
      <c r="U27" s="624"/>
      <c r="V27" s="624"/>
      <c r="W27" s="624"/>
      <c r="X27" s="624"/>
      <c r="Y27" s="625"/>
      <c r="Z27" s="626">
        <v>0.1</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867338</v>
      </c>
      <c r="BH27" s="624"/>
      <c r="BI27" s="624"/>
      <c r="BJ27" s="624"/>
      <c r="BK27" s="624"/>
      <c r="BL27" s="624"/>
      <c r="BM27" s="624"/>
      <c r="BN27" s="625"/>
      <c r="BO27" s="626">
        <v>100</v>
      </c>
      <c r="BP27" s="626"/>
      <c r="BQ27" s="626"/>
      <c r="BR27" s="626"/>
      <c r="BS27" s="627" t="s">
        <v>123</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521947</v>
      </c>
      <c r="CS27" s="656"/>
      <c r="CT27" s="656"/>
      <c r="CU27" s="656"/>
      <c r="CV27" s="656"/>
      <c r="CW27" s="656"/>
      <c r="CX27" s="656"/>
      <c r="CY27" s="657"/>
      <c r="CZ27" s="628">
        <v>12.1</v>
      </c>
      <c r="DA27" s="653"/>
      <c r="DB27" s="653"/>
      <c r="DC27" s="658"/>
      <c r="DD27" s="632">
        <v>227692</v>
      </c>
      <c r="DE27" s="656"/>
      <c r="DF27" s="656"/>
      <c r="DG27" s="656"/>
      <c r="DH27" s="656"/>
      <c r="DI27" s="656"/>
      <c r="DJ27" s="656"/>
      <c r="DK27" s="657"/>
      <c r="DL27" s="632">
        <v>160685</v>
      </c>
      <c r="DM27" s="656"/>
      <c r="DN27" s="656"/>
      <c r="DO27" s="656"/>
      <c r="DP27" s="656"/>
      <c r="DQ27" s="656"/>
      <c r="DR27" s="656"/>
      <c r="DS27" s="656"/>
      <c r="DT27" s="656"/>
      <c r="DU27" s="656"/>
      <c r="DV27" s="657"/>
      <c r="DW27" s="628">
        <v>6.4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69481</v>
      </c>
      <c r="S28" s="624"/>
      <c r="T28" s="624"/>
      <c r="U28" s="624"/>
      <c r="V28" s="624"/>
      <c r="W28" s="624"/>
      <c r="X28" s="624"/>
      <c r="Y28" s="625"/>
      <c r="Z28" s="626">
        <v>1.5</v>
      </c>
      <c r="AA28" s="626"/>
      <c r="AB28" s="626"/>
      <c r="AC28" s="626"/>
      <c r="AD28" s="627">
        <v>12213</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279616</v>
      </c>
      <c r="CS28" s="624"/>
      <c r="CT28" s="624"/>
      <c r="CU28" s="624"/>
      <c r="CV28" s="624"/>
      <c r="CW28" s="624"/>
      <c r="CX28" s="624"/>
      <c r="CY28" s="625"/>
      <c r="CZ28" s="628">
        <v>6.5</v>
      </c>
      <c r="DA28" s="653"/>
      <c r="DB28" s="653"/>
      <c r="DC28" s="658"/>
      <c r="DD28" s="632">
        <v>272870</v>
      </c>
      <c r="DE28" s="624"/>
      <c r="DF28" s="624"/>
      <c r="DG28" s="624"/>
      <c r="DH28" s="624"/>
      <c r="DI28" s="624"/>
      <c r="DJ28" s="624"/>
      <c r="DK28" s="625"/>
      <c r="DL28" s="632">
        <v>272870</v>
      </c>
      <c r="DM28" s="624"/>
      <c r="DN28" s="624"/>
      <c r="DO28" s="624"/>
      <c r="DP28" s="624"/>
      <c r="DQ28" s="624"/>
      <c r="DR28" s="624"/>
      <c r="DS28" s="624"/>
      <c r="DT28" s="624"/>
      <c r="DU28" s="624"/>
      <c r="DV28" s="625"/>
      <c r="DW28" s="628">
        <v>10.8</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22019</v>
      </c>
      <c r="S29" s="624"/>
      <c r="T29" s="624"/>
      <c r="U29" s="624"/>
      <c r="V29" s="624"/>
      <c r="W29" s="624"/>
      <c r="X29" s="624"/>
      <c r="Y29" s="625"/>
      <c r="Z29" s="626">
        <v>0.5</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279616</v>
      </c>
      <c r="CS29" s="656"/>
      <c r="CT29" s="656"/>
      <c r="CU29" s="656"/>
      <c r="CV29" s="656"/>
      <c r="CW29" s="656"/>
      <c r="CX29" s="656"/>
      <c r="CY29" s="657"/>
      <c r="CZ29" s="628">
        <v>6.5</v>
      </c>
      <c r="DA29" s="653"/>
      <c r="DB29" s="653"/>
      <c r="DC29" s="658"/>
      <c r="DD29" s="632">
        <v>272870</v>
      </c>
      <c r="DE29" s="656"/>
      <c r="DF29" s="656"/>
      <c r="DG29" s="656"/>
      <c r="DH29" s="656"/>
      <c r="DI29" s="656"/>
      <c r="DJ29" s="656"/>
      <c r="DK29" s="657"/>
      <c r="DL29" s="632">
        <v>272870</v>
      </c>
      <c r="DM29" s="656"/>
      <c r="DN29" s="656"/>
      <c r="DO29" s="656"/>
      <c r="DP29" s="656"/>
      <c r="DQ29" s="656"/>
      <c r="DR29" s="656"/>
      <c r="DS29" s="656"/>
      <c r="DT29" s="656"/>
      <c r="DU29" s="656"/>
      <c r="DV29" s="657"/>
      <c r="DW29" s="628">
        <v>10.8</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387325</v>
      </c>
      <c r="S30" s="624"/>
      <c r="T30" s="624"/>
      <c r="U30" s="624"/>
      <c r="V30" s="624"/>
      <c r="W30" s="624"/>
      <c r="X30" s="624"/>
      <c r="Y30" s="625"/>
      <c r="Z30" s="626">
        <v>8.5</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269525</v>
      </c>
      <c r="CS30" s="624"/>
      <c r="CT30" s="624"/>
      <c r="CU30" s="624"/>
      <c r="CV30" s="624"/>
      <c r="CW30" s="624"/>
      <c r="CX30" s="624"/>
      <c r="CY30" s="625"/>
      <c r="CZ30" s="628">
        <v>6.2</v>
      </c>
      <c r="DA30" s="653"/>
      <c r="DB30" s="653"/>
      <c r="DC30" s="658"/>
      <c r="DD30" s="632">
        <v>263264</v>
      </c>
      <c r="DE30" s="624"/>
      <c r="DF30" s="624"/>
      <c r="DG30" s="624"/>
      <c r="DH30" s="624"/>
      <c r="DI30" s="624"/>
      <c r="DJ30" s="624"/>
      <c r="DK30" s="625"/>
      <c r="DL30" s="632">
        <v>263264</v>
      </c>
      <c r="DM30" s="624"/>
      <c r="DN30" s="624"/>
      <c r="DO30" s="624"/>
      <c r="DP30" s="624"/>
      <c r="DQ30" s="624"/>
      <c r="DR30" s="624"/>
      <c r="DS30" s="624"/>
      <c r="DT30" s="624"/>
      <c r="DU30" s="624"/>
      <c r="DV30" s="625"/>
      <c r="DW30" s="628">
        <v>10.4</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99.2</v>
      </c>
      <c r="BH31" s="667"/>
      <c r="BI31" s="667"/>
      <c r="BJ31" s="667"/>
      <c r="BK31" s="667"/>
      <c r="BL31" s="667"/>
      <c r="BM31" s="618">
        <v>97.7</v>
      </c>
      <c r="BN31" s="667"/>
      <c r="BO31" s="667"/>
      <c r="BP31" s="667"/>
      <c r="BQ31" s="668"/>
      <c r="BR31" s="670">
        <v>99.2</v>
      </c>
      <c r="BS31" s="667"/>
      <c r="BT31" s="667"/>
      <c r="BU31" s="667"/>
      <c r="BV31" s="667"/>
      <c r="BW31" s="667"/>
      <c r="BX31" s="618">
        <v>97.4</v>
      </c>
      <c r="BY31" s="667"/>
      <c r="BZ31" s="667"/>
      <c r="CA31" s="667"/>
      <c r="CB31" s="668"/>
      <c r="CD31" s="663"/>
      <c r="CE31" s="664"/>
      <c r="CF31" s="620" t="s">
        <v>301</v>
      </c>
      <c r="CG31" s="621"/>
      <c r="CH31" s="621"/>
      <c r="CI31" s="621"/>
      <c r="CJ31" s="621"/>
      <c r="CK31" s="621"/>
      <c r="CL31" s="621"/>
      <c r="CM31" s="621"/>
      <c r="CN31" s="621"/>
      <c r="CO31" s="621"/>
      <c r="CP31" s="621"/>
      <c r="CQ31" s="622"/>
      <c r="CR31" s="623">
        <v>10091</v>
      </c>
      <c r="CS31" s="656"/>
      <c r="CT31" s="656"/>
      <c r="CU31" s="656"/>
      <c r="CV31" s="656"/>
      <c r="CW31" s="656"/>
      <c r="CX31" s="656"/>
      <c r="CY31" s="657"/>
      <c r="CZ31" s="628">
        <v>0.2</v>
      </c>
      <c r="DA31" s="653"/>
      <c r="DB31" s="653"/>
      <c r="DC31" s="658"/>
      <c r="DD31" s="632">
        <v>9606</v>
      </c>
      <c r="DE31" s="656"/>
      <c r="DF31" s="656"/>
      <c r="DG31" s="656"/>
      <c r="DH31" s="656"/>
      <c r="DI31" s="656"/>
      <c r="DJ31" s="656"/>
      <c r="DK31" s="657"/>
      <c r="DL31" s="632">
        <v>9606</v>
      </c>
      <c r="DM31" s="656"/>
      <c r="DN31" s="656"/>
      <c r="DO31" s="656"/>
      <c r="DP31" s="656"/>
      <c r="DQ31" s="656"/>
      <c r="DR31" s="656"/>
      <c r="DS31" s="656"/>
      <c r="DT31" s="656"/>
      <c r="DU31" s="656"/>
      <c r="DV31" s="657"/>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212806</v>
      </c>
      <c r="S32" s="624"/>
      <c r="T32" s="624"/>
      <c r="U32" s="624"/>
      <c r="V32" s="624"/>
      <c r="W32" s="624"/>
      <c r="X32" s="624"/>
      <c r="Y32" s="625"/>
      <c r="Z32" s="626">
        <v>4.7</v>
      </c>
      <c r="AA32" s="626"/>
      <c r="AB32" s="626"/>
      <c r="AC32" s="626"/>
      <c r="AD32" s="627" t="s">
        <v>123</v>
      </c>
      <c r="AE32" s="627"/>
      <c r="AF32" s="627"/>
      <c r="AG32" s="627"/>
      <c r="AH32" s="627"/>
      <c r="AI32" s="627"/>
      <c r="AJ32" s="627"/>
      <c r="AK32" s="627"/>
      <c r="AL32" s="628" t="s">
        <v>123</v>
      </c>
      <c r="AM32" s="629"/>
      <c r="AN32" s="629"/>
      <c r="AO32" s="630"/>
      <c r="AP32" s="673"/>
      <c r="AQ32" s="674"/>
      <c r="AR32" s="674"/>
      <c r="AS32" s="674"/>
      <c r="AT32" s="678"/>
      <c r="AU32" s="202" t="s">
        <v>303</v>
      </c>
      <c r="AX32" s="620" t="s">
        <v>304</v>
      </c>
      <c r="AY32" s="621"/>
      <c r="AZ32" s="621"/>
      <c r="BA32" s="621"/>
      <c r="BB32" s="621"/>
      <c r="BC32" s="621"/>
      <c r="BD32" s="621"/>
      <c r="BE32" s="621"/>
      <c r="BF32" s="622"/>
      <c r="BG32" s="680">
        <v>98.6</v>
      </c>
      <c r="BH32" s="656"/>
      <c r="BI32" s="656"/>
      <c r="BJ32" s="656"/>
      <c r="BK32" s="656"/>
      <c r="BL32" s="656"/>
      <c r="BM32" s="629">
        <v>96</v>
      </c>
      <c r="BN32" s="656"/>
      <c r="BO32" s="656"/>
      <c r="BP32" s="656"/>
      <c r="BQ32" s="669"/>
      <c r="BR32" s="680">
        <v>99.3</v>
      </c>
      <c r="BS32" s="656"/>
      <c r="BT32" s="656"/>
      <c r="BU32" s="656"/>
      <c r="BV32" s="656"/>
      <c r="BW32" s="656"/>
      <c r="BX32" s="629">
        <v>97.1</v>
      </c>
      <c r="BY32" s="656"/>
      <c r="BZ32" s="656"/>
      <c r="CA32" s="656"/>
      <c r="CB32" s="669"/>
      <c r="CD32" s="665"/>
      <c r="CE32" s="666"/>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3"/>
      <c r="DB32" s="653"/>
      <c r="DC32" s="658"/>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1649</v>
      </c>
      <c r="S33" s="624"/>
      <c r="T33" s="624"/>
      <c r="U33" s="624"/>
      <c r="V33" s="624"/>
      <c r="W33" s="624"/>
      <c r="X33" s="624"/>
      <c r="Y33" s="625"/>
      <c r="Z33" s="626">
        <v>0</v>
      </c>
      <c r="AA33" s="626"/>
      <c r="AB33" s="626"/>
      <c r="AC33" s="626"/>
      <c r="AD33" s="627" t="s">
        <v>123</v>
      </c>
      <c r="AE33" s="627"/>
      <c r="AF33" s="627"/>
      <c r="AG33" s="627"/>
      <c r="AH33" s="627"/>
      <c r="AI33" s="627"/>
      <c r="AJ33" s="627"/>
      <c r="AK33" s="627"/>
      <c r="AL33" s="628" t="s">
        <v>123</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99.6</v>
      </c>
      <c r="BH33" s="682"/>
      <c r="BI33" s="682"/>
      <c r="BJ33" s="682"/>
      <c r="BK33" s="682"/>
      <c r="BL33" s="682"/>
      <c r="BM33" s="683">
        <v>99</v>
      </c>
      <c r="BN33" s="682"/>
      <c r="BO33" s="682"/>
      <c r="BP33" s="682"/>
      <c r="BQ33" s="684"/>
      <c r="BR33" s="681">
        <v>99.1</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2334442</v>
      </c>
      <c r="CS33" s="656"/>
      <c r="CT33" s="656"/>
      <c r="CU33" s="656"/>
      <c r="CV33" s="656"/>
      <c r="CW33" s="656"/>
      <c r="CX33" s="656"/>
      <c r="CY33" s="657"/>
      <c r="CZ33" s="628">
        <v>54.1</v>
      </c>
      <c r="DA33" s="653"/>
      <c r="DB33" s="653"/>
      <c r="DC33" s="658"/>
      <c r="DD33" s="632">
        <v>1552134</v>
      </c>
      <c r="DE33" s="656"/>
      <c r="DF33" s="656"/>
      <c r="DG33" s="656"/>
      <c r="DH33" s="656"/>
      <c r="DI33" s="656"/>
      <c r="DJ33" s="656"/>
      <c r="DK33" s="657"/>
      <c r="DL33" s="632">
        <v>1048504</v>
      </c>
      <c r="DM33" s="656"/>
      <c r="DN33" s="656"/>
      <c r="DO33" s="656"/>
      <c r="DP33" s="656"/>
      <c r="DQ33" s="656"/>
      <c r="DR33" s="656"/>
      <c r="DS33" s="656"/>
      <c r="DT33" s="656"/>
      <c r="DU33" s="656"/>
      <c r="DV33" s="657"/>
      <c r="DW33" s="628">
        <v>41.6</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3353</v>
      </c>
      <c r="S34" s="624"/>
      <c r="T34" s="624"/>
      <c r="U34" s="624"/>
      <c r="V34" s="624"/>
      <c r="W34" s="624"/>
      <c r="X34" s="624"/>
      <c r="Y34" s="625"/>
      <c r="Z34" s="626">
        <v>0.1</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739563</v>
      </c>
      <c r="CS34" s="624"/>
      <c r="CT34" s="624"/>
      <c r="CU34" s="624"/>
      <c r="CV34" s="624"/>
      <c r="CW34" s="624"/>
      <c r="CX34" s="624"/>
      <c r="CY34" s="625"/>
      <c r="CZ34" s="628">
        <v>17.100000000000001</v>
      </c>
      <c r="DA34" s="653"/>
      <c r="DB34" s="653"/>
      <c r="DC34" s="658"/>
      <c r="DD34" s="632">
        <v>573369</v>
      </c>
      <c r="DE34" s="624"/>
      <c r="DF34" s="624"/>
      <c r="DG34" s="624"/>
      <c r="DH34" s="624"/>
      <c r="DI34" s="624"/>
      <c r="DJ34" s="624"/>
      <c r="DK34" s="625"/>
      <c r="DL34" s="632">
        <v>444377</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34981</v>
      </c>
      <c r="S35" s="624"/>
      <c r="T35" s="624"/>
      <c r="U35" s="624"/>
      <c r="V35" s="624"/>
      <c r="W35" s="624"/>
      <c r="X35" s="624"/>
      <c r="Y35" s="625"/>
      <c r="Z35" s="626">
        <v>0.8</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40668</v>
      </c>
      <c r="CS35" s="656"/>
      <c r="CT35" s="656"/>
      <c r="CU35" s="656"/>
      <c r="CV35" s="656"/>
      <c r="CW35" s="656"/>
      <c r="CX35" s="656"/>
      <c r="CY35" s="657"/>
      <c r="CZ35" s="628">
        <v>0.9</v>
      </c>
      <c r="DA35" s="653"/>
      <c r="DB35" s="653"/>
      <c r="DC35" s="658"/>
      <c r="DD35" s="632">
        <v>40514</v>
      </c>
      <c r="DE35" s="656"/>
      <c r="DF35" s="656"/>
      <c r="DG35" s="656"/>
      <c r="DH35" s="656"/>
      <c r="DI35" s="656"/>
      <c r="DJ35" s="656"/>
      <c r="DK35" s="657"/>
      <c r="DL35" s="632">
        <v>40514</v>
      </c>
      <c r="DM35" s="656"/>
      <c r="DN35" s="656"/>
      <c r="DO35" s="656"/>
      <c r="DP35" s="656"/>
      <c r="DQ35" s="656"/>
      <c r="DR35" s="656"/>
      <c r="DS35" s="656"/>
      <c r="DT35" s="656"/>
      <c r="DU35" s="656"/>
      <c r="DV35" s="657"/>
      <c r="DW35" s="628">
        <v>1.6</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444504</v>
      </c>
      <c r="S36" s="624"/>
      <c r="T36" s="624"/>
      <c r="U36" s="624"/>
      <c r="V36" s="624"/>
      <c r="W36" s="624"/>
      <c r="X36" s="624"/>
      <c r="Y36" s="625"/>
      <c r="Z36" s="626">
        <v>9.8000000000000007</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491477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31575</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986886</v>
      </c>
      <c r="CS36" s="624"/>
      <c r="CT36" s="624"/>
      <c r="CU36" s="624"/>
      <c r="CV36" s="624"/>
      <c r="CW36" s="624"/>
      <c r="CX36" s="624"/>
      <c r="CY36" s="625"/>
      <c r="CZ36" s="628">
        <v>22.9</v>
      </c>
      <c r="DA36" s="653"/>
      <c r="DB36" s="653"/>
      <c r="DC36" s="658"/>
      <c r="DD36" s="632">
        <v>440513</v>
      </c>
      <c r="DE36" s="624"/>
      <c r="DF36" s="624"/>
      <c r="DG36" s="624"/>
      <c r="DH36" s="624"/>
      <c r="DI36" s="624"/>
      <c r="DJ36" s="624"/>
      <c r="DK36" s="625"/>
      <c r="DL36" s="632">
        <v>268090</v>
      </c>
      <c r="DM36" s="624"/>
      <c r="DN36" s="624"/>
      <c r="DO36" s="624"/>
      <c r="DP36" s="624"/>
      <c r="DQ36" s="624"/>
      <c r="DR36" s="624"/>
      <c r="DS36" s="624"/>
      <c r="DT36" s="624"/>
      <c r="DU36" s="624"/>
      <c r="DV36" s="625"/>
      <c r="DW36" s="628">
        <v>10.6</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93797</v>
      </c>
      <c r="S37" s="624"/>
      <c r="T37" s="624"/>
      <c r="U37" s="624"/>
      <c r="V37" s="624"/>
      <c r="W37" s="624"/>
      <c r="X37" s="624"/>
      <c r="Y37" s="625"/>
      <c r="Z37" s="626">
        <v>2.1</v>
      </c>
      <c r="AA37" s="626"/>
      <c r="AB37" s="626"/>
      <c r="AC37" s="626"/>
      <c r="AD37" s="627">
        <v>6554</v>
      </c>
      <c r="AE37" s="627"/>
      <c r="AF37" s="627"/>
      <c r="AG37" s="627"/>
      <c r="AH37" s="627"/>
      <c r="AI37" s="627"/>
      <c r="AJ37" s="627"/>
      <c r="AK37" s="627"/>
      <c r="AL37" s="628">
        <v>0.3</v>
      </c>
      <c r="AM37" s="629"/>
      <c r="AN37" s="629"/>
      <c r="AO37" s="630"/>
      <c r="AQ37" s="686" t="s">
        <v>320</v>
      </c>
      <c r="AR37" s="687"/>
      <c r="AS37" s="687"/>
      <c r="AT37" s="687"/>
      <c r="AU37" s="687"/>
      <c r="AV37" s="687"/>
      <c r="AW37" s="687"/>
      <c r="AX37" s="687"/>
      <c r="AY37" s="688"/>
      <c r="AZ37" s="623">
        <v>125970</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22178</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688291</v>
      </c>
      <c r="CS37" s="656"/>
      <c r="CT37" s="656"/>
      <c r="CU37" s="656"/>
      <c r="CV37" s="656"/>
      <c r="CW37" s="656"/>
      <c r="CX37" s="656"/>
      <c r="CY37" s="657"/>
      <c r="CZ37" s="628">
        <v>16</v>
      </c>
      <c r="DA37" s="653"/>
      <c r="DB37" s="653"/>
      <c r="DC37" s="658"/>
      <c r="DD37" s="632">
        <v>163001</v>
      </c>
      <c r="DE37" s="656"/>
      <c r="DF37" s="656"/>
      <c r="DG37" s="656"/>
      <c r="DH37" s="656"/>
      <c r="DI37" s="656"/>
      <c r="DJ37" s="656"/>
      <c r="DK37" s="657"/>
      <c r="DL37" s="632">
        <v>133455</v>
      </c>
      <c r="DM37" s="656"/>
      <c r="DN37" s="656"/>
      <c r="DO37" s="656"/>
      <c r="DP37" s="656"/>
      <c r="DQ37" s="656"/>
      <c r="DR37" s="656"/>
      <c r="DS37" s="656"/>
      <c r="DT37" s="656"/>
      <c r="DU37" s="656"/>
      <c r="DV37" s="657"/>
      <c r="DW37" s="628">
        <v>5.3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704871</v>
      </c>
      <c r="S38" s="624"/>
      <c r="T38" s="624"/>
      <c r="U38" s="624"/>
      <c r="V38" s="624"/>
      <c r="W38" s="624"/>
      <c r="X38" s="624"/>
      <c r="Y38" s="625"/>
      <c r="Z38" s="626">
        <v>15.5</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698</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1072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364809</v>
      </c>
      <c r="CS38" s="624"/>
      <c r="CT38" s="624"/>
      <c r="CU38" s="624"/>
      <c r="CV38" s="624"/>
      <c r="CW38" s="624"/>
      <c r="CX38" s="624"/>
      <c r="CY38" s="625"/>
      <c r="CZ38" s="628">
        <v>8.5</v>
      </c>
      <c r="DA38" s="653"/>
      <c r="DB38" s="653"/>
      <c r="DC38" s="658"/>
      <c r="DD38" s="632">
        <v>296979</v>
      </c>
      <c r="DE38" s="624"/>
      <c r="DF38" s="624"/>
      <c r="DG38" s="624"/>
      <c r="DH38" s="624"/>
      <c r="DI38" s="624"/>
      <c r="DJ38" s="624"/>
      <c r="DK38" s="625"/>
      <c r="DL38" s="632">
        <v>295523</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v>125654</v>
      </c>
      <c r="S39" s="624"/>
      <c r="T39" s="624"/>
      <c r="U39" s="624"/>
      <c r="V39" s="624"/>
      <c r="W39" s="624"/>
      <c r="X39" s="624"/>
      <c r="Y39" s="625"/>
      <c r="Z39" s="626">
        <v>2.8</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t="s">
        <v>123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1534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202516</v>
      </c>
      <c r="CS39" s="656"/>
      <c r="CT39" s="656"/>
      <c r="CU39" s="656"/>
      <c r="CV39" s="656"/>
      <c r="CW39" s="656"/>
      <c r="CX39" s="656"/>
      <c r="CY39" s="657"/>
      <c r="CZ39" s="628">
        <v>4.7</v>
      </c>
      <c r="DA39" s="653"/>
      <c r="DB39" s="653"/>
      <c r="DC39" s="658"/>
      <c r="DD39" s="632">
        <v>200759</v>
      </c>
      <c r="DE39" s="656"/>
      <c r="DF39" s="656"/>
      <c r="DG39" s="656"/>
      <c r="DH39" s="656"/>
      <c r="DI39" s="656"/>
      <c r="DJ39" s="656"/>
      <c r="DK39" s="657"/>
      <c r="DL39" s="632" t="s">
        <v>123</v>
      </c>
      <c r="DM39" s="656"/>
      <c r="DN39" s="656"/>
      <c r="DO39" s="656"/>
      <c r="DP39" s="656"/>
      <c r="DQ39" s="656"/>
      <c r="DR39" s="656"/>
      <c r="DS39" s="656"/>
      <c r="DT39" s="656"/>
      <c r="DU39" s="656"/>
      <c r="DV39" s="657"/>
      <c r="DW39" s="628" t="s">
        <v>123</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5231</v>
      </c>
      <c r="S40" s="624"/>
      <c r="T40" s="624"/>
      <c r="U40" s="624"/>
      <c r="V40" s="624"/>
      <c r="W40" s="624"/>
      <c r="X40" s="624"/>
      <c r="Y40" s="625"/>
      <c r="Z40" s="626">
        <v>0.1</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t="s">
        <v>123</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98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123</v>
      </c>
      <c r="CS40" s="624"/>
      <c r="CT40" s="624"/>
      <c r="CU40" s="624"/>
      <c r="CV40" s="624"/>
      <c r="CW40" s="624"/>
      <c r="CX40" s="624"/>
      <c r="CY40" s="625"/>
      <c r="CZ40" s="628" t="s">
        <v>123</v>
      </c>
      <c r="DA40" s="653"/>
      <c r="DB40" s="653"/>
      <c r="DC40" s="658"/>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4539006</v>
      </c>
      <c r="S41" s="696"/>
      <c r="T41" s="696"/>
      <c r="U41" s="696"/>
      <c r="V41" s="696"/>
      <c r="W41" s="696"/>
      <c r="X41" s="696"/>
      <c r="Y41" s="700"/>
      <c r="Z41" s="701">
        <v>100</v>
      </c>
      <c r="AA41" s="701"/>
      <c r="AB41" s="701"/>
      <c r="AC41" s="701"/>
      <c r="AD41" s="702">
        <v>2392340</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84329</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6"/>
      <c r="CT41" s="656"/>
      <c r="CU41" s="656"/>
      <c r="CV41" s="656"/>
      <c r="CW41" s="656"/>
      <c r="CX41" s="656"/>
      <c r="CY41" s="657"/>
      <c r="CZ41" s="628" t="s">
        <v>123</v>
      </c>
      <c r="DA41" s="653"/>
      <c r="DB41" s="653"/>
      <c r="DC41" s="658"/>
      <c r="DD41" s="632" t="s">
        <v>123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280480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375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177222</v>
      </c>
      <c r="CS42" s="656"/>
      <c r="CT42" s="656"/>
      <c r="CU42" s="656"/>
      <c r="CV42" s="656"/>
      <c r="CW42" s="656"/>
      <c r="CX42" s="656"/>
      <c r="CY42" s="657"/>
      <c r="CZ42" s="628">
        <v>4.0999999999999996</v>
      </c>
      <c r="DA42" s="653"/>
      <c r="DB42" s="653"/>
      <c r="DC42" s="658"/>
      <c r="DD42" s="632">
        <v>90278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t="s">
        <v>123</v>
      </c>
      <c r="CS43" s="656"/>
      <c r="CT43" s="656"/>
      <c r="CU43" s="656"/>
      <c r="CV43" s="656"/>
      <c r="CW43" s="656"/>
      <c r="CX43" s="656"/>
      <c r="CY43" s="657"/>
      <c r="CZ43" s="628" t="s">
        <v>123</v>
      </c>
      <c r="DA43" s="653"/>
      <c r="DB43" s="653"/>
      <c r="DC43" s="658"/>
      <c r="DD43" s="632" t="s">
        <v>123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177222</v>
      </c>
      <c r="CS44" s="624"/>
      <c r="CT44" s="624"/>
      <c r="CU44" s="624"/>
      <c r="CV44" s="624"/>
      <c r="CW44" s="624"/>
      <c r="CX44" s="624"/>
      <c r="CY44" s="625"/>
      <c r="CZ44" s="628">
        <v>4.0999999999999996</v>
      </c>
      <c r="DA44" s="629"/>
      <c r="DB44" s="629"/>
      <c r="DC44" s="635"/>
      <c r="DD44" s="632">
        <v>90278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31223</v>
      </c>
      <c r="CS45" s="656"/>
      <c r="CT45" s="656"/>
      <c r="CU45" s="656"/>
      <c r="CV45" s="656"/>
      <c r="CW45" s="656"/>
      <c r="CX45" s="656"/>
      <c r="CY45" s="657"/>
      <c r="CZ45" s="628">
        <v>0.7</v>
      </c>
      <c r="DA45" s="653"/>
      <c r="DB45" s="653"/>
      <c r="DC45" s="658"/>
      <c r="DD45" s="632">
        <v>3819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349</v>
      </c>
      <c r="CG46" s="621"/>
      <c r="CH46" s="621"/>
      <c r="CI46" s="621"/>
      <c r="CJ46" s="621"/>
      <c r="CK46" s="621"/>
      <c r="CL46" s="621"/>
      <c r="CM46" s="621"/>
      <c r="CN46" s="621"/>
      <c r="CO46" s="621"/>
      <c r="CP46" s="621"/>
      <c r="CQ46" s="622"/>
      <c r="CR46" s="623">
        <v>145999</v>
      </c>
      <c r="CS46" s="624"/>
      <c r="CT46" s="624"/>
      <c r="CU46" s="624"/>
      <c r="CV46" s="624"/>
      <c r="CW46" s="624"/>
      <c r="CX46" s="624"/>
      <c r="CY46" s="625"/>
      <c r="CZ46" s="628">
        <v>3.4</v>
      </c>
      <c r="DA46" s="629"/>
      <c r="DB46" s="629"/>
      <c r="DC46" s="635"/>
      <c r="DD46" s="632">
        <v>86459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350</v>
      </c>
      <c r="CG47" s="621"/>
      <c r="CH47" s="621"/>
      <c r="CI47" s="621"/>
      <c r="CJ47" s="621"/>
      <c r="CK47" s="621"/>
      <c r="CL47" s="621"/>
      <c r="CM47" s="621"/>
      <c r="CN47" s="621"/>
      <c r="CO47" s="621"/>
      <c r="CP47" s="621"/>
      <c r="CQ47" s="622"/>
      <c r="CR47" s="623" t="s">
        <v>123</v>
      </c>
      <c r="CS47" s="656"/>
      <c r="CT47" s="656"/>
      <c r="CU47" s="656"/>
      <c r="CV47" s="656"/>
      <c r="CW47" s="656"/>
      <c r="CX47" s="656"/>
      <c r="CY47" s="657"/>
      <c r="CZ47" s="628" t="s">
        <v>123</v>
      </c>
      <c r="DA47" s="653"/>
      <c r="DB47" s="653"/>
      <c r="DC47" s="658"/>
      <c r="DD47" s="632" t="s">
        <v>123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4314150</v>
      </c>
      <c r="CS49" s="682"/>
      <c r="CT49" s="682"/>
      <c r="CU49" s="682"/>
      <c r="CV49" s="682"/>
      <c r="CW49" s="682"/>
      <c r="CX49" s="682"/>
      <c r="CY49" s="711"/>
      <c r="CZ49" s="703">
        <v>100</v>
      </c>
      <c r="DA49" s="712"/>
      <c r="DB49" s="712"/>
      <c r="DC49" s="713"/>
      <c r="DD49" s="714">
        <v>3082642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FwamRM2jdFm8BhT5BX6Twd2S2hGBRtJzQuymKUdE83m4f4+pO69T3DKTkS44kdaKfjr+p4XdgR5BVeQxcbPbg==" saltValue="wqx8g2oU1w5P7TKxMDh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4539</v>
      </c>
      <c r="R7" s="753"/>
      <c r="S7" s="753"/>
      <c r="T7" s="753"/>
      <c r="U7" s="753"/>
      <c r="V7" s="753">
        <v>4314</v>
      </c>
      <c r="W7" s="753"/>
      <c r="X7" s="753"/>
      <c r="Y7" s="753"/>
      <c r="Z7" s="753"/>
      <c r="AA7" s="753">
        <f>Q7-V7</f>
        <v>225</v>
      </c>
      <c r="AB7" s="753"/>
      <c r="AC7" s="753"/>
      <c r="AD7" s="753"/>
      <c r="AE7" s="754"/>
      <c r="AF7" s="755">
        <v>223</v>
      </c>
      <c r="AG7" s="756"/>
      <c r="AH7" s="756"/>
      <c r="AI7" s="756"/>
      <c r="AJ7" s="757"/>
      <c r="AK7" s="758" t="s">
        <v>549</v>
      </c>
      <c r="AL7" s="759"/>
      <c r="AM7" s="759"/>
      <c r="AN7" s="759"/>
      <c r="AO7" s="759"/>
      <c r="AP7" s="759">
        <v>3087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547</v>
      </c>
      <c r="BT7" s="747"/>
      <c r="BU7" s="747"/>
      <c r="BV7" s="747"/>
      <c r="BW7" s="747"/>
      <c r="BX7" s="747"/>
      <c r="BY7" s="747"/>
      <c r="BZ7" s="747"/>
      <c r="CA7" s="747"/>
      <c r="CB7" s="747"/>
      <c r="CC7" s="747"/>
      <c r="CD7" s="747"/>
      <c r="CE7" s="747"/>
      <c r="CF7" s="747"/>
      <c r="CG7" s="762"/>
      <c r="CH7" s="743" t="s">
        <v>548</v>
      </c>
      <c r="CI7" s="744"/>
      <c r="CJ7" s="744"/>
      <c r="CK7" s="744"/>
      <c r="CL7" s="745"/>
      <c r="CM7" s="743">
        <v>8</v>
      </c>
      <c r="CN7" s="744"/>
      <c r="CO7" s="744"/>
      <c r="CP7" s="744"/>
      <c r="CQ7" s="745"/>
      <c r="CR7" s="743">
        <v>5</v>
      </c>
      <c r="CS7" s="744"/>
      <c r="CT7" s="744"/>
      <c r="CU7" s="744"/>
      <c r="CV7" s="745"/>
      <c r="CW7" s="743" t="s">
        <v>548</v>
      </c>
      <c r="CX7" s="744"/>
      <c r="CY7" s="744"/>
      <c r="CZ7" s="744"/>
      <c r="DA7" s="745"/>
      <c r="DB7" s="743" t="s">
        <v>548</v>
      </c>
      <c r="DC7" s="744"/>
      <c r="DD7" s="744"/>
      <c r="DE7" s="744"/>
      <c r="DF7" s="745"/>
      <c r="DG7" s="743">
        <v>15</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4539</v>
      </c>
      <c r="R23" s="793"/>
      <c r="S23" s="793"/>
      <c r="T23" s="793"/>
      <c r="U23" s="793"/>
      <c r="V23" s="793">
        <v>4314</v>
      </c>
      <c r="W23" s="793"/>
      <c r="X23" s="793"/>
      <c r="Y23" s="793"/>
      <c r="Z23" s="793"/>
      <c r="AA23" s="793">
        <v>225</v>
      </c>
      <c r="AB23" s="793"/>
      <c r="AC23" s="793"/>
      <c r="AD23" s="793"/>
      <c r="AE23" s="794"/>
      <c r="AF23" s="795">
        <v>223</v>
      </c>
      <c r="AG23" s="793"/>
      <c r="AH23" s="793"/>
      <c r="AI23" s="793"/>
      <c r="AJ23" s="796"/>
      <c r="AK23" s="797"/>
      <c r="AL23" s="798"/>
      <c r="AM23" s="798"/>
      <c r="AN23" s="798"/>
      <c r="AO23" s="798"/>
      <c r="AP23" s="793">
        <v>3087</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818</v>
      </c>
      <c r="R28" s="823"/>
      <c r="S28" s="823"/>
      <c r="T28" s="823"/>
      <c r="U28" s="823"/>
      <c r="V28" s="823">
        <v>804</v>
      </c>
      <c r="W28" s="823"/>
      <c r="X28" s="823"/>
      <c r="Y28" s="823"/>
      <c r="Z28" s="823"/>
      <c r="AA28" s="823">
        <f>Q28-V28</f>
        <v>14</v>
      </c>
      <c r="AB28" s="823"/>
      <c r="AC28" s="823"/>
      <c r="AD28" s="823"/>
      <c r="AE28" s="824"/>
      <c r="AF28" s="825">
        <v>14</v>
      </c>
      <c r="AG28" s="823"/>
      <c r="AH28" s="823"/>
      <c r="AI28" s="823"/>
      <c r="AJ28" s="826"/>
      <c r="AK28" s="827">
        <v>84</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862</v>
      </c>
      <c r="R29" s="784"/>
      <c r="S29" s="784"/>
      <c r="T29" s="784"/>
      <c r="U29" s="784"/>
      <c r="V29" s="784">
        <v>841</v>
      </c>
      <c r="W29" s="784"/>
      <c r="X29" s="784"/>
      <c r="Y29" s="784"/>
      <c r="Z29" s="784"/>
      <c r="AA29" s="784">
        <f>Q29-V29</f>
        <v>21</v>
      </c>
      <c r="AB29" s="784"/>
      <c r="AC29" s="784"/>
      <c r="AD29" s="784"/>
      <c r="AE29" s="785"/>
      <c r="AF29" s="786">
        <v>21</v>
      </c>
      <c r="AG29" s="787"/>
      <c r="AH29" s="787"/>
      <c r="AI29" s="787"/>
      <c r="AJ29" s="788"/>
      <c r="AK29" s="834">
        <v>140</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142</v>
      </c>
      <c r="R30" s="784"/>
      <c r="S30" s="784"/>
      <c r="T30" s="784"/>
      <c r="U30" s="784"/>
      <c r="V30" s="784">
        <v>142</v>
      </c>
      <c r="W30" s="784"/>
      <c r="X30" s="784"/>
      <c r="Y30" s="784"/>
      <c r="Z30" s="784"/>
      <c r="AA30" s="784">
        <f t="shared" ref="AA30:AA32" si="0">Q30-V30</f>
        <v>0</v>
      </c>
      <c r="AB30" s="784"/>
      <c r="AC30" s="784"/>
      <c r="AD30" s="784"/>
      <c r="AE30" s="785"/>
      <c r="AF30" s="786">
        <v>0</v>
      </c>
      <c r="AG30" s="787"/>
      <c r="AH30" s="787"/>
      <c r="AI30" s="787"/>
      <c r="AJ30" s="788"/>
      <c r="AK30" s="834">
        <v>140</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358</v>
      </c>
      <c r="R31" s="784"/>
      <c r="S31" s="784"/>
      <c r="T31" s="784"/>
      <c r="U31" s="784"/>
      <c r="V31" s="784">
        <v>14</v>
      </c>
      <c r="W31" s="784"/>
      <c r="X31" s="784"/>
      <c r="Y31" s="784"/>
      <c r="Z31" s="784"/>
      <c r="AA31" s="784">
        <f t="shared" si="0"/>
        <v>344</v>
      </c>
      <c r="AB31" s="784"/>
      <c r="AC31" s="784"/>
      <c r="AD31" s="784"/>
      <c r="AE31" s="785"/>
      <c r="AF31" s="786">
        <v>344</v>
      </c>
      <c r="AG31" s="787"/>
      <c r="AH31" s="787"/>
      <c r="AI31" s="787"/>
      <c r="AJ31" s="788"/>
      <c r="AK31" s="834" t="s">
        <v>550</v>
      </c>
      <c r="AL31" s="830"/>
      <c r="AM31" s="830"/>
      <c r="AN31" s="830"/>
      <c r="AO31" s="830"/>
      <c r="AP31" s="830"/>
      <c r="AQ31" s="830"/>
      <c r="AR31" s="830"/>
      <c r="AS31" s="830"/>
      <c r="AT31" s="830"/>
      <c r="AU31" s="830" t="s">
        <v>486</v>
      </c>
      <c r="AV31" s="830"/>
      <c r="AW31" s="830"/>
      <c r="AX31" s="830"/>
      <c r="AY31" s="830"/>
      <c r="AZ31" s="831" t="s">
        <v>486</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86</v>
      </c>
      <c r="R32" s="784"/>
      <c r="S32" s="784"/>
      <c r="T32" s="784"/>
      <c r="U32" s="784"/>
      <c r="V32" s="784">
        <v>10</v>
      </c>
      <c r="W32" s="784"/>
      <c r="X32" s="784"/>
      <c r="Y32" s="784"/>
      <c r="Z32" s="784"/>
      <c r="AA32" s="784">
        <f t="shared" si="0"/>
        <v>76</v>
      </c>
      <c r="AB32" s="784"/>
      <c r="AC32" s="784"/>
      <c r="AD32" s="784"/>
      <c r="AE32" s="785"/>
      <c r="AF32" s="786">
        <v>76</v>
      </c>
      <c r="AG32" s="787"/>
      <c r="AH32" s="787"/>
      <c r="AI32" s="787"/>
      <c r="AJ32" s="788"/>
      <c r="AK32" s="834">
        <v>126</v>
      </c>
      <c r="AL32" s="830"/>
      <c r="AM32" s="830"/>
      <c r="AN32" s="830"/>
      <c r="AO32" s="830"/>
      <c r="AP32" s="830">
        <v>1791</v>
      </c>
      <c r="AQ32" s="830"/>
      <c r="AR32" s="830"/>
      <c r="AS32" s="830"/>
      <c r="AT32" s="830"/>
      <c r="AU32" s="830">
        <v>1219</v>
      </c>
      <c r="AV32" s="830"/>
      <c r="AW32" s="830"/>
      <c r="AX32" s="830"/>
      <c r="AY32" s="830"/>
      <c r="AZ32" s="831" t="s">
        <v>486</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455</v>
      </c>
      <c r="AG63" s="844"/>
      <c r="AH63" s="844"/>
      <c r="AI63" s="844"/>
      <c r="AJ63" s="845"/>
      <c r="AK63" s="846"/>
      <c r="AL63" s="841"/>
      <c r="AM63" s="841"/>
      <c r="AN63" s="841"/>
      <c r="AO63" s="841"/>
      <c r="AP63" s="844">
        <v>1791</v>
      </c>
      <c r="AQ63" s="844"/>
      <c r="AR63" s="844"/>
      <c r="AS63" s="844"/>
      <c r="AT63" s="844"/>
      <c r="AU63" s="844">
        <v>1219</v>
      </c>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331</v>
      </c>
      <c r="R68" s="866"/>
      <c r="S68" s="866"/>
      <c r="T68" s="866"/>
      <c r="U68" s="866"/>
      <c r="V68" s="866">
        <v>305</v>
      </c>
      <c r="W68" s="866"/>
      <c r="X68" s="866"/>
      <c r="Y68" s="866"/>
      <c r="Z68" s="866"/>
      <c r="AA68" s="866">
        <f>Q68-V68</f>
        <v>26</v>
      </c>
      <c r="AB68" s="866"/>
      <c r="AC68" s="866"/>
      <c r="AD68" s="866"/>
      <c r="AE68" s="866"/>
      <c r="AF68" s="866">
        <v>26</v>
      </c>
      <c r="AG68" s="866"/>
      <c r="AH68" s="866"/>
      <c r="AI68" s="866"/>
      <c r="AJ68" s="866"/>
      <c r="AK68" s="866">
        <v>21</v>
      </c>
      <c r="AL68" s="866"/>
      <c r="AM68" s="866"/>
      <c r="AN68" s="866"/>
      <c r="AO68" s="866"/>
      <c r="AP68" s="866">
        <v>258</v>
      </c>
      <c r="AQ68" s="866"/>
      <c r="AR68" s="866"/>
      <c r="AS68" s="866"/>
      <c r="AT68" s="866"/>
      <c r="AU68" s="866">
        <v>20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4475</v>
      </c>
      <c r="R69" s="830"/>
      <c r="S69" s="830"/>
      <c r="T69" s="830"/>
      <c r="U69" s="830"/>
      <c r="V69" s="830">
        <v>4456</v>
      </c>
      <c r="W69" s="830"/>
      <c r="X69" s="830"/>
      <c r="Y69" s="830"/>
      <c r="Z69" s="830"/>
      <c r="AA69" s="830">
        <f>Q69-V69</f>
        <v>19</v>
      </c>
      <c r="AB69" s="830"/>
      <c r="AC69" s="830"/>
      <c r="AD69" s="830"/>
      <c r="AE69" s="830"/>
      <c r="AF69" s="830">
        <v>19</v>
      </c>
      <c r="AG69" s="830"/>
      <c r="AH69" s="830"/>
      <c r="AI69" s="830"/>
      <c r="AJ69" s="830"/>
      <c r="AK69" s="830">
        <v>50</v>
      </c>
      <c r="AL69" s="830"/>
      <c r="AM69" s="830"/>
      <c r="AN69" s="830"/>
      <c r="AO69" s="830"/>
      <c r="AP69" s="830" t="s">
        <v>550</v>
      </c>
      <c r="AQ69" s="830"/>
      <c r="AR69" s="830"/>
      <c r="AS69" s="830"/>
      <c r="AT69" s="830"/>
      <c r="AU69" s="830" t="s">
        <v>550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236</v>
      </c>
      <c r="R70" s="830"/>
      <c r="S70" s="830"/>
      <c r="T70" s="830"/>
      <c r="U70" s="830"/>
      <c r="V70" s="830">
        <v>222</v>
      </c>
      <c r="W70" s="830"/>
      <c r="X70" s="830"/>
      <c r="Y70" s="830"/>
      <c r="Z70" s="830"/>
      <c r="AA70" s="830">
        <f t="shared" ref="AA70:AA74" si="1">Q70-V70</f>
        <v>14</v>
      </c>
      <c r="AB70" s="830"/>
      <c r="AC70" s="830"/>
      <c r="AD70" s="830"/>
      <c r="AE70" s="830"/>
      <c r="AF70" s="830">
        <v>14</v>
      </c>
      <c r="AG70" s="830"/>
      <c r="AH70" s="830"/>
      <c r="AI70" s="830"/>
      <c r="AJ70" s="830"/>
      <c r="AK70" s="830">
        <v>10</v>
      </c>
      <c r="AL70" s="830"/>
      <c r="AM70" s="830"/>
      <c r="AN70" s="830"/>
      <c r="AO70" s="830"/>
      <c r="AP70" s="830">
        <v>91</v>
      </c>
      <c r="AQ70" s="830"/>
      <c r="AR70" s="830"/>
      <c r="AS70" s="830"/>
      <c r="AT70" s="830"/>
      <c r="AU70" s="830">
        <v>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187</v>
      </c>
      <c r="R71" s="830"/>
      <c r="S71" s="830"/>
      <c r="T71" s="830"/>
      <c r="U71" s="830"/>
      <c r="V71" s="830">
        <v>176</v>
      </c>
      <c r="W71" s="830"/>
      <c r="X71" s="830"/>
      <c r="Y71" s="830"/>
      <c r="Z71" s="830"/>
      <c r="AA71" s="830">
        <f t="shared" si="1"/>
        <v>11</v>
      </c>
      <c r="AB71" s="830"/>
      <c r="AC71" s="830"/>
      <c r="AD71" s="830"/>
      <c r="AE71" s="830"/>
      <c r="AF71" s="830">
        <v>11</v>
      </c>
      <c r="AG71" s="830"/>
      <c r="AH71" s="830"/>
      <c r="AI71" s="830"/>
      <c r="AJ71" s="830"/>
      <c r="AK71" s="830">
        <v>88</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15213</v>
      </c>
      <c r="R72" s="830"/>
      <c r="S72" s="830"/>
      <c r="T72" s="830"/>
      <c r="U72" s="830"/>
      <c r="V72" s="830">
        <v>15015</v>
      </c>
      <c r="W72" s="830"/>
      <c r="X72" s="830"/>
      <c r="Y72" s="830"/>
      <c r="Z72" s="830"/>
      <c r="AA72" s="830">
        <f t="shared" si="1"/>
        <v>198</v>
      </c>
      <c r="AB72" s="830"/>
      <c r="AC72" s="830"/>
      <c r="AD72" s="830"/>
      <c r="AE72" s="830"/>
      <c r="AF72" s="830">
        <v>198</v>
      </c>
      <c r="AG72" s="830"/>
      <c r="AH72" s="830"/>
      <c r="AI72" s="830"/>
      <c r="AJ72" s="830"/>
      <c r="AK72" s="830">
        <v>470</v>
      </c>
      <c r="AL72" s="830"/>
      <c r="AM72" s="830"/>
      <c r="AN72" s="830"/>
      <c r="AO72" s="830"/>
      <c r="AP72" s="830">
        <v>4568</v>
      </c>
      <c r="AQ72" s="830"/>
      <c r="AR72" s="830"/>
      <c r="AS72" s="830"/>
      <c r="AT72" s="830"/>
      <c r="AU72" s="830">
        <v>34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27673</v>
      </c>
      <c r="R73" s="830"/>
      <c r="S73" s="830"/>
      <c r="T73" s="830"/>
      <c r="U73" s="830"/>
      <c r="V73" s="830">
        <v>27644</v>
      </c>
      <c r="W73" s="830"/>
      <c r="X73" s="830"/>
      <c r="Y73" s="830"/>
      <c r="Z73" s="830"/>
      <c r="AA73" s="830">
        <f t="shared" si="1"/>
        <v>29</v>
      </c>
      <c r="AB73" s="830"/>
      <c r="AC73" s="830"/>
      <c r="AD73" s="830"/>
      <c r="AE73" s="830"/>
      <c r="AF73" s="830">
        <v>29</v>
      </c>
      <c r="AG73" s="830"/>
      <c r="AH73" s="830"/>
      <c r="AI73" s="830"/>
      <c r="AJ73" s="830"/>
      <c r="AK73" s="830">
        <v>57</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1007</v>
      </c>
      <c r="R74" s="830"/>
      <c r="S74" s="830"/>
      <c r="T74" s="830"/>
      <c r="U74" s="830"/>
      <c r="V74" s="830">
        <v>488</v>
      </c>
      <c r="W74" s="830"/>
      <c r="X74" s="830"/>
      <c r="Y74" s="830"/>
      <c r="Z74" s="830"/>
      <c r="AA74" s="830">
        <f t="shared" si="1"/>
        <v>519</v>
      </c>
      <c r="AB74" s="830"/>
      <c r="AC74" s="830"/>
      <c r="AD74" s="830"/>
      <c r="AE74" s="830"/>
      <c r="AF74" s="830">
        <v>102</v>
      </c>
      <c r="AG74" s="830"/>
      <c r="AH74" s="830"/>
      <c r="AI74" s="830"/>
      <c r="AJ74" s="830"/>
      <c r="AK74" s="830" t="s">
        <v>486</v>
      </c>
      <c r="AL74" s="830"/>
      <c r="AM74" s="830"/>
      <c r="AN74" s="830"/>
      <c r="AO74" s="830"/>
      <c r="AP74" s="830">
        <v>1032</v>
      </c>
      <c r="AQ74" s="830"/>
      <c r="AR74" s="830"/>
      <c r="AS74" s="830"/>
      <c r="AT74" s="830"/>
      <c r="AU74" s="830">
        <v>130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399</v>
      </c>
      <c r="AG88" s="844"/>
      <c r="AH88" s="844"/>
      <c r="AI88" s="844"/>
      <c r="AJ88" s="844"/>
      <c r="AK88" s="841"/>
      <c r="AL88" s="841"/>
      <c r="AM88" s="841"/>
      <c r="AN88" s="841"/>
      <c r="AO88" s="841"/>
      <c r="AP88" s="844">
        <v>5949</v>
      </c>
      <c r="AQ88" s="844"/>
      <c r="AR88" s="844"/>
      <c r="AS88" s="844"/>
      <c r="AT88" s="844"/>
      <c r="AU88" s="844">
        <v>190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c r="CX102" s="852"/>
      <c r="CY102" s="852"/>
      <c r="CZ102" s="852"/>
      <c r="DA102" s="891"/>
      <c r="DB102" s="890"/>
      <c r="DC102" s="852"/>
      <c r="DD102" s="852"/>
      <c r="DE102" s="852"/>
      <c r="DF102" s="891"/>
      <c r="DG102" s="890">
        <v>15</v>
      </c>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310810</v>
      </c>
      <c r="AB110" s="900"/>
      <c r="AC110" s="900"/>
      <c r="AD110" s="900"/>
      <c r="AE110" s="901"/>
      <c r="AF110" s="902">
        <v>296463</v>
      </c>
      <c r="AG110" s="900"/>
      <c r="AH110" s="900"/>
      <c r="AI110" s="900"/>
      <c r="AJ110" s="901"/>
      <c r="AK110" s="902">
        <v>279616</v>
      </c>
      <c r="AL110" s="900"/>
      <c r="AM110" s="900"/>
      <c r="AN110" s="900"/>
      <c r="AO110" s="901"/>
      <c r="AP110" s="903">
        <v>11.5</v>
      </c>
      <c r="AQ110" s="904"/>
      <c r="AR110" s="904"/>
      <c r="AS110" s="904"/>
      <c r="AT110" s="905"/>
      <c r="AU110" s="906" t="s">
        <v>70</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2727041</v>
      </c>
      <c r="BR110" s="931"/>
      <c r="BS110" s="931"/>
      <c r="BT110" s="931"/>
      <c r="BU110" s="931"/>
      <c r="BV110" s="931">
        <v>2651449</v>
      </c>
      <c r="BW110" s="931"/>
      <c r="BX110" s="931"/>
      <c r="BY110" s="931"/>
      <c r="BZ110" s="931"/>
      <c r="CA110" s="931">
        <v>3086796</v>
      </c>
      <c r="CB110" s="931"/>
      <c r="CC110" s="931"/>
      <c r="CD110" s="931"/>
      <c r="CE110" s="931"/>
      <c r="CF110" s="944">
        <v>127.5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123</v>
      </c>
      <c r="BR111" s="926"/>
      <c r="BS111" s="926"/>
      <c r="BT111" s="926"/>
      <c r="BU111" s="926"/>
      <c r="BV111" s="926" t="s">
        <v>123</v>
      </c>
      <c r="BW111" s="926"/>
      <c r="BX111" s="926"/>
      <c r="BY111" s="926"/>
      <c r="BZ111" s="926"/>
      <c r="CA111" s="926" t="s">
        <v>123</v>
      </c>
      <c r="CB111" s="926"/>
      <c r="CC111" s="926"/>
      <c r="CD111" s="926"/>
      <c r="CE111" s="926"/>
      <c r="CF111" s="920" t="s">
        <v>123</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1280409</v>
      </c>
      <c r="BR112" s="926"/>
      <c r="BS112" s="926"/>
      <c r="BT112" s="926"/>
      <c r="BU112" s="926"/>
      <c r="BV112" s="926">
        <v>1256469</v>
      </c>
      <c r="BW112" s="926"/>
      <c r="BX112" s="926"/>
      <c r="BY112" s="926"/>
      <c r="BZ112" s="926"/>
      <c r="CA112" s="926">
        <v>1166061</v>
      </c>
      <c r="CB112" s="926"/>
      <c r="CC112" s="926"/>
      <c r="CD112" s="926"/>
      <c r="CE112" s="926"/>
      <c r="CF112" s="920">
        <v>48.1</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103587</v>
      </c>
      <c r="AB113" s="938"/>
      <c r="AC113" s="938"/>
      <c r="AD113" s="938"/>
      <c r="AE113" s="939"/>
      <c r="AF113" s="940">
        <v>136974</v>
      </c>
      <c r="AG113" s="938"/>
      <c r="AH113" s="938"/>
      <c r="AI113" s="938"/>
      <c r="AJ113" s="939"/>
      <c r="AK113" s="940">
        <v>104330</v>
      </c>
      <c r="AL113" s="938"/>
      <c r="AM113" s="938"/>
      <c r="AN113" s="938"/>
      <c r="AO113" s="939"/>
      <c r="AP113" s="941">
        <v>4.3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81035</v>
      </c>
      <c r="BR113" s="926"/>
      <c r="BS113" s="926"/>
      <c r="BT113" s="926"/>
      <c r="BU113" s="926"/>
      <c r="BV113" s="926">
        <v>112110</v>
      </c>
      <c r="BW113" s="926"/>
      <c r="BX113" s="926"/>
      <c r="BY113" s="926"/>
      <c r="BZ113" s="926"/>
      <c r="CA113" s="926">
        <v>190195</v>
      </c>
      <c r="CB113" s="926"/>
      <c r="CC113" s="926"/>
      <c r="CD113" s="926"/>
      <c r="CE113" s="926"/>
      <c r="CF113" s="920">
        <v>7.9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8034</v>
      </c>
      <c r="AB114" s="959"/>
      <c r="AC114" s="959"/>
      <c r="AD114" s="959"/>
      <c r="AE114" s="960"/>
      <c r="AF114" s="961">
        <v>9390</v>
      </c>
      <c r="AG114" s="959"/>
      <c r="AH114" s="959"/>
      <c r="AI114" s="959"/>
      <c r="AJ114" s="960"/>
      <c r="AK114" s="961">
        <v>12054</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139642</v>
      </c>
      <c r="BR114" s="926"/>
      <c r="BS114" s="926"/>
      <c r="BT114" s="926"/>
      <c r="BU114" s="926"/>
      <c r="BV114" s="926">
        <v>97801</v>
      </c>
      <c r="BW114" s="926"/>
      <c r="BX114" s="926"/>
      <c r="BY114" s="926"/>
      <c r="BZ114" s="926"/>
      <c r="CA114" s="926">
        <v>135244</v>
      </c>
      <c r="CB114" s="926"/>
      <c r="CC114" s="926"/>
      <c r="CD114" s="926"/>
      <c r="CE114" s="926"/>
      <c r="CF114" s="920">
        <v>5.6</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123</v>
      </c>
      <c r="AB115" s="938"/>
      <c r="AC115" s="938"/>
      <c r="AD115" s="938"/>
      <c r="AE115" s="939"/>
      <c r="AF115" s="940" t="s">
        <v>123</v>
      </c>
      <c r="AG115" s="938"/>
      <c r="AH115" s="938"/>
      <c r="AI115" s="938"/>
      <c r="AJ115" s="939"/>
      <c r="AK115" s="940" t="s">
        <v>123</v>
      </c>
      <c r="AL115" s="938"/>
      <c r="AM115" s="938"/>
      <c r="AN115" s="938"/>
      <c r="AO115" s="939"/>
      <c r="AP115" s="941" t="s">
        <v>123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123</v>
      </c>
      <c r="DH115" s="959"/>
      <c r="DI115" s="959"/>
      <c r="DJ115" s="959"/>
      <c r="DK115" s="960"/>
      <c r="DL115" s="961" t="s">
        <v>123</v>
      </c>
      <c r="DM115" s="959"/>
      <c r="DN115" s="959"/>
      <c r="DO115" s="959"/>
      <c r="DP115" s="960"/>
      <c r="DQ115" s="961" t="s">
        <v>123</v>
      </c>
      <c r="DR115" s="959"/>
      <c r="DS115" s="959"/>
      <c r="DT115" s="959"/>
      <c r="DU115" s="960"/>
      <c r="DV115" s="962" t="s">
        <v>123</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123</v>
      </c>
      <c r="DH116" s="959"/>
      <c r="DI116" s="959"/>
      <c r="DJ116" s="959"/>
      <c r="DK116" s="960"/>
      <c r="DL116" s="961" t="s">
        <v>123</v>
      </c>
      <c r="DM116" s="959"/>
      <c r="DN116" s="959"/>
      <c r="DO116" s="959"/>
      <c r="DP116" s="960"/>
      <c r="DQ116" s="961" t="s">
        <v>123</v>
      </c>
      <c r="DR116" s="959"/>
      <c r="DS116" s="959"/>
      <c r="DT116" s="959"/>
      <c r="DU116" s="960"/>
      <c r="DV116" s="962" t="s">
        <v>123</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422431</v>
      </c>
      <c r="AB117" s="979"/>
      <c r="AC117" s="979"/>
      <c r="AD117" s="979"/>
      <c r="AE117" s="980"/>
      <c r="AF117" s="981">
        <v>442827</v>
      </c>
      <c r="AG117" s="979"/>
      <c r="AH117" s="979"/>
      <c r="AI117" s="979"/>
      <c r="AJ117" s="980"/>
      <c r="AK117" s="981">
        <v>396000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4228127</v>
      </c>
      <c r="BR119" s="1000"/>
      <c r="BS119" s="1000"/>
      <c r="BT119" s="1000"/>
      <c r="BU119" s="1000"/>
      <c r="BV119" s="1000">
        <v>4117829</v>
      </c>
      <c r="BW119" s="1000"/>
      <c r="BX119" s="1000"/>
      <c r="BY119" s="1000"/>
      <c r="BZ119" s="1000"/>
      <c r="CA119" s="1000">
        <v>4578296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1347698</v>
      </c>
      <c r="BR120" s="931"/>
      <c r="BS120" s="931"/>
      <c r="BT120" s="931"/>
      <c r="BU120" s="931"/>
      <c r="BV120" s="931">
        <v>1398311</v>
      </c>
      <c r="BW120" s="931"/>
      <c r="BX120" s="931"/>
      <c r="BY120" s="931"/>
      <c r="BZ120" s="931"/>
      <c r="CA120" s="931">
        <v>1507226</v>
      </c>
      <c r="CB120" s="931"/>
      <c r="CC120" s="931"/>
      <c r="CD120" s="931"/>
      <c r="CE120" s="931"/>
      <c r="CF120" s="944">
        <v>62.2</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123</v>
      </c>
      <c r="DH120" s="931"/>
      <c r="DI120" s="931"/>
      <c r="DJ120" s="931"/>
      <c r="DK120" s="931"/>
      <c r="DL120" s="931">
        <v>1256469</v>
      </c>
      <c r="DM120" s="931"/>
      <c r="DN120" s="931"/>
      <c r="DO120" s="931"/>
      <c r="DP120" s="931"/>
      <c r="DQ120" s="931">
        <v>1166061</v>
      </c>
      <c r="DR120" s="931"/>
      <c r="DS120" s="931"/>
      <c r="DT120" s="931"/>
      <c r="DU120" s="931"/>
      <c r="DV120" s="932">
        <v>48.1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23660</v>
      </c>
      <c r="BR121" s="926"/>
      <c r="BS121" s="926"/>
      <c r="BT121" s="926"/>
      <c r="BU121" s="926"/>
      <c r="BV121" s="926">
        <v>16972</v>
      </c>
      <c r="BW121" s="926"/>
      <c r="BX121" s="926"/>
      <c r="BY121" s="926"/>
      <c r="BZ121" s="926"/>
      <c r="CA121" s="926">
        <v>9124</v>
      </c>
      <c r="CB121" s="926"/>
      <c r="CC121" s="926"/>
      <c r="CD121" s="926"/>
      <c r="CE121" s="926"/>
      <c r="CF121" s="920">
        <v>0.4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123</v>
      </c>
      <c r="DH121" s="926"/>
      <c r="DI121" s="926"/>
      <c r="DJ121" s="926"/>
      <c r="DK121" s="926"/>
      <c r="DL121" s="926" t="s">
        <v>123</v>
      </c>
      <c r="DM121" s="926"/>
      <c r="DN121" s="926"/>
      <c r="DO121" s="926"/>
      <c r="DP121" s="926"/>
      <c r="DQ121" s="926" t="s">
        <v>123</v>
      </c>
      <c r="DR121" s="926"/>
      <c r="DS121" s="926"/>
      <c r="DT121" s="926"/>
      <c r="DU121" s="926"/>
      <c r="DV121" s="927" t="s">
        <v>123</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2716523</v>
      </c>
      <c r="BR122" s="1000"/>
      <c r="BS122" s="1000"/>
      <c r="BT122" s="1000"/>
      <c r="BU122" s="1000"/>
      <c r="BV122" s="1000">
        <v>2567445</v>
      </c>
      <c r="BW122" s="1000"/>
      <c r="BX122" s="1000"/>
      <c r="BY122" s="1000"/>
      <c r="BZ122" s="1000"/>
      <c r="CA122" s="1000">
        <v>2707115</v>
      </c>
      <c r="CB122" s="1000"/>
      <c r="CC122" s="1000"/>
      <c r="CD122" s="1000"/>
      <c r="CE122" s="1000"/>
      <c r="CF122" s="1017">
        <v>111.8</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123</v>
      </c>
      <c r="AB123" s="959"/>
      <c r="AC123" s="959"/>
      <c r="AD123" s="959"/>
      <c r="AE123" s="960"/>
      <c r="AF123" s="961" t="s">
        <v>123</v>
      </c>
      <c r="AG123" s="959"/>
      <c r="AH123" s="959"/>
      <c r="AI123" s="959"/>
      <c r="AJ123" s="960"/>
      <c r="AK123" s="961" t="s">
        <v>123</v>
      </c>
      <c r="AL123" s="959"/>
      <c r="AM123" s="959"/>
      <c r="AN123" s="959"/>
      <c r="AO123" s="960"/>
      <c r="AP123" s="962" t="s">
        <v>123</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4087881</v>
      </c>
      <c r="BR123" s="1064"/>
      <c r="BS123" s="1064"/>
      <c r="BT123" s="1064"/>
      <c r="BU123" s="1064"/>
      <c r="BV123" s="1064">
        <v>3982728</v>
      </c>
      <c r="BW123" s="1064"/>
      <c r="BX123" s="1064"/>
      <c r="BY123" s="1064"/>
      <c r="BZ123" s="1064"/>
      <c r="CA123" s="1064">
        <v>4223465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6.4</v>
      </c>
      <c r="BR124" s="1027"/>
      <c r="BS124" s="1027"/>
      <c r="BT124" s="1027"/>
      <c r="BU124" s="1027"/>
      <c r="BV124" s="1027">
        <v>6</v>
      </c>
      <c r="BW124" s="1027"/>
      <c r="BX124" s="1027"/>
      <c r="BY124" s="1027"/>
      <c r="BZ124" s="1027"/>
      <c r="CA124" s="1027">
        <v>14.6</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1280409</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123</v>
      </c>
      <c r="AB127" s="959"/>
      <c r="AC127" s="959"/>
      <c r="AD127" s="959"/>
      <c r="AE127" s="960"/>
      <c r="AF127" s="961" t="s">
        <v>123</v>
      </c>
      <c r="AG127" s="959"/>
      <c r="AH127" s="959"/>
      <c r="AI127" s="959"/>
      <c r="AJ127" s="960"/>
      <c r="AK127" s="961" t="s">
        <v>123</v>
      </c>
      <c r="AL127" s="959"/>
      <c r="AM127" s="959"/>
      <c r="AN127" s="959"/>
      <c r="AO127" s="960"/>
      <c r="AP127" s="962" t="s">
        <v>123</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14837</v>
      </c>
      <c r="AB128" s="1046"/>
      <c r="AC128" s="1046"/>
      <c r="AD128" s="1046"/>
      <c r="AE128" s="1047"/>
      <c r="AF128" s="1048">
        <v>12976</v>
      </c>
      <c r="AG128" s="1046"/>
      <c r="AH128" s="1046"/>
      <c r="AI128" s="1046"/>
      <c r="AJ128" s="1047"/>
      <c r="AK128" s="1048">
        <v>7029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123</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123</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2464437</v>
      </c>
      <c r="AB129" s="959"/>
      <c r="AC129" s="959"/>
      <c r="AD129" s="959"/>
      <c r="AE129" s="960"/>
      <c r="AF129" s="961">
        <v>2498040</v>
      </c>
      <c r="AG129" s="959"/>
      <c r="AH129" s="959"/>
      <c r="AI129" s="959"/>
      <c r="AJ129" s="960"/>
      <c r="AK129" s="961">
        <v>2647362</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286104</v>
      </c>
      <c r="AB130" s="959"/>
      <c r="AC130" s="959"/>
      <c r="AD130" s="959"/>
      <c r="AE130" s="960"/>
      <c r="AF130" s="961">
        <v>265801</v>
      </c>
      <c r="AG130" s="959"/>
      <c r="AH130" s="959"/>
      <c r="AI130" s="959"/>
      <c r="AJ130" s="960"/>
      <c r="AK130" s="961">
        <v>225533</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6.5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2178333</v>
      </c>
      <c r="AB131" s="986"/>
      <c r="AC131" s="986"/>
      <c r="AD131" s="986"/>
      <c r="AE131" s="987"/>
      <c r="AF131" s="985">
        <v>2232239</v>
      </c>
      <c r="AG131" s="986"/>
      <c r="AH131" s="986"/>
      <c r="AI131" s="986"/>
      <c r="AJ131" s="987"/>
      <c r="AK131" s="985">
        <v>2421829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14.6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5.5772005470000003</v>
      </c>
      <c r="AB132" s="1097"/>
      <c r="AC132" s="1097"/>
      <c r="AD132" s="1097"/>
      <c r="AE132" s="1098"/>
      <c r="AF132" s="1099">
        <v>7.3491234590000003</v>
      </c>
      <c r="AG132" s="1097"/>
      <c r="AH132" s="1097"/>
      <c r="AI132" s="1097"/>
      <c r="AJ132" s="1098"/>
      <c r="AK132" s="1099">
        <v>6.7485359210000002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5.8</v>
      </c>
      <c r="AB133" s="1080"/>
      <c r="AC133" s="1080"/>
      <c r="AD133" s="1080"/>
      <c r="AE133" s="1081"/>
      <c r="AF133" s="1079">
        <v>6.2</v>
      </c>
      <c r="AG133" s="1080"/>
      <c r="AH133" s="1080"/>
      <c r="AI133" s="1080"/>
      <c r="AJ133" s="1081"/>
      <c r="AK133" s="1079">
        <v>6.5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LyGbgFYBUKhSMV8t90Z7D8PGyQksNvJ9Hn7SmSe05lDKfN5QlORH2dJpTQADhwmy+B65w840WE6yDlkCjJRtQ==" saltValue="sZ3uKkBYECaW/Xz+WSfy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wg+wmlSjl79Q4+KAi7CagiI2X5Zj4ZjKVLAq88zpbQ4dFoJm2d6Dj9qGtumuUrmzdW18kr6Q8QlSXyCrrbhYw==" saltValue="4U2noHttco2ae5UoYUawy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xdX4cng1xZ1HyNfu3IcUTzn+TeIQruN6UbbuzuU1v98huvPu3YMGFZOe4byYXNcxUBGBMOcOBre8ljCvUYYkg==" saltValue="jq/U7DEZ4ga0xdBUn6h2U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1000923</v>
      </c>
      <c r="AP9" s="269">
        <v>143502</v>
      </c>
      <c r="AQ9" s="270">
        <v>156369</v>
      </c>
      <c r="AR9" s="271">
        <v>-8.1999999999999993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96012</v>
      </c>
      <c r="AP10" s="272">
        <v>13765</v>
      </c>
      <c r="AQ10" s="273">
        <v>21449</v>
      </c>
      <c r="AR10" s="274">
        <v>-35.799999999999997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t="s">
        <v>486</v>
      </c>
      <c r="AP11" s="272" t="s">
        <v>486</v>
      </c>
      <c r="AQ11" s="273">
        <v>1663</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44784</v>
      </c>
      <c r="AP13" s="272">
        <v>6421</v>
      </c>
      <c r="AQ13" s="273">
        <v>5566</v>
      </c>
      <c r="AR13" s="274">
        <v>15.4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t="s">
        <v>486</v>
      </c>
      <c r="AP14" s="272" t="s">
        <v>486</v>
      </c>
      <c r="AQ14" s="273">
        <v>3589</v>
      </c>
      <c r="AR14" s="274" t="s">
        <v>486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-77947</v>
      </c>
      <c r="AP15" s="272">
        <v>-11175</v>
      </c>
      <c r="AQ15" s="273">
        <v>-10547</v>
      </c>
      <c r="AR15" s="274">
        <v>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1063772</v>
      </c>
      <c r="AP16" s="272">
        <v>152512</v>
      </c>
      <c r="AQ16" s="273">
        <v>178125</v>
      </c>
      <c r="AR16" s="274">
        <v>-14.4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14.77</v>
      </c>
      <c r="AP21" s="286">
        <v>14.51</v>
      </c>
      <c r="AQ21" s="287">
        <v>0.26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95.4</v>
      </c>
      <c r="AP22" s="291">
        <v>95.5</v>
      </c>
      <c r="AQ22" s="292">
        <v>-0.1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279616</v>
      </c>
      <c r="AP32" s="300">
        <v>40088</v>
      </c>
      <c r="AQ32" s="301">
        <v>89268</v>
      </c>
      <c r="AR32" s="302">
        <v>-55.1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104330</v>
      </c>
      <c r="AP35" s="300">
        <v>14958</v>
      </c>
      <c r="AQ35" s="301">
        <v>17003</v>
      </c>
      <c r="AR35" s="302">
        <v>-12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12054</v>
      </c>
      <c r="AP36" s="300">
        <v>1728</v>
      </c>
      <c r="AQ36" s="301">
        <v>5039</v>
      </c>
      <c r="AR36" s="302">
        <v>-65.7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486</v>
      </c>
      <c r="AP38" s="303" t="s">
        <v>486</v>
      </c>
      <c r="AQ38" s="304">
        <v>25</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-7029</v>
      </c>
      <c r="AP39" s="300">
        <v>-1008</v>
      </c>
      <c r="AQ39" s="301">
        <v>-4913</v>
      </c>
      <c r="AR39" s="302">
        <v>-79.5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-225533</v>
      </c>
      <c r="AP40" s="300">
        <v>-32334</v>
      </c>
      <c r="AQ40" s="301">
        <v>-72657</v>
      </c>
      <c r="AR40" s="302">
        <v>-55.5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163438</v>
      </c>
      <c r="AP41" s="300">
        <v>23432</v>
      </c>
      <c r="AQ41" s="301">
        <v>34674</v>
      </c>
      <c r="AR41" s="302">
        <v>-32.4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265933</v>
      </c>
      <c r="AN51" s="322">
        <v>36590</v>
      </c>
      <c r="AO51" s="323">
        <v>0.6</v>
      </c>
      <c r="AP51" s="324">
        <v>125391</v>
      </c>
      <c r="AQ51" s="325">
        <v>-13.6</v>
      </c>
      <c r="AR51" s="326">
        <v>14.2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151727</v>
      </c>
      <c r="AN52" s="330">
        <v>20876</v>
      </c>
      <c r="AO52" s="331">
        <v>-30.7</v>
      </c>
      <c r="AP52" s="332">
        <v>68516</v>
      </c>
      <c r="AQ52" s="333">
        <v>-18.2</v>
      </c>
      <c r="AR52" s="334">
        <v>-12.5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128149</v>
      </c>
      <c r="AN53" s="322">
        <v>17915</v>
      </c>
      <c r="AO53" s="323">
        <v>-51</v>
      </c>
      <c r="AP53" s="324">
        <v>138402</v>
      </c>
      <c r="AQ53" s="325">
        <v>10.4</v>
      </c>
      <c r="AR53" s="326">
        <v>-61.4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75176</v>
      </c>
      <c r="AN54" s="330">
        <v>10510</v>
      </c>
      <c r="AO54" s="331">
        <v>-49.7</v>
      </c>
      <c r="AP54" s="332">
        <v>70652</v>
      </c>
      <c r="AQ54" s="333">
        <v>3.1</v>
      </c>
      <c r="AR54" s="334">
        <v>-52.8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161142</v>
      </c>
      <c r="AN55" s="322">
        <v>22696</v>
      </c>
      <c r="AO55" s="323">
        <v>26.7</v>
      </c>
      <c r="AP55" s="324">
        <v>146367</v>
      </c>
      <c r="AQ55" s="325">
        <v>5.8</v>
      </c>
      <c r="AR55" s="326">
        <v>20.9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115384</v>
      </c>
      <c r="AN56" s="330">
        <v>16251</v>
      </c>
      <c r="AO56" s="331">
        <v>54.6</v>
      </c>
      <c r="AP56" s="332">
        <v>79441</v>
      </c>
      <c r="AQ56" s="333">
        <v>12.4</v>
      </c>
      <c r="AR56" s="334">
        <v>42.2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209183</v>
      </c>
      <c r="AN57" s="322">
        <v>29646</v>
      </c>
      <c r="AO57" s="323">
        <v>30.6</v>
      </c>
      <c r="AP57" s="324">
        <v>165181</v>
      </c>
      <c r="AQ57" s="325">
        <v>12.9</v>
      </c>
      <c r="AR57" s="326">
        <v>17.7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176456</v>
      </c>
      <c r="AN58" s="330">
        <v>25008</v>
      </c>
      <c r="AO58" s="331">
        <v>53.9</v>
      </c>
      <c r="AP58" s="332">
        <v>82246</v>
      </c>
      <c r="AQ58" s="333">
        <v>3.5</v>
      </c>
      <c r="AR58" s="334">
        <v>50.4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177222</v>
      </c>
      <c r="AN59" s="322">
        <v>25408</v>
      </c>
      <c r="AO59" s="323">
        <v>-14.3</v>
      </c>
      <c r="AP59" s="324">
        <v>166234</v>
      </c>
      <c r="AQ59" s="325">
        <v>0.6</v>
      </c>
      <c r="AR59" s="326">
        <v>-14.9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145999</v>
      </c>
      <c r="AN60" s="330">
        <v>20932</v>
      </c>
      <c r="AO60" s="331">
        <v>-16.3</v>
      </c>
      <c r="AP60" s="332">
        <v>89789</v>
      </c>
      <c r="AQ60" s="333">
        <v>9.1999999999999993</v>
      </c>
      <c r="AR60" s="334">
        <v>-25.5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188326</v>
      </c>
      <c r="AN61" s="337">
        <v>26451</v>
      </c>
      <c r="AO61" s="338">
        <v>-1.5</v>
      </c>
      <c r="AP61" s="339">
        <v>148315</v>
      </c>
      <c r="AQ61" s="340">
        <v>3.2</v>
      </c>
      <c r="AR61" s="326">
        <v>-4.7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132948</v>
      </c>
      <c r="AN62" s="330">
        <v>18715</v>
      </c>
      <c r="AO62" s="331">
        <v>2.4</v>
      </c>
      <c r="AP62" s="332">
        <v>78129</v>
      </c>
      <c r="AQ62" s="333">
        <v>2</v>
      </c>
      <c r="AR62" s="334">
        <v>0.4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zC1AQ51nYP3R/ZWqncGBMeDWEkl4u2t4HAr02EK4QXx+vn8R4hYMwTlf/+HZQ+1OTvqe51yIV/COESQPDu58AA==" saltValue="k7St2OUX5OfFXt2ercRj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PjvgjITz8OOlRNm1Aaw6wMFwTTmphvtwzWgnOSzs0Db42xDSFjtDJAcUdmkZZmE3n9DmyQnLt5vQeyqrfnOdhg==" saltValue="3f7WW6X8aC/kD7/zJ0R1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ZJR1maaliY1i6h+2XG833ivBDPbJuWMlp2xDI5GWBLCNiRm+hwXmIrMZw29l9KBmkMu9MTPJQp624IlUC3SFnA==" saltValue="2w2ap68jCNioFhQF4CTv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27.89</v>
      </c>
      <c r="G47" s="12">
        <v>30.6</v>
      </c>
      <c r="H47" s="12">
        <v>35</v>
      </c>
      <c r="I47" s="12">
        <v>36.549999999999997</v>
      </c>
      <c r="J47" s="13">
        <v>38.6</v>
      </c>
    </row>
    <row r="48" spans="2:10" ht="57.75" customHeight="1" x14ac:dyDescent="0.2">
      <c r="B48" s="14"/>
      <c r="C48" s="1141" t="s">
        <v>4</v>
      </c>
      <c r="D48" s="1141"/>
      <c r="E48" s="1142"/>
      <c r="F48" s="15">
        <v>6.14</v>
      </c>
      <c r="G48" s="16">
        <v>10.17</v>
      </c>
      <c r="H48" s="16">
        <v>13.98</v>
      </c>
      <c r="I48" s="16">
        <v>17.3</v>
      </c>
      <c r="J48" s="17">
        <v>8.42</v>
      </c>
    </row>
    <row r="49" spans="2:10" ht="57.75" customHeight="1" thickBot="1" x14ac:dyDescent="0.25">
      <c r="B49" s="18"/>
      <c r="C49" s="1143" t="s">
        <v>5</v>
      </c>
      <c r="D49" s="1143"/>
      <c r="E49" s="1144"/>
      <c r="F49" s="19">
        <v>4.05</v>
      </c>
      <c r="G49" s="20">
        <v>8.25</v>
      </c>
      <c r="H49" s="20">
        <v>7.66</v>
      </c>
      <c r="I49" s="20">
        <v>5.54</v>
      </c>
      <c r="J49" s="21" t="s">
        <v>530</v>
      </c>
    </row>
    <row r="50" spans="2:10" ht="13.2" x14ac:dyDescent="0.2"/>
  </sheetData>
  <sheetProtection algorithmName="SHA-512" hashValue="Oz6ttjc5PT2vDCh+xJlwNyyNQCY2XwlYnPSb53eeWEkjWxvzQuGaenRYuyO1vU3eK+iolxRSkyNzl+Qb6VxLCg==" saltValue="USEytUx0yh93XTial+xi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2026-03-17T08:16:12Z</cp:lastPrinted>
  <dcterms:created xsi:type="dcterms:W3CDTF">2026-02-23T07:59:36Z</dcterms:created>
  <dcterms:modified xsi:type="dcterms:W3CDTF">2026-03-18T07:06:30Z</dcterms:modified>
  <cp:category/>
</cp:coreProperties>
</file>