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3FF81B8F-70CA-4B4E-8CEF-EE3405B7AFD9}"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E34" i="10"/>
  <c r="C34" i="10"/>
  <c r="U34" i="10" s="1"/>
  <c r="U35" i="10" s="1"/>
  <c r="U36" i="10" s="1"/>
  <c r="U37" i="10" s="1"/>
  <c r="AM34" i="10" l="1"/>
  <c r="AM35" i="10" s="1"/>
  <c r="BW34" i="10"/>
  <c r="BW35" i="10" s="1"/>
  <c r="BW36" i="10" s="1"/>
  <c r="BW37" i="10" s="1"/>
  <c r="BW38" i="10" s="1"/>
  <c r="BW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<sst xmlns="http://schemas.openxmlformats.org/spreadsheetml/2006/main" count="1085" uniqueCount="566">
  <si>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</si>
  <si>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</si>
  <si>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</si>
  <si>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</si>
  <si>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</si>
  <si>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</si>
  <si>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</si>
  <si>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</si>
  <si>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</si>
  <si>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</si>
  <si>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</si>
  <si>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</si>
  <si>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</si>
  <si>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</si>
  <si>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</si>
  <si>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</si>
  <si>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</si>
  <si>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</si>
  <si>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</si>
  <si>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</si>
  <si>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</si>
  <si>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</si>
  <si>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</si>
  <si>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</si>
  <si>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</si>
  <si>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</si>
  <si>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</si>
  <si>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</si>
  <si>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</si>
  <si>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</si>
  <si>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</si>
  <si>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</si>
  <si>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</si>
  <si>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</si>
  <si>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</si>
  <si>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</si>
  <si>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</si>
  <si>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</si>
  <si>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</si>
  <si>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</si>
  <si>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</si>
  <si>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</si>
  <si>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</si>
  <si>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</si>
  <si>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</si>
  <si>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</si>
  <si>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</si>
  <si>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</si>
  <si>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</si>
  <si>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</si>
  <si>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</si>
  <si>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</si>
  <si>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</si>
  <si>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</si>
  <si>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</si>
  <si>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</si>
  <si>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</si>
  <si>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</si>
  <si>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</si>
  <si>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</si>
  <si>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</si>
  <si>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</si>
  <si>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</si>
  <si>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</si>
  <si>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</si>
  <si>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</si>
  <si>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</si>
  <si>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</si>
  <si>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</si>
  <si>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</si>
  <si>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</si>
  <si>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</si>
  <si>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</si>
  <si>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</si>
  <si>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</si>
  <si>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</si>
  <si>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</si>
  <si>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</si>
  <si>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</si>
  <si>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</si>
  <si>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</si>
  <si>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</si>
  <si>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</si>
  <si>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</si>
  <si>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</si>
  <si>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</si>
  <si>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</si>
  <si>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</si>
  <si>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</si>
  <si>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</si>
  <si>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</si>
  <si>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</si>
  <si>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</si>
  <si>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</si>
  <si>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斑鳩町</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</si>
  <si>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</si>
  <si>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</si>
  <si>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</si>
  <si>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</si>
  <si>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</si>
  <si>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</si>
  <si>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</si>
  <si>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</si>
  <si>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</si>
  <si>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</si>
  <si>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</si>
  <si>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</si>
  <si>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</si>
  <si>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</si>
  <si>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</si>
  <si>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</si>
  <si>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</si>
  <si>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</si>
  <si>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</si>
  <si>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</si>
  <si>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</si>
  <si>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</si>
  <si>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</si>
  <si>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</si>
  <si>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</si>
  <si>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</si>
  <si>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</si>
  <si>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</si>
  <si>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</si>
  <si>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</si>
  <si>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</si>
  <si>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</si>
  <si>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</si>
  <si>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</si>
  <si>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</si>
  <si>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</si>
  <si>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</si>
  <si>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</si>
  <si>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</si>
  <si>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</si>
  <si>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</si>
  <si>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</si>
  <si>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</si>
  <si>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</si>
  <si>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</si>
  <si>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</si>
  <si>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</si>
  <si>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</si>
  <si>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</si>
  <si>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</si>
  <si>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</si>
  <si>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</si>
  <si>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</si>
  <si>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</si>
  <si>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</si>
  <si>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</si>
  <si>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</si>
  <si>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</si>
  <si>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</si>
  <si>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</si>
  <si>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</si>
  <si>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</si>
  <si>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</si>
  <si>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</si>
  <si>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</si>
  <si>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</si>
  <si>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</si>
  <si>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</si>
  <si>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</si>
  <si>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</si>
  <si>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</si>
  <si>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</si>
  <si>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</si>
  <si>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</si>
  <si>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</si>
  <si>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</si>
  <si>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</si>
  <si>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</si>
  <si>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</si>
  <si>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</si>
  <si>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</si>
  <si>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</si>
  <si>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</si>
  <si>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</si>
  <si>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</si>
  <si>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</si>
  <si>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</si>
  <si>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</si>
  <si>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</si>
  <si>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</si>
  <si>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</si>
  <si>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</si>
  <si>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</si>
  <si>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</si>
  <si>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</si>
  <si>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</si>
  <si>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</si>
  <si>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</si>
  <si>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</si>
  <si>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</si>
  <si>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</si>
  <si>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</si>
  <si>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</si>
  <si>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</si>
  <si>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</si>
  <si>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</si>
  <si>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</si>
  <si>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</si>
  <si>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奈良県斑鳩町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</si>
  <si>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</si>
  <si>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</si>
  <si>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</si>
  <si>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</si>
  <si>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</si>
  <si>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</si>
  <si>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</si>
  <si>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</si>
  <si>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</si>
  <si>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</si>
  <si>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</si>
  <si>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</si>
  <si>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</si>
  <si>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</si>
  <si>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</si>
  <si>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</si>
  <si>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</si>
  <si>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</si>
  <si>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</si>
  <si>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</si>
  <si>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</si>
  <si>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</si>
  <si>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</si>
  <si>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</si>
  <si>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</si>
  <si>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</si>
  <si>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</si>
  <si>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</si>
  <si>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</si>
  <si>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</si>
  <si>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</si>
  <si>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</si>
  <si>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</si>
  <si>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</si>
  <si>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</si>
  <si>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</si>
  <si>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</si>
  <si>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</si>
  <si>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</si>
  <si>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</si>
  <si>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</si>
  <si>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</si>
  <si>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</si>
  <si>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</si>
  <si>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</si>
  <si>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</si>
  <si>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</si>
  <si>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</si>
  <si>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</si>
  <si>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</si>
  <si>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</si>
  <si>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</si>
  <si>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</si>
  <si>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</si>
  <si>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</si>
  <si>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</si>
  <si>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</si>
  <si>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</si>
  <si>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</si>
  <si>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</si>
  <si>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</si>
  <si>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</si>
  <si>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</si>
  <si>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</si>
  <si>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</si>
  <si>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</si>
  <si>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</si>
  <si>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</si>
  <si>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</si>
  <si>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</si>
  <si>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</si>
  <si>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</si>
  <si>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</si>
  <si>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</si>
  <si>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</si>
  <si>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</si>
  <si>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</si>
  <si>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</si>
  <si>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</si>
  <si>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</si>
  <si>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</si>
  <si>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</si>
  <si>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</si>
  <si>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</si>
  <si>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</si>
  <si>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</si>
  <si>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</si>
  <si>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</si>
  <si>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</si>
  <si>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</si>
  <si>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</si>
  <si>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</si>
  <si>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</si>
  <si>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</si>
  <si>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</si>
  <si>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</si>
  <si>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</si>
  <si>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</si>
  <si>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</si>
  <si>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</si>
  <si>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</si>
  <si>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</si>
  <si>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</si>
  <si>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</si>
  <si>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</si>
  <si>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</si>
  <si>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</si>
  <si>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</si>
  <si>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</si>
  <si>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</si>
  <si>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</si>
  <si>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</si>
  <si>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</si>
  <si>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</si>
  <si>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</si>
  <si>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</si>
  <si>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</si>
  <si>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</si>
  <si>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</si>
  <si>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</si>
  <si>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</si>
  <si>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</si>
  <si>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</si>
  <si>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</si>
  <si>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</si>
  <si>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</si>
  <si>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</si>
  <si>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</si>
  <si>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</si>
  <si>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</si>
  <si>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</si>
  <si>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</si>
  <si>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</si>
  <si>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</si>
  <si>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</si>
  <si>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</si>
  <si>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</si>
  <si>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</si>
  <si>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</si>
  <si>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</si>
  <si>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</si>
  <si>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</si>
  <si>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</si>
  <si>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</si>
  <si>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</si>
  <si>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</si>
  <si>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</si>
  <si>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</si>
  <si>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</si>
  <si>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</si>
  <si>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奈良県斑鳩町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</si>
  <si>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</si>
  <si>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</si>
  <si>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</si>
  <si>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</si>
  <si>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</si>
  <si>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</si>
  <si>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</si>
  <si>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</si>
  <si>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</si>
  <si>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</si>
  <si>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</si>
  <si>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</si>
  <si>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</si>
  <si>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</si>
  <si>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</si>
  <si>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</si>
  <si>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</si>
  <si>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</si>
  <si>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</si>
  <si>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</si>
  <si>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</si>
  <si>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</si>
  <si>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</si>
  <si>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</si>
  <si>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</si>
  <si>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</si>
  <si>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</si>
  <si>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</si>
  <si>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</si>
  <si>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</si>
  <si>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</si>
  <si>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</si>
  <si>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</si>
  <si>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</si>
  <si>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介護保険事業（保険事業勘定）</t>
    <phoneticPr fontId="5"/>
  </si>
  <si>
    <t>介護保険事業（介護サービス事業勘定）</t>
    <phoneticPr fontId="5"/>
  </si>
  <si>
    <t>後期高齢者医療</t>
    <phoneticPr fontId="5"/>
  </si>
  <si>
    <t>水道事業</t>
    <phoneticPr fontId="5"/>
  </si>
  <si>
    <t>法適用企業</t>
    <phoneticPr fontId="5"/>
  </si>
  <si>
    <t>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</si>
  <si>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</si>
  <si>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</si>
  <si>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</si>
  <si>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</si>
  <si>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</si>
  <si>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</si>
  <si>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</si>
  <si>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</si>
  <si>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</si>
  <si>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</si>
  <si>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</si>
  <si>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</si>
  <si>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</si>
  <si>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</si>
  <si>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</si>
  <si>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</si>
  <si>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</si>
  <si>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</si>
  <si>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</si>
  <si>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</si>
  <si>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</si>
  <si>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</si>
  <si>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</si>
  <si>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</si>
  <si>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</si>
  <si>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</si>
  <si>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</si>
  <si>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</si>
  <si>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</si>
  <si>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</si>
  <si>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</si>
  <si>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</si>
  <si>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</si>
  <si>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</si>
  <si>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</si>
  <si>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</si>
  <si>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</si>
  <si>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</si>
  <si>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</si>
  <si>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</si>
  <si>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</si>
  <si>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</si>
  <si>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</si>
  <si>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</si>
  <si>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</si>
  <si>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</si>
  <si>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</si>
  <si>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</si>
  <si>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</si>
  <si>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</si>
  <si>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</si>
  <si>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</si>
  <si>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</si>
  <si>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</si>
  <si>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</si>
  <si>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</si>
  <si>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</si>
  <si>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</si>
  <si>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</si>
  <si>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</si>
  <si>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</si>
  <si>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</si>
  <si>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</si>
  <si>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</si>
  <si>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</si>
  <si>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</si>
  <si>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</si>
  <si>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</si>
  <si>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</si>
  <si>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</si>
  <si>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</si>
  <si>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</si>
  <si>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</si>
  <si>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</si>
  <si>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</si>
  <si>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</si>
  <si>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</si>
  <si>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</si>
  <si>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</si>
  <si>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</si>
  <si>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</si>
  <si>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</si>
  <si>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</si>
  <si>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</si>
  <si>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</si>
  <si>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</si>
  <si>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</si>
  <si>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</si>
  <si>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</si>
  <si>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</si>
  <si>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</si>
  <si>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</si>
  <si>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</si>
  <si>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</si>
  <si>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</si>
  <si>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</si>
  <si>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</si>
  <si>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</si>
  <si>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</si>
  <si>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</si>
  <si>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</si>
  <si>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</si>
  <si>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</si>
  <si>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</si>
  <si>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</si>
  <si>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</si>
  <si>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</si>
  <si>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</si>
  <si>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</si>
  <si>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</si>
  <si>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</si>
  <si>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</si>
  <si>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</si>
  <si>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</si>
  <si>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</si>
  <si>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</si>
  <si>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</si>
  <si>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</si>
  <si>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</si>
  <si>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</si>
  <si>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</si>
  <si>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</si>
  <si>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</si>
  <si>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</si>
  <si>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</si>
  <si>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</si>
  <si>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</si>
  <si>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</si>
  <si>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</si>
  <si>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</si>
  <si>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</si>
  <si>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</si>
  <si>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</si>
  <si>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</si>
  <si>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</si>
  <si>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1.00</t>
  </si>
  <si>
    <t>▲ 3.68</t>
  </si>
  <si>
    <t>国民健康保険事業</t>
  </si>
  <si>
    <t>▲ 2.08</t>
  </si>
  <si>
    <t>▲ 0.98</t>
  </si>
  <si>
    <t>▲ 0.77</t>
  </si>
  <si>
    <t>▲ 0.61</t>
  </si>
  <si>
    <t>▲ 0.49</t>
  </si>
  <si>
    <t>一般会計</t>
  </si>
  <si>
    <t>水道事業</t>
  </si>
  <si>
    <t>下水道事業</t>
  </si>
  <si>
    <t>介護保険事業（保険事業勘定）</t>
  </si>
  <si>
    <t>介護保険事業（介護サービス事業勘定）</t>
  </si>
  <si>
    <t>後期高齢者医療</t>
  </si>
  <si>
    <t>▲ 0.00</t>
  </si>
  <si>
    <t>その他会計（赤字）</t>
  </si>
  <si>
    <t>その他会計（黒字）</t>
  </si>
  <si>
    <t>R02</t>
    <phoneticPr fontId="5"/>
  </si>
  <si>
    <t>R03</t>
    <phoneticPr fontId="5"/>
  </si>
  <si>
    <t>R04</t>
    <phoneticPr fontId="5"/>
  </si>
  <si>
    <t>R05</t>
    <phoneticPr fontId="5"/>
  </si>
  <si>
    <t>R06</t>
    <phoneticPr fontId="5"/>
  </si>
  <si>
    <t>老人福祉施設三室園組合</t>
    <rPh sb="0" eb="2">
      <t>ロウジン</t>
    </rPh>
    <rPh sb="2" eb="4">
      <t>フクシ</t>
    </rPh>
    <rPh sb="4" eb="6">
      <t>シセツ</t>
    </rPh>
    <rPh sb="6" eb="8">
      <t>ミムロ</t>
    </rPh>
    <rPh sb="8" eb="9">
      <t>エン</t>
    </rPh>
    <rPh sb="9" eb="11">
      <t>クミアイ</t>
    </rPh>
    <phoneticPr fontId="2"/>
  </si>
  <si>
    <t>奈良県市町村総合事務組合</t>
    <rPh sb="0" eb="3">
      <t>ナラケン</t>
    </rPh>
    <rPh sb="3" eb="6">
      <t>シチョウソン</t>
    </rPh>
    <rPh sb="6" eb="12">
      <t>ソウゴウジムクミアイ</t>
    </rPh>
    <phoneticPr fontId="2"/>
  </si>
  <si>
    <t>王寺周辺広域休日応急診療施設組合</t>
    <rPh sb="0" eb="4">
      <t>オウジシュウヘン</t>
    </rPh>
    <rPh sb="4" eb="6">
      <t>コウイキ</t>
    </rPh>
    <rPh sb="6" eb="8">
      <t>キュウジツ</t>
    </rPh>
    <rPh sb="8" eb="10">
      <t>オウキュウ</t>
    </rPh>
    <rPh sb="10" eb="12">
      <t>シンリョウ</t>
    </rPh>
    <rPh sb="12" eb="14">
      <t>シセツ</t>
    </rPh>
    <rPh sb="14" eb="16">
      <t>クミアイ</t>
    </rPh>
    <phoneticPr fontId="2"/>
  </si>
  <si>
    <t>奈良県後期高齢者医療広域連合</t>
    <rPh sb="0" eb="3">
      <t>ナラケン</t>
    </rPh>
    <rPh sb="3" eb="8">
      <t>コウキコウレイシャ</t>
    </rPh>
    <rPh sb="8" eb="10">
      <t>イリョウ</t>
    </rPh>
    <rPh sb="10" eb="14">
      <t>コウイキレンゴウ</t>
    </rPh>
    <phoneticPr fontId="2"/>
  </si>
  <si>
    <t>奈良県広域消防組合</t>
    <rPh sb="0" eb="3">
      <t>ナラケン</t>
    </rPh>
    <rPh sb="3" eb="5">
      <t>コウイキ</t>
    </rPh>
    <rPh sb="5" eb="7">
      <t>ショウボウ</t>
    </rPh>
    <rPh sb="7" eb="9">
      <t>クミアイ</t>
    </rPh>
    <phoneticPr fontId="2"/>
  </si>
  <si>
    <t>-</t>
    <phoneticPr fontId="2"/>
  </si>
  <si>
    <t>斑鳩町文化振興財団</t>
    <rPh sb="0" eb="3">
      <t>イカルガチョウ</t>
    </rPh>
    <rPh sb="3" eb="9">
      <t>ブンカシンコウザイダン</t>
    </rPh>
    <phoneticPr fontId="2"/>
  </si>
  <si>
    <t>奈良広域水質検査センター</t>
    <rPh sb="0" eb="2">
      <t>ナラ</t>
    </rPh>
    <rPh sb="2" eb="4">
      <t>コウイキ</t>
    </rPh>
    <rPh sb="4" eb="6">
      <t>スイシツ</t>
    </rPh>
    <rPh sb="6" eb="8">
      <t>ケンサ</t>
    </rPh>
    <phoneticPr fontId="2"/>
  </si>
  <si>
    <t>福祉基金</t>
    <rPh sb="0" eb="4">
      <t>フクシキキン</t>
    </rPh>
    <phoneticPr fontId="5"/>
  </si>
  <si>
    <t>斑鳩の里歴史文化遺産保存・活用基金</t>
    <rPh sb="0" eb="2">
      <t>イカルガ</t>
    </rPh>
    <rPh sb="3" eb="4">
      <t>サト</t>
    </rPh>
    <rPh sb="4" eb="6">
      <t>レキシ</t>
    </rPh>
    <rPh sb="6" eb="8">
      <t>ブンカ</t>
    </rPh>
    <rPh sb="8" eb="10">
      <t>イサン</t>
    </rPh>
    <rPh sb="10" eb="12">
      <t>ホゾン</t>
    </rPh>
    <rPh sb="13" eb="15">
      <t>カツヨウ</t>
    </rPh>
    <rPh sb="15" eb="17">
      <t>キキン</t>
    </rPh>
    <phoneticPr fontId="5"/>
  </si>
  <si>
    <t>文化振興基金</t>
    <rPh sb="0" eb="2">
      <t>ブンカ</t>
    </rPh>
    <rPh sb="2" eb="4">
      <t>シンコウ</t>
    </rPh>
    <rPh sb="4" eb="6">
      <t>キキン</t>
    </rPh>
    <phoneticPr fontId="5"/>
  </si>
  <si>
    <t>スポーツ振興金</t>
    <rPh sb="4" eb="7">
      <t>シンコウキン</t>
    </rPh>
    <phoneticPr fontId="5"/>
  </si>
  <si>
    <t>森林環境保全基金</t>
    <rPh sb="0" eb="2">
      <t>シンリン</t>
    </rPh>
    <rPh sb="2" eb="4">
      <t>カンキョウ</t>
    </rPh>
    <rPh sb="4" eb="6">
      <t>ホゼン</t>
    </rPh>
    <rPh sb="6" eb="8">
      <t>キキン</t>
    </rPh>
    <phoneticPr fontId="5"/>
  </si>
  <si>
    <t>斑鳩町観光協会</t>
    <rPh sb="0" eb="3">
      <t>イカルガチョウ</t>
    </rPh>
    <rPh sb="3" eb="7">
      <t>カンコウキョウカイ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</si>
</sst>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extLst>
            <c:ext xmlns:c16="http://schemas.microsoft.com/office/drawing/2014/chart" uri="{C3380CC4-5D6E-409C-BE32-E72D297353CC}">
              <c16:uniqueId val="{00000000-529C-482A-AD71-4E210D6A3D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12640</c:v>
                </c:pt>
                <c:pt idx="1">
                  <c:v>12230</c:v>
                </c:pt>
                <c:pt idx="2">
                  <c:v>28689</c:v>
                </c:pt>
                <c:pt idx="3">
                  <c:v>39182</c:v>
                </c:pt>
                <c:pt idx="4">
                  <c:v>31356</c:v>
                </c:pt>
              </c:numCache>
            </c:numRef>
          </c:val>
          <c:smooth val="0"/>
          <c:extLst>
            <c:ext xmlns:c16="http://schemas.microsoft.com/office/drawing/2014/chart" uri="{C3380CC4-5D6E-409C-BE32-E72D297353CC}">
              <c16:uniqueId val="{00000001-529C-482A-AD71-4E210D6A3DE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8.19</c:v>
                </c:pt>
                <c:pt idx="1">
                  <c:v>11.74</c:v>
                </c:pt>
                <c:pt idx="2">
                  <c:v>10.94</c:v>
                </c:pt>
                <c:pt idx="3">
                  <c:v>5.86</c:v>
                </c:pt>
                <c:pt idx="4">
                  <c:v>6.76</c:v>
                </c:pt>
              </c:numCache>
            </c:numRef>
          </c:val>
          <c:extLst>
            <c:ext xmlns:c16="http://schemas.microsoft.com/office/drawing/2014/chart" uri="{C3380CC4-5D6E-409C-BE32-E72D297353CC}">
              <c16:uniqueId val="{00000000-7C6A-48F1-8307-8F8C72960F1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28.13</c:v>
                </c:pt>
                <c:pt idx="1">
                  <c:v>30.64</c:v>
                </c:pt>
                <c:pt idx="2">
                  <c:v>31.26</c:v>
                </c:pt>
                <c:pt idx="3">
                  <c:v>32.35</c:v>
                </c:pt>
                <c:pt idx="4">
                  <c:v>31.66</c:v>
                </c:pt>
              </c:numCache>
            </c:numRef>
          </c:val>
          <c:extLst>
            <c:ext xmlns:c16="http://schemas.microsoft.com/office/drawing/2014/chart" uri="{C3380CC4-5D6E-409C-BE32-E72D297353CC}">
              <c16:uniqueId val="{00000001-7C6A-48F1-8307-8F8C72960F1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1.44</c:v>
                </c:pt>
                <c:pt idx="1">
                  <c:v>8.6</c:v>
                </c:pt>
                <c:pt idx="2">
                  <c:v>-1</c:v>
                </c:pt>
                <c:pt idx="3">
                  <c:v>-3.68</c:v>
                </c:pt>
                <c:pt idx="4">
                  <c:v>1.07</c:v>
                </c:pt>
              </c:numCache>
            </c:numRef>
          </c:val>
          <c:smooth val="0"/>
          <c:extLst>
            <c:ext xmlns:c16="http://schemas.microsoft.com/office/drawing/2014/chart" uri="{C3380CC4-5D6E-409C-BE32-E72D297353CC}">
              <c16:uniqueId val="{00000002-7C6A-48F1-8307-8F8C72960F1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29F-41EA-AE59-CF6406DCAD9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9F-41EA-AE59-CF6406DCAD9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29F-41EA-AE59-CF6406DCAD9D}"/>
            </c:ext>
          </c:extLst>
        </c:ser>
        <c:ser>
          <c:idx val="3"/>
          <c:order val="3"/>
          <c:tx>
            <c:strRef>
              <c:f>データシート!$A$30</c:f>
              <c:strCache>
                <c:ptCount val="1"/>
                <c:pt idx="0">
                  <c:v>後期高齢者医療</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0.08</c:v>
                </c:pt>
                <c:pt idx="2">
                  <c:v>#N/A</c:v>
                </c:pt>
                <c:pt idx="3">
                  <c:v>0.18</c:v>
                </c:pt>
                <c:pt idx="4">
                  <c:v>#N/A</c:v>
                </c:pt>
                <c:pt idx="5">
                  <c:v>0</c:v>
                </c:pt>
                <c:pt idx="6">
                  <c:v>#N/A</c:v>
                </c:pt>
                <c:pt idx="7">
                  <c:v>0</c:v>
                </c:pt>
                <c:pt idx="8">
                  <c:v>#N/A</c:v>
                </c:pt>
                <c:pt idx="9">
                  <c:v>0.01</c:v>
                </c:pt>
              </c:numCache>
            </c:numRef>
          </c:val>
          <c:extLst>
            <c:ext xmlns:c16="http://schemas.microsoft.com/office/drawing/2014/chart" uri="{C3380CC4-5D6E-409C-BE32-E72D297353CC}">
              <c16:uniqueId val="{00000003-B29F-41EA-AE59-CF6406DCAD9D}"/>
            </c:ext>
          </c:extLst>
        </c:ser>
        <c:ser>
          <c:idx val="4"/>
          <c:order val="4"/>
          <c:tx>
            <c:strRef>
              <c:f>データシート!$A$31</c:f>
              <c:strCache>
                <c:ptCount val="1"/>
                <c:pt idx="0">
                  <c:v>介護保険事業（介護サービス事業勘定）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0.05</c:v>
                </c:pt>
                <c:pt idx="8">
                  <c:v>#N/A</c:v>
                </c:pt>
                <c:pt idx="9">
                  <c:v>0.04</c:v>
                </c:pt>
              </c:numCache>
            </c:numRef>
          </c:val>
          <c:extLst>
            <c:ext xmlns:c16="http://schemas.microsoft.com/office/drawing/2014/chart" uri="{C3380CC4-5D6E-409C-BE32-E72D297353CC}">
              <c16:uniqueId val="{00000004-B29F-41EA-AE59-CF6406DCAD9D}"/>
            </c:ext>
          </c:extLst>
        </c:ser>
        <c:ser>
          <c:idx val="5"/>
          <c:order val="5"/>
          <c:tx>
            <c:strRef>
              <c:f>データシート!$A$32</c:f>
              <c:strCache>
                <c:ptCount val="1"/>
                <c:pt idx="0">
                  <c:v>介護保険事業（保険事業勘定）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1.34</c:v>
                </c:pt>
                <c:pt idx="2">
                  <c:v>#N/A</c:v>
                </c:pt>
                <c:pt idx="3">
                  <c:v>0.91</c:v>
                </c:pt>
                <c:pt idx="4">
                  <c:v>#N/A</c:v>
                </c:pt>
                <c:pt idx="5">
                  <c:v>1.58</c:v>
                </c:pt>
                <c:pt idx="6">
                  <c:v>#N/A</c:v>
                </c:pt>
                <c:pt idx="7">
                  <c:v>0.23</c:v>
                </c:pt>
                <c:pt idx="8">
                  <c:v>#N/A</c:v>
                </c:pt>
                <c:pt idx="9">
                  <c:v>0.92</c:v>
                </c:pt>
              </c:numCache>
            </c:numRef>
          </c:val>
          <c:extLst>
            <c:ext xmlns:c16="http://schemas.microsoft.com/office/drawing/2014/chart" uri="{C3380CC4-5D6E-409C-BE32-E72D297353CC}">
              <c16:uniqueId val="{00000005-B29F-41EA-AE59-CF6406DCAD9D}"/>
            </c:ext>
          </c:extLst>
        </c:ser>
        <c:ser>
          <c:idx val="6"/>
          <c:order val="6"/>
          <c:tx>
            <c:strRef>
              <c:f>データシート!$A$33</c:f>
              <c:strCache>
                <c:ptCount val="1"/>
                <c:pt idx="0">
                  <c:v>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1.1100000000000001</c:v>
                </c:pt>
                <c:pt idx="2">
                  <c:v>#N/A</c:v>
                </c:pt>
                <c:pt idx="3">
                  <c:v>1.28</c:v>
                </c:pt>
                <c:pt idx="4">
                  <c:v>#N/A</c:v>
                </c:pt>
                <c:pt idx="5">
                  <c:v>1.71</c:v>
                </c:pt>
                <c:pt idx="6">
                  <c:v>#N/A</c:v>
                </c:pt>
                <c:pt idx="7">
                  <c:v>1.57</c:v>
                </c:pt>
                <c:pt idx="8">
                  <c:v>#N/A</c:v>
                </c:pt>
                <c:pt idx="9">
                  <c:v>1.26</c:v>
                </c:pt>
              </c:numCache>
            </c:numRef>
          </c:val>
          <c:extLst>
            <c:ext xmlns:c16="http://schemas.microsoft.com/office/drawing/2014/chart" uri="{C3380CC4-5D6E-409C-BE32-E72D297353CC}">
              <c16:uniqueId val="{00000006-B29F-41EA-AE59-CF6406DCAD9D}"/>
            </c:ext>
          </c:extLst>
        </c:ser>
        <c:ser>
          <c:idx val="7"/>
          <c:order val="7"/>
          <c:tx>
            <c:strRef>
              <c:f>データシート!$A$34</c:f>
              <c:strCache>
                <c:ptCount val="1"/>
                <c:pt idx="0">
                  <c:v>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7.88</c:v>
                </c:pt>
                <c:pt idx="2">
                  <c:v>#N/A</c:v>
                </c:pt>
                <c:pt idx="3">
                  <c:v>7.97</c:v>
                </c:pt>
                <c:pt idx="4">
                  <c:v>#N/A</c:v>
                </c:pt>
                <c:pt idx="5">
                  <c:v>7.33</c:v>
                </c:pt>
                <c:pt idx="6">
                  <c:v>#N/A</c:v>
                </c:pt>
                <c:pt idx="7">
                  <c:v>5.66</c:v>
                </c:pt>
                <c:pt idx="8">
                  <c:v>#N/A</c:v>
                </c:pt>
                <c:pt idx="9">
                  <c:v>4.8499999999999996</c:v>
                </c:pt>
              </c:numCache>
            </c:numRef>
          </c:val>
          <c:extLst>
            <c:ext xmlns:c16="http://schemas.microsoft.com/office/drawing/2014/chart" uri="{C3380CC4-5D6E-409C-BE32-E72D297353CC}">
              <c16:uniqueId val="{00000007-B29F-41EA-AE59-CF6406DCAD9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8.18</c:v>
                </c:pt>
                <c:pt idx="2">
                  <c:v>#N/A</c:v>
                </c:pt>
                <c:pt idx="3">
                  <c:v>11.74</c:v>
                </c:pt>
                <c:pt idx="4">
                  <c:v>#N/A</c:v>
                </c:pt>
                <c:pt idx="5">
                  <c:v>10.93</c:v>
                </c:pt>
                <c:pt idx="6">
                  <c:v>#N/A</c:v>
                </c:pt>
                <c:pt idx="7">
                  <c:v>5.86</c:v>
                </c:pt>
                <c:pt idx="8">
                  <c:v>#N/A</c:v>
                </c:pt>
                <c:pt idx="9">
                  <c:v>6.75</c:v>
                </c:pt>
              </c:numCache>
            </c:numRef>
          </c:val>
          <c:extLst>
            <c:ext xmlns:c16="http://schemas.microsoft.com/office/drawing/2014/chart" uri="{C3380CC4-5D6E-409C-BE32-E72D297353CC}">
              <c16:uniqueId val="{00000008-B29F-41EA-AE59-CF6406DCAD9D}"/>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2.08</c:v>
                </c:pt>
                <c:pt idx="1">
                  <c:v>#N/A</c:v>
                </c:pt>
                <c:pt idx="2">
                  <c:v>0.98</c:v>
                </c:pt>
                <c:pt idx="3">
                  <c:v>#N/A</c:v>
                </c:pt>
                <c:pt idx="4">
                  <c:v>0.77</c:v>
                </c:pt>
                <c:pt idx="5">
                  <c:v>#N/A</c:v>
                </c:pt>
                <c:pt idx="6">
                  <c:v>0.61</c:v>
                </c:pt>
                <c:pt idx="7">
                  <c:v>#N/A</c:v>
                </c:pt>
                <c:pt idx="8">
                  <c:v>0.49</c:v>
                </c:pt>
                <c:pt idx="9">
                  <c:v>#N/A</c:v>
                </c:pt>
              </c:numCache>
            </c:numRef>
          </c:val>
          <c:extLst>
            <c:ext xmlns:c16="http://schemas.microsoft.com/office/drawing/2014/chart" uri="{C3380CC4-5D6E-409C-BE32-E72D297353CC}">
              <c16:uniqueId val="{00000009-B29F-41EA-AE59-CF6406DCAD9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955</c:v>
                </c:pt>
                <c:pt idx="5">
                  <c:v>956</c:v>
                </c:pt>
                <c:pt idx="8">
                  <c:v>942</c:v>
                </c:pt>
                <c:pt idx="11">
                  <c:v>860</c:v>
                </c:pt>
                <c:pt idx="14">
                  <c:v>840</c:v>
                </c:pt>
              </c:numCache>
            </c:numRef>
          </c:val>
          <c:extLst>
            <c:ext xmlns:c16="http://schemas.microsoft.com/office/drawing/2014/chart" uri="{C3380CC4-5D6E-409C-BE32-E72D297353CC}">
              <c16:uniqueId val="{00000000-A3DD-40A1-B019-817680A8706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3DD-40A1-B019-817680A8706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3DD-40A1-B019-817680A8706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21</c:v>
                </c:pt>
                <c:pt idx="6">
                  <c:v>21</c:v>
                </c:pt>
                <c:pt idx="9">
                  <c:v>25</c:v>
                </c:pt>
                <c:pt idx="12">
                  <c:v>30</c:v>
                </c:pt>
              </c:numCache>
            </c:numRef>
          </c:val>
          <c:extLst>
            <c:ext xmlns:c16="http://schemas.microsoft.com/office/drawing/2014/chart" uri="{C3380CC4-5D6E-409C-BE32-E72D297353CC}">
              <c16:uniqueId val="{00000003-A3DD-40A1-B019-817680A8706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475</c:v>
                </c:pt>
                <c:pt idx="3">
                  <c:v>489</c:v>
                </c:pt>
                <c:pt idx="6">
                  <c:v>481</c:v>
                </c:pt>
                <c:pt idx="9">
                  <c:v>468</c:v>
                </c:pt>
                <c:pt idx="12">
                  <c:v>444</c:v>
                </c:pt>
              </c:numCache>
            </c:numRef>
          </c:val>
          <c:extLst>
            <c:ext xmlns:c16="http://schemas.microsoft.com/office/drawing/2014/chart" uri="{C3380CC4-5D6E-409C-BE32-E72D297353CC}">
              <c16:uniqueId val="{00000004-A3DD-40A1-B019-817680A8706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3DD-40A1-B019-817680A8706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3DD-40A1-B019-817680A8706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877</c:v>
                </c:pt>
                <c:pt idx="3">
                  <c:v>917</c:v>
                </c:pt>
                <c:pt idx="6">
                  <c:v>914</c:v>
                </c:pt>
                <c:pt idx="9">
                  <c:v>861</c:v>
                </c:pt>
                <c:pt idx="12">
                  <c:v>852</c:v>
                </c:pt>
              </c:numCache>
            </c:numRef>
          </c:val>
          <c:extLst>
            <c:ext xmlns:c16="http://schemas.microsoft.com/office/drawing/2014/chart" uri="{C3380CC4-5D6E-409C-BE32-E72D297353CC}">
              <c16:uniqueId val="{00000007-A3DD-40A1-B019-817680A8706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413</c:v>
                </c:pt>
                <c:pt idx="2">
                  <c:v>#N/A</c:v>
                </c:pt>
                <c:pt idx="3">
                  <c:v>#N/A</c:v>
                </c:pt>
                <c:pt idx="4">
                  <c:v>471</c:v>
                </c:pt>
                <c:pt idx="5">
                  <c:v>#N/A</c:v>
                </c:pt>
                <c:pt idx="6">
                  <c:v>#N/A</c:v>
                </c:pt>
                <c:pt idx="7">
                  <c:v>474</c:v>
                </c:pt>
                <c:pt idx="8">
                  <c:v>#N/A</c:v>
                </c:pt>
                <c:pt idx="9">
                  <c:v>#N/A</c:v>
                </c:pt>
                <c:pt idx="10">
                  <c:v>494</c:v>
                </c:pt>
                <c:pt idx="11">
                  <c:v>#N/A</c:v>
                </c:pt>
                <c:pt idx="12">
                  <c:v>#N/A</c:v>
                </c:pt>
                <c:pt idx="13">
                  <c:v>486</c:v>
                </c:pt>
                <c:pt idx="14">
                  <c:v>#N/A</c:v>
                </c:pt>
              </c:numCache>
            </c:numRef>
          </c:val>
          <c:smooth val="0"/>
          <c:extLst>
            <c:ext xmlns:c16="http://schemas.microsoft.com/office/drawing/2014/chart" uri="{C3380CC4-5D6E-409C-BE32-E72D297353CC}">
              <c16:uniqueId val="{00000008-A3DD-40A1-B019-817680A8706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8947</c:v>
                </c:pt>
                <c:pt idx="5">
                  <c:v>8643</c:v>
                </c:pt>
                <c:pt idx="8">
                  <c:v>8315</c:v>
                </c:pt>
                <c:pt idx="11">
                  <c:v>7972</c:v>
                </c:pt>
                <c:pt idx="14">
                  <c:v>7666</c:v>
                </c:pt>
              </c:numCache>
            </c:numRef>
          </c:val>
          <c:extLst>
            <c:ext xmlns:c16="http://schemas.microsoft.com/office/drawing/2014/chart" uri="{C3380CC4-5D6E-409C-BE32-E72D297353CC}">
              <c16:uniqueId val="{00000000-646D-43C7-BD2B-A03BE50111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2740</c:v>
                </c:pt>
                <c:pt idx="5">
                  <c:v>2574</c:v>
                </c:pt>
                <c:pt idx="8">
                  <c:v>2460</c:v>
                </c:pt>
                <c:pt idx="11">
                  <c:v>2323</c:v>
                </c:pt>
                <c:pt idx="14">
                  <c:v>2239</c:v>
                </c:pt>
              </c:numCache>
            </c:numRef>
          </c:val>
          <c:extLst>
            <c:ext xmlns:c16="http://schemas.microsoft.com/office/drawing/2014/chart" uri="{C3380CC4-5D6E-409C-BE32-E72D297353CC}">
              <c16:uniqueId val="{00000001-646D-43C7-BD2B-A03BE50111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3201</c:v>
                </c:pt>
                <c:pt idx="5">
                  <c:v>3559</c:v>
                </c:pt>
                <c:pt idx="8">
                  <c:v>3809</c:v>
                </c:pt>
                <c:pt idx="11">
                  <c:v>3879</c:v>
                </c:pt>
                <c:pt idx="14">
                  <c:v>3768</c:v>
                </c:pt>
              </c:numCache>
            </c:numRef>
          </c:val>
          <c:extLst>
            <c:ext xmlns:c16="http://schemas.microsoft.com/office/drawing/2014/chart" uri="{C3380CC4-5D6E-409C-BE32-E72D297353CC}">
              <c16:uniqueId val="{00000002-646D-43C7-BD2B-A03BE50111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6D-43C7-BD2B-A03BE50111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6D-43C7-BD2B-A03BE50111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6D-43C7-BD2B-A03BE50111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1337</c:v>
                </c:pt>
                <c:pt idx="3">
                  <c:v>1257</c:v>
                </c:pt>
                <c:pt idx="6">
                  <c:v>1185</c:v>
                </c:pt>
                <c:pt idx="9">
                  <c:v>1065</c:v>
                </c:pt>
                <c:pt idx="12">
                  <c:v>999</c:v>
                </c:pt>
              </c:numCache>
            </c:numRef>
          </c:val>
          <c:extLst>
            <c:ext xmlns:c16="http://schemas.microsoft.com/office/drawing/2014/chart" uri="{C3380CC4-5D6E-409C-BE32-E72D297353CC}">
              <c16:uniqueId val="{00000006-646D-43C7-BD2B-A03BE50111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158</c:v>
                </c:pt>
                <c:pt idx="3">
                  <c:v>182</c:v>
                </c:pt>
                <c:pt idx="6">
                  <c:v>182</c:v>
                </c:pt>
                <c:pt idx="9">
                  <c:v>170</c:v>
                </c:pt>
                <c:pt idx="12">
                  <c:v>163</c:v>
                </c:pt>
              </c:numCache>
            </c:numRef>
          </c:val>
          <c:extLst>
            <c:ext xmlns:c16="http://schemas.microsoft.com/office/drawing/2014/chart" uri="{C3380CC4-5D6E-409C-BE32-E72D297353CC}">
              <c16:uniqueId val="{00000007-646D-43C7-BD2B-A03BE50111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7138</c:v>
                </c:pt>
                <c:pt idx="3">
                  <c:v>6984</c:v>
                </c:pt>
                <c:pt idx="6">
                  <c:v>6898</c:v>
                </c:pt>
                <c:pt idx="9">
                  <c:v>6586</c:v>
                </c:pt>
                <c:pt idx="12">
                  <c:v>6183</c:v>
                </c:pt>
              </c:numCache>
            </c:numRef>
          </c:val>
          <c:extLst>
            <c:ext xmlns:c16="http://schemas.microsoft.com/office/drawing/2014/chart" uri="{C3380CC4-5D6E-409C-BE32-E72D297353CC}">
              <c16:uniqueId val="{00000008-646D-43C7-BD2B-A03BE50111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46D-43C7-BD2B-A03BE50111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8311</c:v>
                </c:pt>
                <c:pt idx="3">
                  <c:v>7839</c:v>
                </c:pt>
                <c:pt idx="6">
                  <c:v>7409</c:v>
                </c:pt>
                <c:pt idx="9">
                  <c:v>6929</c:v>
                </c:pt>
                <c:pt idx="12">
                  <c:v>6627</c:v>
                </c:pt>
              </c:numCache>
            </c:numRef>
          </c:val>
          <c:extLst>
            <c:ext xmlns:c16="http://schemas.microsoft.com/office/drawing/2014/chart" uri="{C3380CC4-5D6E-409C-BE32-E72D297353CC}">
              <c16:uniqueId val="{0000000A-646D-43C7-BD2B-A03BE50111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2056</c:v>
                </c:pt>
                <c:pt idx="2">
                  <c:v>#N/A</c:v>
                </c:pt>
                <c:pt idx="3">
                  <c:v>#N/A</c:v>
                </c:pt>
                <c:pt idx="4">
                  <c:v>1486</c:v>
                </c:pt>
                <c:pt idx="5">
                  <c:v>#N/A</c:v>
                </c:pt>
                <c:pt idx="6">
                  <c:v>#N/A</c:v>
                </c:pt>
                <c:pt idx="7">
                  <c:v>1090</c:v>
                </c:pt>
                <c:pt idx="8">
                  <c:v>#N/A</c:v>
                </c:pt>
                <c:pt idx="9">
                  <c:v>#N/A</c:v>
                </c:pt>
                <c:pt idx="10">
                  <c:v>576</c:v>
                </c:pt>
                <c:pt idx="11">
                  <c:v>#N/A</c:v>
                </c:pt>
                <c:pt idx="12">
                  <c:v>#N/A</c:v>
                </c:pt>
                <c:pt idx="13">
                  <c:v>299</c:v>
                </c:pt>
                <c:pt idx="14">
                  <c:v>#N/A</c:v>
                </c:pt>
              </c:numCache>
            </c:numRef>
          </c:val>
          <c:smooth val="0"/>
          <c:extLst>
            <c:ext xmlns:c16="http://schemas.microsoft.com/office/drawing/2014/chart" uri="{C3380CC4-5D6E-409C-BE32-E72D297353CC}">
              <c16:uniqueId val="{0000000B-646D-43C7-BD2B-A03BE50111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2078</c:v>
                </c:pt>
                <c:pt idx="1">
                  <c:v>2167</c:v>
                </c:pt>
                <c:pt idx="2">
                  <c:v>2170</c:v>
                </c:pt>
              </c:numCache>
            </c:numRef>
          </c:val>
          <c:extLst>
            <c:ext xmlns:c16="http://schemas.microsoft.com/office/drawing/2014/chart" uri="{C3380CC4-5D6E-409C-BE32-E72D297353CC}">
              <c16:uniqueId val="{00000000-ECC1-4160-9E72-74BD19E947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483</c:v>
                </c:pt>
                <c:pt idx="1">
                  <c:v>454</c:v>
                </c:pt>
                <c:pt idx="2">
                  <c:v>429</c:v>
                </c:pt>
              </c:numCache>
            </c:numRef>
          </c:val>
          <c:extLst>
            <c:ext xmlns:c16="http://schemas.microsoft.com/office/drawing/2014/chart" uri="{C3380CC4-5D6E-409C-BE32-E72D297353CC}">
              <c16:uniqueId val="{00000001-ECC1-4160-9E72-74BD19E947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521</c:v>
                </c:pt>
                <c:pt idx="1">
                  <c:v>535</c:v>
                </c:pt>
                <c:pt idx="2">
                  <c:v>544</c:v>
                </c:pt>
              </c:numCache>
            </c:numRef>
          </c:val>
          <c:extLst>
            <c:ext xmlns:c16="http://schemas.microsoft.com/office/drawing/2014/chart" uri="{C3380CC4-5D6E-409C-BE32-E72D297353CC}">
              <c16:uniqueId val="{00000002-ECC1-4160-9E72-74BD19E947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実質公債比率における分子値については、令和６年度では、前年度と比較して８百万円減少した。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主な要因としては、</a:t>
          </a:r>
          <a:r>
            <a:rPr kumimoji="1" lang="ja-JP" altLang="en-US" sz="1200">
              <a:solidFill>
                <a:sysClr val="windowText" lastClr="000000"/>
              </a:solidFill>
              <a:latin typeface="ＭＳ ゴシック" pitchFamily="49" charset="-128"/>
              <a:ea typeface="ＭＳ ゴシック" pitchFamily="49" charset="-128"/>
            </a:rPr>
            <a:t>臨時財政対策債の償還が進んだことや町債の新規発行の抑制</a:t>
          </a:r>
          <a:r>
            <a:rPr kumimoji="1" lang="ja-JP" altLang="en-US" sz="1200">
              <a:latin typeface="ＭＳ ゴシック" pitchFamily="49" charset="-128"/>
              <a:ea typeface="ＭＳ ゴシック" pitchFamily="49" charset="-128"/>
            </a:rPr>
            <a:t>などにより元利償還金が減少したためである。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a:t>
          </a:r>
          <a:r>
            <a:rPr kumimoji="1" lang="ja-JP" altLang="en-US" sz="1200">
              <a:solidFill>
                <a:sysClr val="windowText" lastClr="000000"/>
              </a:solidFill>
              <a:latin typeface="ＭＳ ゴシック" pitchFamily="49" charset="-128"/>
              <a:ea typeface="ＭＳ ゴシック" pitchFamily="49" charset="-128"/>
            </a:rPr>
            <a:t>ＪＲ法隆寺駅周辺整備や公共下水道事業の拡大、学校施設の長寿命化などが計画されており、実質公債比率の悪化</a:t>
          </a:r>
          <a:r>
            <a:rPr kumimoji="1" lang="ja-JP" altLang="en-US" sz="1200">
              <a:latin typeface="ＭＳ ゴシック" pitchFamily="49" charset="-128"/>
              <a:ea typeface="ＭＳ ゴシック" pitchFamily="49" charset="-128"/>
            </a:rPr>
            <a:t>が見込まれるが、普通会計のみならず、公営企業などの町債の新規発行の抑制に努めるとともに、償還スケジュールの調整について検討をすすめる。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将来負担額について、個人住民税所得割や株式等譲渡所得割交付金のなどの伸び、普通交付税の追加交付に伴う標準財政規模の増加と、</a:t>
          </a:r>
          <a:r>
            <a:rPr kumimoji="1" lang="ja-JP" altLang="en-US" sz="1200">
              <a:solidFill>
                <a:sysClr val="windowText" lastClr="000000"/>
              </a:solidFill>
              <a:latin typeface="ＭＳ ゴシック" pitchFamily="49" charset="-128"/>
              <a:ea typeface="ＭＳ ゴシック" pitchFamily="49" charset="-128"/>
            </a:rPr>
            <a:t>臨時財政対策債等の償還が進んだことによる一般会計の起債残高の減や、下水道事業会計における企業債残高が減となったことで起債残高に対する一般会計の負担総額が減となったことから、減少した。</a:t>
          </a:r>
        </a:p>
        <a:p>
          <a:r>
            <a:rPr kumimoji="1" lang="ja-JP" altLang="en-US" sz="1200">
              <a:latin typeface="ＭＳ ゴシック" pitchFamily="49" charset="-128"/>
              <a:ea typeface="ＭＳ ゴシック" pitchFamily="49" charset="-128"/>
            </a:rPr>
            <a:t>　また、充当可能財源等については、</a:t>
          </a:r>
          <a:r>
            <a:rPr kumimoji="1" lang="ja-JP" altLang="en-US" sz="1200">
              <a:solidFill>
                <a:sysClr val="windowText" lastClr="000000"/>
              </a:solidFill>
              <a:latin typeface="ＭＳ ゴシック" pitchFamily="49" charset="-128"/>
              <a:ea typeface="ＭＳ ゴシック" pitchFamily="49" charset="-128"/>
            </a:rPr>
            <a:t>充当可能基金や基準財政需要額算入見込額において町債残高や理論参入率が減となったことから減少した。</a:t>
          </a:r>
        </a:p>
        <a:p>
          <a:r>
            <a:rPr kumimoji="1" lang="ja-JP" altLang="en-US" sz="1200">
              <a:latin typeface="ＭＳ ゴシック" pitchFamily="49" charset="-128"/>
              <a:ea typeface="ＭＳ ゴシック" pitchFamily="49" charset="-128"/>
            </a:rPr>
            <a:t>　以上から、将来負担比率が</a:t>
          </a:r>
          <a:r>
            <a:rPr kumimoji="1" lang="ja-JP" altLang="en-US" sz="1200">
              <a:solidFill>
                <a:sysClr val="windowText" lastClr="000000"/>
              </a:solidFill>
              <a:latin typeface="ＭＳ ゴシック" pitchFamily="49" charset="-128"/>
              <a:ea typeface="ＭＳ ゴシック" pitchFamily="49" charset="-128"/>
            </a:rPr>
            <a:t>減少</a:t>
          </a:r>
          <a:r>
            <a:rPr kumimoji="1" lang="ja-JP" altLang="en-US" sz="1200">
              <a:solidFill>
                <a:schemeClr val="dk1"/>
              </a:solidFill>
              <a:latin typeface="ＭＳ ゴシック" pitchFamily="49" charset="-128"/>
              <a:ea typeface="ＭＳ ゴシック" pitchFamily="49" charset="-128"/>
            </a:rPr>
            <a:t>し</a:t>
          </a:r>
          <a:r>
            <a:rPr kumimoji="1" lang="ja-JP" altLang="en-US" sz="1200">
              <a:latin typeface="ＭＳ ゴシック" pitchFamily="49" charset="-128"/>
              <a:ea typeface="ＭＳ ゴシック" pitchFamily="49" charset="-128"/>
            </a:rPr>
            <a:t>た。</a:t>
          </a:r>
        </a:p>
        <a:p>
          <a:r>
            <a:rPr kumimoji="1" lang="ja-JP" altLang="en-US" sz="1200">
              <a:latin typeface="ＭＳ ゴシック" pitchFamily="49" charset="-128"/>
              <a:ea typeface="ＭＳ ゴシック" pitchFamily="49" charset="-128"/>
            </a:rPr>
            <a:t>　今後も後世への負担を少しでも軽減するよう、各事業の見直しを行い、財政の健全化に努める。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奈良県斑鳩町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基金全体について、前年度と比較して１２百万円減少した。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内訳としては、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財政調整基金が３百万円の増加、減債基金が２５百万円の減少、その他特定目的基金が９百万円の増加と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財源が不足した場合や、大型事業など多額な経費を必要とするなど、町の発展的事業の推進や安定した住民サービスの確保などに不可欠な事業については、基金の取崩しを検討する。</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減債基金については、普通交付税措置が無い期間に生じる償還による負担を軽減するため、令和５年度から取崩しをはじめた。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その他特定目的基金については、ふるさと納税による寄附を財源として積立を行っており、引き続き積立を実施する。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福祉基金については、高齢者福祉及び障害者福祉等福祉活動の促進を図り、快適な生活環境の形成を目指す。</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文化振興基金については、文化の振興に関する事業を促進し、もって町民の文化の振興を図る。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斑鳩の里歴史文化遺産保存・活用基金については、歴史文化資産を守り、次の世代に引き継ぐとともに、その調査、保存及び活用を図る。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スポーツ振興基金については、スポーツの振興に関する事業を促進し、もって町民の生涯におけるスポーツの振興を図る。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その他特定目的基金について、前年度と比較して９百万円増加しており、福祉基金と斑鳩の里歴史文化遺産保存・活用基金におけるふるさと納税による寄附を財源とする積み立てを行っている。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現在行っている福祉基金と斑鳩の里歴史文化遺産保存・活用基金におけるふるさと納税による寄附を財源とする積立については、引き続き実施する。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文化振興基金とスポーツ振興基金については、今の水準を維持する。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財政調整基金の現金や証券にかかる利子分の積立を行ったことから、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前年度と比較して３百万円増加している。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景気変動などに伴い財源が不足した場合や、大型事業など多額な経費を必要とするなど、町の発展的事業の推進や安定した住民サービスの確保などに不可欠な事業については、基金の取崩しを検討する。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大型事業の償還対策として取崩し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を行ったことから、前年度と比較して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２５百万円の減</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法隆寺駅橋上駅舎整備及び総合保健福祉会館の整備に多額の町債を借入している。交付税措置期間の１５年と実償還期間の２０年の間に普通交付税措置が無い期間が生じることとなり、償還１６年目以降の負担を軽減するために、令和４年度までに行った積立分について、令和５年度から令和１０年度の間において引き続き取崩すものとする。</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また、小中学校空調設備整備にかかる補助金を令和２年度に減債基金へ一括積立てしており、当該事業にかかる借入の償還が終了する令和１１年度まで、毎年一定額を取崩すものとする。</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また、平成緊急内水対策事業にかかる補助金を減債基金に積立てしており、当該事業にかかる借入の償還が終了するまで、毎年一定額を取崩すものとする。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また、追加交付された臨時財政対策債償還基金費について、交付年度において積立てし、翌年度以降２年度間において取崩すものとする。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28,036
27,783
14.27
11,654,178
11,124,820
463,283
6,853,327
6,626,753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は、基準財政収入額が交付金等の増に伴い増加したものの、単位費用や補正係数の見直し及び算定基礎数値の増加などに伴う基準財政需要額の増加により、財政力指数は前年度と同数値となった。</a:t>
          </a:r>
        </a:p>
        <a:p>
          <a:r>
            <a:rPr kumimoji="1" lang="ja-JP" altLang="en-US" sz="1300">
              <a:latin typeface="ＭＳ Ｐゴシック" panose="020B0600070205080204" pitchFamily="50" charset="-128"/>
              <a:ea typeface="ＭＳ Ｐゴシック" panose="020B0600070205080204" pitchFamily="50" charset="-128"/>
            </a:rPr>
            <a:t>　引き続き、事務事業の見直しによる歳出の抑制及び使用料・手数料の最適化や徴収強化に努め、財政の健全化を図る。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148872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81845</xdr:rowOff>
    </xdr:from>
    <xdr:to>
      <xdr:col>19</xdr:col>
      <xdr:colOff>184150</xdr:colOff>
      <xdr:row>43</xdr:row>
      <xdr:rowOff>11995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22172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51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122061</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944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122061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70149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71261</xdr:rowOff>
    </xdr:from>
    <xdr:to>
      <xdr:col>11</xdr:col>
      <xdr:colOff>82550</xdr:colOff>
      <xdr:row>44</xdr:row>
      <xdr:rowOff>1411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157638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令和６年度においては、幼保連携型認定こども園２園が開園したことなどに伴う委託料の増加や人件費の上昇等に伴い歳出額が増加したことから、経常収支比率は昨年度と比較し、０．２ポイント上昇した。</a:t>
          </a:r>
        </a:p>
        <a:p>
          <a:r>
            <a:rPr kumimoji="1" lang="ja-JP" altLang="en-US" sz="1300">
              <a:latin typeface="ＭＳ Ｐゴシック" panose="020B0600070205080204" pitchFamily="50" charset="-128"/>
              <a:ea typeface="ＭＳ Ｐゴシック" panose="020B0600070205080204" pitchFamily="50" charset="-128"/>
            </a:rPr>
            <a:t>　類似団体と比較しても高い状況にあり、要因としては、衛生処理場での焼却廃止に伴う可燃ごみ処理業務の民間委託などにかかる物件費が高いことが挙げられる。</a:t>
          </a:r>
        </a:p>
        <a:p>
          <a:r>
            <a:rPr kumimoji="1" lang="ja-JP" altLang="en-US" sz="1300">
              <a:latin typeface="ＭＳ Ｐゴシック" panose="020B0600070205080204" pitchFamily="50" charset="-128"/>
              <a:ea typeface="ＭＳ Ｐゴシック" panose="020B0600070205080204" pitchFamily="50" charset="-128"/>
            </a:rPr>
            <a:t>　今後もこうした厳しい状況が続くものと見込まれることから、引き続き徹底した行財政改革への取り組みを推進し、効率的な行政運営に努める。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21907</xdr:rowOff>
    </xdr:from>
    <xdr:to>
      <xdr:col>23</xdr:col>
      <xdr:colOff>133350</xdr:colOff>
      <xdr:row>66</xdr:row>
      <xdr:rowOff>142875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37457"/>
          <a:ext cx="0" cy="13211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114952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142875</xdr:rowOff>
    </xdr:from>
    <xdr:to>
      <xdr:col>24</xdr:col>
      <xdr:colOff>12700</xdr:colOff>
      <xdr:row>66</xdr:row>
      <xdr:rowOff>142875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108284</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8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21907</xdr:rowOff>
    </xdr:from>
    <xdr:to>
      <xdr:col>24</xdr:col>
      <xdr:colOff>12700</xdr:colOff>
      <xdr:row>59</xdr:row>
      <xdr:rowOff>21907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3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64</xdr:row>
      <xdr:rowOff>63500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2423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37799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67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64</xdr:row>
      <xdr:rowOff>51435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67390"/>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9207</xdr:rowOff>
    </xdr:from>
    <xdr:to>
      <xdr:col>19</xdr:col>
      <xdr:colOff>184150</xdr:colOff>
      <xdr:row>63</xdr:row>
      <xdr:rowOff>110807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120984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5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134938</xdr:rowOff>
    </xdr:from>
    <xdr:to>
      <xdr:col>15</xdr:col>
      <xdr:colOff>82550</xdr:colOff>
      <xdr:row>63</xdr:row>
      <xdr:rowOff>66040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764838"/>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72072</xdr:rowOff>
    </xdr:from>
    <xdr:to>
      <xdr:col>15</xdr:col>
      <xdr:colOff>133350</xdr:colOff>
      <xdr:row>63</xdr:row>
      <xdr:rowOff>2222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12399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134938</xdr:rowOff>
    </xdr:from>
    <xdr:to>
      <xdr:col>11</xdr:col>
      <xdr:colOff>31750</xdr:colOff>
      <xdr:row>64</xdr:row>
      <xdr:rowOff>15240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764838"/>
          <a:ext cx="889000" cy="2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2222</xdr:rowOff>
    </xdr:from>
    <xdr:to>
      <xdr:col>11</xdr:col>
      <xdr:colOff>82550</xdr:colOff>
      <xdr:row>61</xdr:row>
      <xdr:rowOff>103822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150495</xdr:rowOff>
    </xdr:from>
    <xdr:to>
      <xdr:col>7</xdr:col>
      <xdr:colOff>31750</xdr:colOff>
      <xdr:row>63</xdr:row>
      <xdr:rowOff>80645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90822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12700</xdr:rowOff>
    </xdr:from>
    <xdr:to>
      <xdr:col>23</xdr:col>
      <xdr:colOff>184150</xdr:colOff>
      <xdr:row>64</xdr:row>
      <xdr:rowOff>114300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156227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635</xdr:rowOff>
    </xdr:from>
    <xdr:to>
      <xdr:col>19</xdr:col>
      <xdr:colOff>184150</xdr:colOff>
      <xdr:row>64</xdr:row>
      <xdr:rowOff>102235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87012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059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101617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84138</xdr:rowOff>
    </xdr:from>
    <xdr:to>
      <xdr:col>11</xdr:col>
      <xdr:colOff>82550</xdr:colOff>
      <xdr:row>63</xdr:row>
      <xdr:rowOff>14288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170515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a:t>
          </a:r>
          <a:r>
            <a:rPr kumimoji="1" lang="ja-JP" altLang="en-US" sz="1300">
              <a:solidFill>
                <a:schemeClr val="tx1"/>
              </a:solidFill>
              <a:latin typeface="ＭＳ Ｐゴシック" panose="020B0600070205080204" pitchFamily="50" charset="-128"/>
              <a:ea typeface="ＭＳ Ｐゴシック" panose="020B0600070205080204" pitchFamily="50" charset="-128"/>
            </a:rPr>
            <a:t>人事院勧告等による職員給与費などの増により増加した。物件費については、新型コロナウイルスワクチン接種事業費や観光再始動事業費などが減少したものの、</a:t>
          </a:r>
          <a:r>
            <a:rPr kumimoji="1" lang="ja-JP" altLang="en-US" sz="1300">
              <a:latin typeface="ＭＳ Ｐゴシック" panose="020B0600070205080204" pitchFamily="50" charset="-128"/>
              <a:ea typeface="ＭＳ Ｐゴシック" panose="020B0600070205080204" pitchFamily="50" charset="-128"/>
            </a:rPr>
            <a:t>自治体情報システム標準化・共通化対応事業費、小学校教科書改訂事業費などの増により、</a:t>
          </a:r>
          <a:r>
            <a:rPr kumimoji="1" lang="en-US" altLang="ja-JP" sz="1300">
              <a:latin typeface="ＭＳ Ｐゴシック" panose="020B0600070205080204" pitchFamily="50" charset="-128"/>
              <a:ea typeface="ＭＳ Ｐゴシック" panose="020B0600070205080204" pitchFamily="50" charset="-128"/>
            </a:rPr>
            <a:t>2,743</a:t>
          </a:r>
          <a:r>
            <a:rPr kumimoji="1" lang="ja-JP" altLang="en-US" sz="1300">
              <a:latin typeface="ＭＳ Ｐゴシック" panose="020B0600070205080204" pitchFamily="50" charset="-128"/>
              <a:ea typeface="ＭＳ Ｐゴシック" panose="020B0600070205080204" pitchFamily="50" charset="-128"/>
            </a:rPr>
            <a:t>円増加した。</a:t>
          </a:r>
        </a:p>
        <a:p>
          <a:r>
            <a:rPr kumimoji="1" lang="ja-JP" altLang="en-US" sz="1300">
              <a:latin typeface="ＭＳ Ｐゴシック" panose="020B0600070205080204" pitchFamily="50" charset="-128"/>
              <a:ea typeface="ＭＳ Ｐゴシック" panose="020B0600070205080204" pitchFamily="50" charset="-128"/>
            </a:rPr>
            <a:t>　今後も、長期継続契約の活用による物件費の抑制や、事務の統廃合の推進などにより定員適正化を図っていく。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146935</xdr:rowOff>
    </xdr:from>
    <xdr:to>
      <xdr:col>23</xdr:col>
      <xdr:colOff>133350</xdr:colOff>
      <xdr:row>88</xdr:row>
      <xdr:rowOff>169224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4034385"/>
          <a:ext cx="0" cy="1222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141301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2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169224</xdr:rowOff>
    </xdr:from>
    <xdr:to>
      <xdr:col>24</xdr:col>
      <xdr:colOff>12700</xdr:colOff>
      <xdr:row>88</xdr:row>
      <xdr:rowOff>169224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25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61862</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146935</xdr:rowOff>
    </xdr:from>
    <xdr:to>
      <xdr:col>24</xdr:col>
      <xdr:colOff>12700</xdr:colOff>
      <xdr:row>81</xdr:row>
      <xdr:rowOff>146935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403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7415</xdr:rowOff>
    </xdr:from>
    <xdr:to>
      <xdr:col>23</xdr:col>
      <xdr:colOff>133350</xdr:colOff>
      <xdr:row>83</xdr:row>
      <xdr:rowOff>23963</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237765"/>
          <a:ext cx="838200" cy="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149319</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208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5792</xdr:rowOff>
    </xdr:from>
    <xdr:to>
      <xdr:col>23</xdr:col>
      <xdr:colOff>184150</xdr:colOff>
      <xdr:row>83</xdr:row>
      <xdr:rowOff>107392</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140300</xdr:rowOff>
    </xdr:from>
    <xdr:to>
      <xdr:col>19</xdr:col>
      <xdr:colOff>133350</xdr:colOff>
      <xdr:row>83</xdr:row>
      <xdr:rowOff>7415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199200"/>
          <a:ext cx="889000" cy="3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135075</xdr:rowOff>
    </xdr:from>
    <xdr:to>
      <xdr:col>19</xdr:col>
      <xdr:colOff>184150</xdr:colOff>
      <xdr:row>83</xdr:row>
      <xdr:rowOff>65225</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9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50002</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8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124585</xdr:rowOff>
    </xdr:from>
    <xdr:to>
      <xdr:col>15</xdr:col>
      <xdr:colOff>82550</xdr:colOff>
      <xdr:row>82</xdr:row>
      <xdr:rowOff>140300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183485"/>
          <a:ext cx="889000" cy="1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136348</xdr:rowOff>
    </xdr:from>
    <xdr:to>
      <xdr:col>15</xdr:col>
      <xdr:colOff>133350</xdr:colOff>
      <xdr:row>83</xdr:row>
      <xdr:rowOff>66498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9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51275</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28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119312</xdr:rowOff>
    </xdr:from>
    <xdr:to>
      <xdr:col>11</xdr:col>
      <xdr:colOff>31750</xdr:colOff>
      <xdr:row>82</xdr:row>
      <xdr:rowOff>124585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178212"/>
          <a:ext cx="889000" cy="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103290</xdr:rowOff>
    </xdr:from>
    <xdr:to>
      <xdr:col>11</xdr:col>
      <xdr:colOff>82550</xdr:colOff>
      <xdr:row>83</xdr:row>
      <xdr:rowOff>33440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16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18217</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24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60393</xdr:rowOff>
    </xdr:from>
    <xdr:to>
      <xdr:col>7</xdr:col>
      <xdr:colOff>31750</xdr:colOff>
      <xdr:row>82</xdr:row>
      <xdr:rowOff>161993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1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720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8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144613</xdr:rowOff>
    </xdr:from>
    <xdr:to>
      <xdr:col>23</xdr:col>
      <xdr:colOff>184150</xdr:colOff>
      <xdr:row>83</xdr:row>
      <xdr:rowOff>74763</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20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161140</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048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128065</xdr:rowOff>
    </xdr:from>
    <xdr:to>
      <xdr:col>19</xdr:col>
      <xdr:colOff>184150</xdr:colOff>
      <xdr:row>83</xdr:row>
      <xdr:rowOff>58215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18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68392</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95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89500</xdr:rowOff>
    </xdr:from>
    <xdr:to>
      <xdr:col>15</xdr:col>
      <xdr:colOff>133350</xdr:colOff>
      <xdr:row>83</xdr:row>
      <xdr:rowOff>19650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1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29827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9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73785</xdr:rowOff>
    </xdr:from>
    <xdr:to>
      <xdr:col>11</xdr:col>
      <xdr:colOff>82550</xdr:colOff>
      <xdr:row>83</xdr:row>
      <xdr:rowOff>3935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13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14112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90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68512</xdr:rowOff>
    </xdr:from>
    <xdr:to>
      <xdr:col>7</xdr:col>
      <xdr:colOff>31750</xdr:colOff>
      <xdr:row>82</xdr:row>
      <xdr:rowOff>170112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12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154889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2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若年層の職員の退職が多かったことや、職員構成の変動に伴う階層変動が大きかったことから、前年度と比較して１．３ポイント増加した。</a:t>
          </a:r>
        </a:p>
        <a:p>
          <a:r>
            <a:rPr kumimoji="1" lang="ja-JP" altLang="en-US" sz="1300">
              <a:latin typeface="ＭＳ Ｐゴシック" panose="020B0600070205080204" pitchFamily="50" charset="-128"/>
              <a:ea typeface="ＭＳ Ｐゴシック" panose="020B0600070205080204" pitchFamily="50" charset="-128"/>
            </a:rPr>
            <a:t>　給与については、今後とも国準拠を基本に適正化に努める。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89</xdr:row>
      <xdr:rowOff>138793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32807"/>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154214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46300"/>
          <a:ext cx="8382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153307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8463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68036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89800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119743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9841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人口千人当たりの職員数については、前年度と比較して横ばいとなった。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業務の効率化・職員の資質向上を図ることにより、類似団体平均を下回る水準となっている。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2258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43490"/>
          <a:ext cx="0" cy="1345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145785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46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2258</xdr:rowOff>
    </xdr:from>
    <xdr:to>
      <xdr:col>81</xdr:col>
      <xdr:colOff>133350</xdr:colOff>
      <xdr:row>67</xdr:row>
      <xdr:rowOff>2258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48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109855</xdr:rowOff>
    </xdr:from>
    <xdr:to>
      <xdr:col>81</xdr:col>
      <xdr:colOff>44450</xdr:colOff>
      <xdr:row>60</xdr:row>
      <xdr:rowOff>120579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6179800" y="10396855"/>
          <a:ext cx="8382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126312</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413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154235</xdr:rowOff>
    </xdr:from>
    <xdr:to>
      <xdr:col>81</xdr:col>
      <xdr:colOff>95250</xdr:colOff>
      <xdr:row>61</xdr:row>
      <xdr:rowOff>84385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44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120579</xdr:rowOff>
    </xdr:from>
    <xdr:to>
      <xdr:col>77</xdr:col>
      <xdr:colOff>44450</xdr:colOff>
      <xdr:row>60</xdr:row>
      <xdr:rowOff>129963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5290800" y="10407579"/>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152894</xdr:rowOff>
    </xdr:from>
    <xdr:to>
      <xdr:col>77</xdr:col>
      <xdr:colOff>95250</xdr:colOff>
      <xdr:row>61</xdr:row>
      <xdr:rowOff>83044</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43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67821</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526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127282</xdr:rowOff>
    </xdr:from>
    <xdr:to>
      <xdr:col>72</xdr:col>
      <xdr:colOff>203200</xdr:colOff>
      <xdr:row>60</xdr:row>
      <xdr:rowOff>129963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414282"/>
          <a:ext cx="8890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142170</xdr:rowOff>
    </xdr:from>
    <xdr:to>
      <xdr:col>73</xdr:col>
      <xdr:colOff>44450</xdr:colOff>
      <xdr:row>61</xdr:row>
      <xdr:rowOff>72320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57097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5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127282</xdr:rowOff>
    </xdr:from>
    <xdr:to>
      <xdr:col>68</xdr:col>
      <xdr:colOff>152400</xdr:colOff>
      <xdr:row>60</xdr:row>
      <xdr:rowOff>127282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414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130104</xdr:rowOff>
    </xdr:from>
    <xdr:to>
      <xdr:col>68</xdr:col>
      <xdr:colOff>203200</xdr:colOff>
      <xdr:row>61</xdr:row>
      <xdr:rowOff>60254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1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45031</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0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120721</xdr:rowOff>
    </xdr:from>
    <xdr:to>
      <xdr:col>64</xdr:col>
      <xdr:colOff>152400</xdr:colOff>
      <xdr:row>61</xdr:row>
      <xdr:rowOff>50871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35648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49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59055</xdr:rowOff>
    </xdr:from>
    <xdr:to>
      <xdr:col>81</xdr:col>
      <xdr:colOff>95250</xdr:colOff>
      <xdr:row>60</xdr:row>
      <xdr:rowOff>160655</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75582</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19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69779</xdr:rowOff>
    </xdr:from>
    <xdr:to>
      <xdr:col>77</xdr:col>
      <xdr:colOff>95250</xdr:colOff>
      <xdr:row>60</xdr:row>
      <xdr:rowOff>171379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35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10106</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25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79163</xdr:rowOff>
    </xdr:from>
    <xdr:to>
      <xdr:col>73</xdr:col>
      <xdr:colOff>44450</xdr:colOff>
      <xdr:row>61</xdr:row>
      <xdr:rowOff>9313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76482</xdr:rowOff>
    </xdr:from>
    <xdr:to>
      <xdr:col>68</xdr:col>
      <xdr:colOff>203200</xdr:colOff>
      <xdr:row>61</xdr:row>
      <xdr:rowOff>6632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6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16809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3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76482</xdr:rowOff>
    </xdr:from>
    <xdr:to>
      <xdr:col>64</xdr:col>
      <xdr:colOff>152400</xdr:colOff>
      <xdr:row>61</xdr:row>
      <xdr:rowOff>6632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6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16809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3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実質公債比率においては、交付税における公債費算入終了等に伴い実質公債費が増加したことから、単年の数値が減少したため、３か年平均値として、０．１ポイント減少した。</a:t>
          </a:r>
        </a:p>
        <a:p>
          <a:r>
            <a:rPr kumimoji="1" lang="ja-JP" altLang="en-US" sz="1300">
              <a:latin typeface="ＭＳ Ｐゴシック" panose="020B0600070205080204" pitchFamily="50" charset="-128"/>
              <a:ea typeface="ＭＳ Ｐゴシック" panose="020B0600070205080204" pitchFamily="50" charset="-128"/>
            </a:rPr>
            <a:t>　緊急防災・減災事業や臨時財政対策債の償還が順次開始していことから、今後も町債の新規発行を元金償還以内に抑制し、町債残高の縮減と将来負担の軽減に努める。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138430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175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33444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2263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33444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42</xdr:row>
      <xdr:rowOff>9313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16999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140546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14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154094</xdr:rowOff>
    </xdr:from>
    <xdr:to>
      <xdr:col>77</xdr:col>
      <xdr:colOff>95250</xdr:colOff>
      <xdr:row>42</xdr:row>
      <xdr:rowOff>84244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69021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6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と比較して４．８ポイント減少した。これは、分母値が個人住民税所得割や株式等譲渡所得割交付金などの伸びや、普通交付税の追加交付に伴う標準財政規模が増加したことに加えて、分子値において、地方債の現在高や公営企業債等繰越見込額が減少したことなどが要因である。今後は、</a:t>
          </a:r>
          <a:r>
            <a:rPr kumimoji="1" lang="en-US" altLang="ja-JP" sz="1300">
              <a:latin typeface="ＭＳ Ｐゴシック" panose="020B0600070205080204" pitchFamily="50" charset="-128"/>
              <a:ea typeface="ＭＳ Ｐゴシック" panose="020B0600070205080204" pitchFamily="50" charset="-128"/>
            </a:rPr>
            <a:t>JR</a:t>
          </a:r>
          <a:r>
            <a:rPr kumimoji="1" lang="ja-JP" altLang="en-US" sz="1300">
              <a:latin typeface="ＭＳ Ｐゴシック" panose="020B0600070205080204" pitchFamily="50" charset="-128"/>
              <a:ea typeface="ＭＳ Ｐゴシック" panose="020B0600070205080204" pitchFamily="50" charset="-128"/>
            </a:rPr>
            <a:t>法隆寺駅周辺整備や下水道事業の拡大に伴う町債残高の増加及び不足財源を補うための財政調整基金の取り崩しなどが想定されるが、各事業の見直しなどにより、将来負担額の抑制を図り、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167096</xdr:rowOff>
    </xdr:from>
    <xdr:to>
      <xdr:col>81</xdr:col>
      <xdr:colOff>44450</xdr:colOff>
      <xdr:row>14</xdr:row>
      <xdr:rowOff>78377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6179800" y="2395946"/>
          <a:ext cx="8382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50800</xdr:rowOff>
    </xdr:from>
    <xdr:to>
      <xdr:col>81</xdr:col>
      <xdr:colOff>95250</xdr:colOff>
      <xdr:row>13</xdr:row>
      <xdr:rowOff>152400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78377</xdr:rowOff>
    </xdr:from>
    <xdr:to>
      <xdr:col>77</xdr:col>
      <xdr:colOff>44450</xdr:colOff>
      <xdr:row>15</xdr:row>
      <xdr:rowOff>62049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478677"/>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62049</xdr:rowOff>
    </xdr:from>
    <xdr:to>
      <xdr:col>72</xdr:col>
      <xdr:colOff>203200</xdr:colOff>
      <xdr:row>15</xdr:row>
      <xdr:rowOff>170634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633799"/>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43906</xdr:rowOff>
    </xdr:from>
    <xdr:to>
      <xdr:col>73</xdr:col>
      <xdr:colOff>44450</xdr:colOff>
      <xdr:row>13</xdr:row>
      <xdr:rowOff>145506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155683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4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170634</xdr:rowOff>
    </xdr:from>
    <xdr:to>
      <xdr:col>68</xdr:col>
      <xdr:colOff>152400</xdr:colOff>
      <xdr:row>17</xdr:row>
      <xdr:rowOff>44904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742384"/>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112849</xdr:rowOff>
    </xdr:from>
    <xdr:to>
      <xdr:col>68</xdr:col>
      <xdr:colOff>203200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129268</xdr:rowOff>
    </xdr:from>
    <xdr:to>
      <xdr:col>64</xdr:col>
      <xdr:colOff>152400</xdr:colOff>
      <xdr:row>15</xdr:row>
      <xdr:rowOff>59418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2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69595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9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116296</xdr:rowOff>
    </xdr:from>
    <xdr:to>
      <xdr:col>81</xdr:col>
      <xdr:colOff>95250</xdr:colOff>
      <xdr:row>14</xdr:row>
      <xdr:rowOff>46446</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34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164573</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39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27577</xdr:rowOff>
    </xdr:from>
    <xdr:to>
      <xdr:col>77</xdr:col>
      <xdr:colOff>95250</xdr:colOff>
      <xdr:row>14</xdr:row>
      <xdr:rowOff>129177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4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113954</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514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11249</xdr:rowOff>
    </xdr:from>
    <xdr:to>
      <xdr:col>73</xdr:col>
      <xdr:colOff>44450</xdr:colOff>
      <xdr:row>15</xdr:row>
      <xdr:rowOff>112849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58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97626</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6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119834</xdr:rowOff>
    </xdr:from>
    <xdr:to>
      <xdr:col>68</xdr:col>
      <xdr:colOff>203200</xdr:colOff>
      <xdr:row>16</xdr:row>
      <xdr:rowOff>49984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69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34761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77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165554</xdr:rowOff>
    </xdr:from>
    <xdr:to>
      <xdr:col>64</xdr:col>
      <xdr:colOff>152400</xdr:colOff>
      <xdr:row>17</xdr:row>
      <xdr:rowOff>95704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0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80481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995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28,036
27,783
14.27
11,654,178
11,124,820
463,283
6,853,327
6,626,753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人件費については、人事院勧告による職員給与費の増などにより、前年度と比較して０．１ポイント上昇した。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事業の統廃合や民間委託の推進を図るとともに、職員の資質向上に一層努めることで、行政サービスが低下しないよう、より効果的な行政運営に努める。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2876"/>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115570</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592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165879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66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0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97282</xdr:rowOff>
    </xdr:from>
    <xdr:to>
      <xdr:col>15</xdr:col>
      <xdr:colOff>98425</xdr:colOff>
      <xdr:row>37</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40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117348</xdr:rowOff>
    </xdr:from>
    <xdr:to>
      <xdr:col>15</xdr:col>
      <xdr:colOff>149225</xdr:colOff>
      <xdr:row>37</xdr:row>
      <xdr:rowOff>47498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57675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115570</xdr:rowOff>
    </xdr:from>
    <xdr:to>
      <xdr:col>11</xdr:col>
      <xdr:colOff>9525</xdr:colOff>
      <xdr:row>37</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92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30243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98823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64770</xdr:rowOff>
    </xdr:from>
    <xdr:to>
      <xdr:col>20</xdr:col>
      <xdr:colOff>38100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151147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64770</xdr:rowOff>
    </xdr:from>
    <xdr:to>
      <xdr:col>11</xdr:col>
      <xdr:colOff>60325</xdr:colOff>
      <xdr:row>37</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151147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光熱水費などが増加したが、交付税などの経常一般財源の増加が大きいため、前年度と比較して０</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７ポイント減少した。</a:t>
          </a:r>
        </a:p>
        <a:p>
          <a:r>
            <a:rPr kumimoji="1" lang="ja-JP" altLang="en-US" sz="1100">
              <a:latin typeface="ＭＳ Ｐゴシック" panose="020B0600070205080204" pitchFamily="50" charset="-128"/>
              <a:ea typeface="ＭＳ Ｐゴシック" panose="020B0600070205080204" pitchFamily="50" charset="-128"/>
            </a:rPr>
            <a:t>　物件費に係る経常収支比率が類似団体平均を大きく上回っている要因については、衛生処理場での焼却廃止にともなう可燃ごみ処理業務の民間委託があげられる。</a:t>
          </a:r>
        </a:p>
        <a:p>
          <a:r>
            <a:rPr kumimoji="1" lang="ja-JP" altLang="en-US" sz="1100">
              <a:latin typeface="ＭＳ Ｐゴシック" panose="020B0600070205080204" pitchFamily="50" charset="-128"/>
              <a:ea typeface="ＭＳ Ｐゴシック" panose="020B0600070205080204" pitchFamily="50" charset="-128"/>
            </a:rPr>
            <a:t>　長期継続契約の活用や民間委託による施設運営による施設運営などを十分検討しながら、効果的な行財政運営に努めていく。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18415</xdr:rowOff>
    </xdr:from>
    <xdr:to>
      <xdr:col>82</xdr:col>
      <xdr:colOff>107950</xdr:colOff>
      <xdr:row>21</xdr:row>
      <xdr:rowOff>12700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41871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156227</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58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12700</xdr:rowOff>
    </xdr:from>
    <xdr:to>
      <xdr:col>82</xdr:col>
      <xdr:colOff>196850</xdr:colOff>
      <xdr:row>21</xdr:row>
      <xdr:rowOff>12700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13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104792</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16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18415</xdr:rowOff>
    </xdr:from>
    <xdr:to>
      <xdr:col>82</xdr:col>
      <xdr:colOff>196850</xdr:colOff>
      <xdr:row>14</xdr:row>
      <xdr:rowOff>18415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41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121285</xdr:rowOff>
    </xdr:from>
    <xdr:to>
      <xdr:col>82</xdr:col>
      <xdr:colOff>107950</xdr:colOff>
      <xdr:row>17</xdr:row>
      <xdr:rowOff>161290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30359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630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41910</xdr:rowOff>
    </xdr:from>
    <xdr:to>
      <xdr:col>82</xdr:col>
      <xdr:colOff>158750</xdr:colOff>
      <xdr:row>16</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104140</xdr:rowOff>
    </xdr:from>
    <xdr:to>
      <xdr:col>78</xdr:col>
      <xdr:colOff>69850</xdr:colOff>
      <xdr:row>17</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30187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36195</xdr:rowOff>
    </xdr:from>
    <xdr:to>
      <xdr:col>78</xdr:col>
      <xdr:colOff>120650</xdr:colOff>
      <xdr:row>16</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54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35560</xdr:rowOff>
    </xdr:from>
    <xdr:to>
      <xdr:col>73</xdr:col>
      <xdr:colOff>180975</xdr:colOff>
      <xdr:row>17</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9502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35560</xdr:rowOff>
    </xdr:from>
    <xdr:to>
      <xdr:col>69</xdr:col>
      <xdr:colOff>92075</xdr:colOff>
      <xdr:row>17</xdr:row>
      <xdr:rowOff>92710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9502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110490</xdr:rowOff>
    </xdr:from>
    <xdr:to>
      <xdr:col>69</xdr:col>
      <xdr:colOff>142875</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150495</xdr:rowOff>
    </xdr:from>
    <xdr:to>
      <xdr:col>65</xdr:col>
      <xdr:colOff>53975</xdr:colOff>
      <xdr:row>16</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491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70485</xdr:rowOff>
    </xdr:from>
    <xdr:to>
      <xdr:col>82</xdr:col>
      <xdr:colOff>158750</xdr:colOff>
      <xdr:row>18</xdr:row>
      <xdr:rowOff>635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9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42562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95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53340</xdr:rowOff>
    </xdr:from>
    <xdr:to>
      <xdr:col>74</xdr:col>
      <xdr:colOff>31750</xdr:colOff>
      <xdr:row>17</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96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139717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305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156210</xdr:rowOff>
    </xdr:from>
    <xdr:to>
      <xdr:col>69</xdr:col>
      <xdr:colOff>142875</xdr:colOff>
      <xdr:row>17</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89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71137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98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扶助費にかかる経常収支比率は、近年横ばいとなっていたが、私立保育所や認定こども園、障害福祉等に係る経費などの増加により１．５ポイント上昇した。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今後、社会保障関係経費の増加が見込まれるなか、町の単独事業の見直などを進めていくことで、引き続き適正な給付を行うよう努める。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104140</xdr:rowOff>
    </xdr:from>
    <xdr:to>
      <xdr:col>24</xdr:col>
      <xdr:colOff>25400</xdr:colOff>
      <xdr:row>61</xdr:row>
      <xdr:rowOff>60706</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019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32783</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9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60706</xdr:rowOff>
    </xdr:from>
    <xdr:to>
      <xdr:col>24</xdr:col>
      <xdr:colOff>114300</xdr:colOff>
      <xdr:row>61</xdr:row>
      <xdr:rowOff>60706</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19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19067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104140</xdr:rowOff>
    </xdr:from>
    <xdr:to>
      <xdr:col>24</xdr:col>
      <xdr:colOff>114300</xdr:colOff>
      <xdr:row>52</xdr:row>
      <xdr:rowOff>104140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129286</xdr:rowOff>
    </xdr:from>
    <xdr:to>
      <xdr:col>24</xdr:col>
      <xdr:colOff>25400</xdr:colOff>
      <xdr:row>56</xdr:row>
      <xdr:rowOff>94996</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55903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5859</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43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160782</xdr:rowOff>
    </xdr:from>
    <xdr:to>
      <xdr:col>24</xdr:col>
      <xdr:colOff>76200</xdr:colOff>
      <xdr:row>56</xdr:row>
      <xdr:rowOff>90932</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163576</xdr:rowOff>
    </xdr:from>
    <xdr:to>
      <xdr:col>19</xdr:col>
      <xdr:colOff>187325</xdr:colOff>
      <xdr:row>55</xdr:row>
      <xdr:rowOff>129286</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098800" y="942187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124206</xdr:rowOff>
    </xdr:from>
    <xdr:to>
      <xdr:col>20</xdr:col>
      <xdr:colOff>38100</xdr:colOff>
      <xdr:row>56</xdr:row>
      <xdr:rowOff>54356</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39133</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40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154432</xdr:rowOff>
    </xdr:from>
    <xdr:to>
      <xdr:col>15</xdr:col>
      <xdr:colOff>98425</xdr:colOff>
      <xdr:row>54</xdr:row>
      <xdr:rowOff>163576</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412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145288</xdr:rowOff>
    </xdr:from>
    <xdr:to>
      <xdr:col>11</xdr:col>
      <xdr:colOff>9525</xdr:colOff>
      <xdr:row>54</xdr:row>
      <xdr:rowOff>154432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4035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23622</xdr:rowOff>
    </xdr:from>
    <xdr:to>
      <xdr:col>11</xdr:col>
      <xdr:colOff>60325</xdr:colOff>
      <xdr:row>55</xdr:row>
      <xdr:rowOff>125222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45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109999</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53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69342</xdr:rowOff>
    </xdr:from>
    <xdr:to>
      <xdr:col>6</xdr:col>
      <xdr:colOff>171450</xdr:colOff>
      <xdr:row>55</xdr:row>
      <xdr:rowOff>170942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155719</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44196</xdr:rowOff>
    </xdr:from>
    <xdr:to>
      <xdr:col>24</xdr:col>
      <xdr:colOff>76200</xdr:colOff>
      <xdr:row>56</xdr:row>
      <xdr:rowOff>145796</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16273</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617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78486</xdr:rowOff>
    </xdr:from>
    <xdr:to>
      <xdr:col>20</xdr:col>
      <xdr:colOff>38100</xdr:colOff>
      <xdr:row>56</xdr:row>
      <xdr:rowOff>8636</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18813</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77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112776</xdr:rowOff>
    </xdr:from>
    <xdr:to>
      <xdr:col>15</xdr:col>
      <xdr:colOff>149225</xdr:colOff>
      <xdr:row>55</xdr:row>
      <xdr:rowOff>42926</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37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53103</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13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103632</xdr:rowOff>
    </xdr:from>
    <xdr:to>
      <xdr:col>11</xdr:col>
      <xdr:colOff>60325</xdr:colOff>
      <xdr:row>55</xdr:row>
      <xdr:rowOff>33782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43959</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94488</xdr:rowOff>
    </xdr:from>
    <xdr:to>
      <xdr:col>6</xdr:col>
      <xdr:colOff>171450</xdr:colOff>
      <xdr:row>55</xdr:row>
      <xdr:rowOff>24638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35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34815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12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維持補修費において、公営住宅や道路橋りょうの維持工事費が減</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となったが、投資及び出資金において、下水道事業会計出資金が増となったことから、</a:t>
          </a:r>
          <a:r>
            <a:rPr kumimoji="1" lang="ja-JP" altLang="en-US" sz="1100">
              <a:latin typeface="ＭＳ Ｐゴシック" panose="020B0600070205080204" pitchFamily="50" charset="-128"/>
              <a:ea typeface="ＭＳ Ｐゴシック" panose="020B0600070205080204" pitchFamily="50" charset="-128"/>
            </a:rPr>
            <a:t>０．５ポイント上昇した。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今後も引き続き、施設の計画的な維持管理や特別会計における経費の削減や歳入の適正化を図ることなどにより、普通会計における負担額を減らしていくよう努める。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61</xdr:row>
      <xdr:rowOff>19050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94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59</xdr:row>
      <xdr:rowOff>44450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100965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99077</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700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82550</xdr:rowOff>
    </xdr:from>
    <xdr:to>
      <xdr:col>82</xdr:col>
      <xdr:colOff>158750</xdr:colOff>
      <xdr:row>58</xdr:row>
      <xdr:rowOff>12700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63500</xdr:rowOff>
    </xdr:from>
    <xdr:to>
      <xdr:col>78</xdr:col>
      <xdr:colOff>69850</xdr:colOff>
      <xdr:row>58</xdr:row>
      <xdr:rowOff>152400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10007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63500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918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101600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9187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165100</xdr:rowOff>
    </xdr:from>
    <xdr:to>
      <xdr:col>82</xdr:col>
      <xdr:colOff>158750</xdr:colOff>
      <xdr:row>59</xdr:row>
      <xdr:rowOff>95250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137177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xdr:rowOff>
    </xdr:from>
    <xdr:to>
      <xdr:col>74</xdr:col>
      <xdr:colOff>31750</xdr:colOff>
      <xdr:row>58</xdr:row>
      <xdr:rowOff>114300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下水道事業会計への補助金の性質区分の変更や、私立幼稚園のこども園移行に伴う私立幼稚園保育費無償化補助金等が減となったことにより、前年度と比較して０．７ポイント減少した。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また、団体補助に対する補助金は原則前年度同額の措置を講じており、例年類似団体平均を下回っている。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今後も、原則同額の措置を講じることとしており、その維持・抑制に努めるとともに、補助の額が適正かどうか、見直しや廃止の検討をすすめる。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100330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6362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72407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100330</xdr:rowOff>
    </xdr:from>
    <xdr:to>
      <xdr:col>82</xdr:col>
      <xdr:colOff>196850</xdr:colOff>
      <xdr:row>41</xdr:row>
      <xdr:rowOff>100330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54610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0020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109237</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54610</xdr:rowOff>
    </xdr:from>
    <xdr:to>
      <xdr:col>78</xdr:col>
      <xdr:colOff>69850</xdr:colOff>
      <xdr:row>35</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055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44467</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85090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070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6367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85090</xdr:rowOff>
    </xdr:from>
    <xdr:to>
      <xdr:col>69</xdr:col>
      <xdr:colOff>92075</xdr:colOff>
      <xdr:row>35</xdr:row>
      <xdr:rowOff>123190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085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53340</xdr:rowOff>
    </xdr:from>
    <xdr:to>
      <xdr:col>69</xdr:col>
      <xdr:colOff>142875</xdr:colOff>
      <xdr:row>36</xdr:row>
      <xdr:rowOff>154940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114300</xdr:rowOff>
    </xdr:from>
    <xdr:to>
      <xdr:col>65</xdr:col>
      <xdr:colOff>53975</xdr:colOff>
      <xdr:row>37</xdr:row>
      <xdr:rowOff>44450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29227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138447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3810</xdr:rowOff>
    </xdr:from>
    <xdr:to>
      <xdr:col>78</xdr:col>
      <xdr:colOff>120650</xdr:colOff>
      <xdr:row>35</xdr:row>
      <xdr:rowOff>105410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115587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19050</xdr:rowOff>
    </xdr:from>
    <xdr:to>
      <xdr:col>74</xdr:col>
      <xdr:colOff>31750</xdr:colOff>
      <xdr:row>35</xdr:row>
      <xdr:rowOff>120650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34290</xdr:rowOff>
    </xdr:from>
    <xdr:to>
      <xdr:col>69</xdr:col>
      <xdr:colOff>142875</xdr:colOff>
      <xdr:row>35</xdr:row>
      <xdr:rowOff>135890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146067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72390</xdr:rowOff>
    </xdr:from>
    <xdr:to>
      <xdr:col>65</xdr:col>
      <xdr:colOff>53975</xdr:colOff>
      <xdr:row>36</xdr:row>
      <xdr:rowOff>2540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臨時財政対策債等の償還が終了したことから、前年度と比較して０．５ポイント減少した。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今後も普通建設事業の抑制に努めるとともに、公債費の縮減に向け地方債発行の適正化を図る。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40132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63424"/>
          <a:ext cx="0"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104139</xdr:rowOff>
    </xdr:from>
    <xdr:to>
      <xdr:col>24</xdr:col>
      <xdr:colOff>25400</xdr:colOff>
      <xdr:row>76</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987800" y="131343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57421</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127000</xdr:rowOff>
    </xdr:from>
    <xdr:to>
      <xdr:col>19</xdr:col>
      <xdr:colOff>187325</xdr:colOff>
      <xdr:row>76</xdr:row>
      <xdr:rowOff>163576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157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103632</xdr:rowOff>
    </xdr:from>
    <xdr:to>
      <xdr:col>20</xdr:col>
      <xdr:colOff>38100</xdr:colOff>
      <xdr:row>77</xdr:row>
      <xdr:rowOff>33782</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18559</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22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76</xdr:row>
      <xdr:rowOff>163576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1800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108204</xdr:rowOff>
    </xdr:from>
    <xdr:to>
      <xdr:col>15</xdr:col>
      <xdr:colOff>149225</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1320800" y="131800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76200</xdr:rowOff>
    </xdr:from>
    <xdr:to>
      <xdr:col>20</xdr:col>
      <xdr:colOff>38100</xdr:colOff>
      <xdr:row>77</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16527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112776</xdr:rowOff>
    </xdr:from>
    <xdr:to>
      <xdr:col>15</xdr:col>
      <xdr:colOff>149225</xdr:colOff>
      <xdr:row>77</xdr:row>
      <xdr:rowOff>42926</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13988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公債費以外にかかる経常収支比率は、会計年度任用職員報酬の増や、幼保連携型認定こども園２園の開園による入園委託料等の増に伴い</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歳出額が増加したことから、</a:t>
          </a:r>
          <a:r>
            <a:rPr kumimoji="1" lang="ja-JP" altLang="en-US" sz="1100">
              <a:latin typeface="ＭＳ Ｐゴシック" panose="020B0600070205080204" pitchFamily="50" charset="-128"/>
              <a:ea typeface="ＭＳ Ｐゴシック" panose="020B0600070205080204" pitchFamily="50" charset="-128"/>
            </a:rPr>
            <a:t>前年度と比較して０．７ポイント上昇し、類似団体平均を上回っている状況である。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町単独事業の見直しや、徹底した行財政改革の取り組みを推進し、適切な財政運営に努めていく。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5476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49547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77470</xdr:rowOff>
    </xdr:from>
    <xdr:to>
      <xdr:col>82</xdr:col>
      <xdr:colOff>196850</xdr:colOff>
      <xdr:row>81</xdr:row>
      <xdr:rowOff>77470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6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118127</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119380</xdr:rowOff>
    </xdr:from>
    <xdr:to>
      <xdr:col>82</xdr:col>
      <xdr:colOff>107950</xdr:colOff>
      <xdr:row>77</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3210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153688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161289</xdr:rowOff>
    </xdr:from>
    <xdr:to>
      <xdr:col>78</xdr:col>
      <xdr:colOff>69850</xdr:colOff>
      <xdr:row>77</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9148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114300</xdr:rowOff>
    </xdr:from>
    <xdr:to>
      <xdr:col>78</xdr:col>
      <xdr:colOff>120650</xdr:colOff>
      <xdr:row>77</xdr:row>
      <xdr:rowOff>44450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54627</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107950</xdr:rowOff>
    </xdr:from>
    <xdr:to>
      <xdr:col>73</xdr:col>
      <xdr:colOff>180975</xdr:colOff>
      <xdr:row>76</xdr:row>
      <xdr:rowOff>161289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1381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41911</xdr:rowOff>
    </xdr:from>
    <xdr:to>
      <xdr:col>74</xdr:col>
      <xdr:colOff>31750</xdr:colOff>
      <xdr:row>76</xdr:row>
      <xdr:rowOff>143511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107950</xdr:rowOff>
    </xdr:from>
    <xdr:to>
      <xdr:col>69</xdr:col>
      <xdr:colOff>92075</xdr:colOff>
      <xdr:row>77</xdr:row>
      <xdr:rowOff>58420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13815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83820</xdr:rowOff>
    </xdr:from>
    <xdr:to>
      <xdr:col>69</xdr:col>
      <xdr:colOff>142875</xdr:colOff>
      <xdr:row>76</xdr:row>
      <xdr:rowOff>13970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27957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95250</xdr:rowOff>
    </xdr:from>
    <xdr:to>
      <xdr:col>82</xdr:col>
      <xdr:colOff>158750</xdr:colOff>
      <xdr:row>78</xdr:row>
      <xdr:rowOff>25400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67327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68580</xdr:rowOff>
    </xdr:from>
    <xdr:to>
      <xdr:col>78</xdr:col>
      <xdr:colOff>120650</xdr:colOff>
      <xdr:row>77</xdr:row>
      <xdr:rowOff>170180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154957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110489</xdr:rowOff>
    </xdr:from>
    <xdr:to>
      <xdr:col>74</xdr:col>
      <xdr:colOff>31750</xdr:colOff>
      <xdr:row>77</xdr:row>
      <xdr:rowOff>40639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25416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57150</xdr:rowOff>
    </xdr:from>
    <xdr:to>
      <xdr:col>69</xdr:col>
      <xdr:colOff>142875</xdr:colOff>
      <xdr:row>76</xdr:row>
      <xdr:rowOff>158750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143527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xdr:rowOff>
    </xdr:from>
    <xdr:to>
      <xdr:col>65</xdr:col>
      <xdr:colOff>53975</xdr:colOff>
      <xdr:row>77</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93997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13754</xdr:rowOff>
    </xdr:from>
    <xdr:to>
      <xdr:col>29</xdr:col>
      <xdr:colOff>127000</xdr:colOff>
      <xdr:row>20</xdr:row>
      <xdr:rowOff>147561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90229"/>
          <a:ext cx="0" cy="13339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119638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9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147561</xdr:rowOff>
    </xdr:from>
    <xdr:to>
      <xdr:col>30</xdr:col>
      <xdr:colOff>25400</xdr:colOff>
      <xdr:row>20</xdr:row>
      <xdr:rowOff>147561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24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100131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3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13754</xdr:rowOff>
    </xdr:from>
    <xdr:to>
      <xdr:col>30</xdr:col>
      <xdr:colOff>25400</xdr:colOff>
      <xdr:row>13</xdr:row>
      <xdr:rowOff>13754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90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4102</xdr:rowOff>
    </xdr:from>
    <xdr:to>
      <xdr:col>29</xdr:col>
      <xdr:colOff>127000</xdr:colOff>
      <xdr:row>19</xdr:row>
      <xdr:rowOff>34315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09277"/>
          <a:ext cx="647700" cy="30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114812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770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98285</xdr:rowOff>
    </xdr:from>
    <xdr:to>
      <xdr:col>29</xdr:col>
      <xdr:colOff>177800</xdr:colOff>
      <xdr:row>19</xdr:row>
      <xdr:rowOff>28435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2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34315</xdr:rowOff>
    </xdr:from>
    <xdr:to>
      <xdr:col>26</xdr:col>
      <xdr:colOff>50800</xdr:colOff>
      <xdr:row>19</xdr:row>
      <xdr:rowOff>55016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39490"/>
          <a:ext cx="698500" cy="20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160452</xdr:rowOff>
    </xdr:from>
    <xdr:to>
      <xdr:col>26</xdr:col>
      <xdr:colOff>101600</xdr:colOff>
      <xdr:row>19</xdr:row>
      <xdr:rowOff>90602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2941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75379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80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34696</xdr:rowOff>
    </xdr:from>
    <xdr:to>
      <xdr:col>22</xdr:col>
      <xdr:colOff>114300</xdr:colOff>
      <xdr:row>19</xdr:row>
      <xdr:rowOff>55016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39871"/>
          <a:ext cx="698500" cy="20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22873</xdr:rowOff>
    </xdr:from>
    <xdr:to>
      <xdr:col>22</xdr:col>
      <xdr:colOff>165100</xdr:colOff>
      <xdr:row>19</xdr:row>
      <xdr:rowOff>124473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28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109250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34696</xdr:rowOff>
    </xdr:from>
    <xdr:to>
      <xdr:col>18</xdr:col>
      <xdr:colOff>177800</xdr:colOff>
      <xdr:row>19</xdr:row>
      <xdr:rowOff>89281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9871"/>
          <a:ext cx="698500" cy="54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35281</xdr:rowOff>
    </xdr:from>
    <xdr:to>
      <xdr:col>19</xdr:col>
      <xdr:colOff>38100</xdr:colOff>
      <xdr:row>19</xdr:row>
      <xdr:rowOff>136881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0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121658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56426</xdr:rowOff>
    </xdr:from>
    <xdr:to>
      <xdr:col>15</xdr:col>
      <xdr:colOff>101600</xdr:colOff>
      <xdr:row>19</xdr:row>
      <xdr:rowOff>158026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1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142803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4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124752</xdr:rowOff>
    </xdr:from>
    <xdr:to>
      <xdr:col>29</xdr:col>
      <xdr:colOff>177800</xdr:colOff>
      <xdr:row>19</xdr:row>
      <xdr:rowOff>54902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58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96829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30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154965</xdr:rowOff>
    </xdr:from>
    <xdr:to>
      <xdr:col>26</xdr:col>
      <xdr:colOff>101600</xdr:colOff>
      <xdr:row>19</xdr:row>
      <xdr:rowOff>85115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88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95292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57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4216</xdr:rowOff>
    </xdr:from>
    <xdr:to>
      <xdr:col>22</xdr:col>
      <xdr:colOff>165100</xdr:colOff>
      <xdr:row>19</xdr:row>
      <xdr:rowOff>105816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09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115993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78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155346</xdr:rowOff>
    </xdr:from>
    <xdr:to>
      <xdr:col>19</xdr:col>
      <xdr:colOff>38100</xdr:colOff>
      <xdr:row>19</xdr:row>
      <xdr:rowOff>85496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9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95673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5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38481</xdr:rowOff>
    </xdr:from>
    <xdr:to>
      <xdr:col>15</xdr:col>
      <xdr:colOff>101600</xdr:colOff>
      <xdr:row>19</xdr:row>
      <xdr:rowOff>140081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3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150258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1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53505</xdr:rowOff>
    </xdr:from>
    <xdr:to>
      <xdr:col>29</xdr:col>
      <xdr:colOff>127000</xdr:colOff>
      <xdr:row>37</xdr:row>
      <xdr:rowOff>36726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8055"/>
          <a:ext cx="0" cy="11833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3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36726</xdr:rowOff>
    </xdr:from>
    <xdr:to>
      <xdr:col>30</xdr:col>
      <xdr:colOff>25400</xdr:colOff>
      <xdr:row>37</xdr:row>
      <xdr:rowOff>36726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614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311332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53505</xdr:rowOff>
    </xdr:from>
    <xdr:to>
      <xdr:col>30</xdr:col>
      <xdr:colOff>25400</xdr:colOff>
      <xdr:row>33</xdr:row>
      <xdr:rowOff>53505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10757</xdr:rowOff>
    </xdr:from>
    <xdr:to>
      <xdr:col>29</xdr:col>
      <xdr:colOff>127000</xdr:colOff>
      <xdr:row>35</xdr:row>
      <xdr:rowOff>15923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21107"/>
          <a:ext cx="647700" cy="5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700</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11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6134</xdr:rowOff>
    </xdr:from>
    <xdr:to>
      <xdr:col>29</xdr:col>
      <xdr:colOff>177800</xdr:colOff>
      <xdr:row>35</xdr:row>
      <xdr:rowOff>107734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16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10757</xdr:rowOff>
    </xdr:from>
    <xdr:to>
      <xdr:col>26</xdr:col>
      <xdr:colOff>50800</xdr:colOff>
      <xdr:row>35</xdr:row>
      <xdr:rowOff>28794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21107"/>
          <a:ext cx="698500" cy="18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18364</xdr:rowOff>
    </xdr:from>
    <xdr:to>
      <xdr:col>26</xdr:col>
      <xdr:colOff>101600</xdr:colOff>
      <xdr:row>35</xdr:row>
      <xdr:rowOff>119964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28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104741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1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28794</xdr:rowOff>
    </xdr:from>
    <xdr:to>
      <xdr:col>22</xdr:col>
      <xdr:colOff>114300</xdr:colOff>
      <xdr:row>35</xdr:row>
      <xdr:rowOff>31262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39144"/>
          <a:ext cx="698500" cy="2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28308</xdr:rowOff>
    </xdr:from>
    <xdr:to>
      <xdr:col>22</xdr:col>
      <xdr:colOff>165100</xdr:colOff>
      <xdr:row>35</xdr:row>
      <xdr:rowOff>129908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638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114685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25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31262</xdr:rowOff>
    </xdr:from>
    <xdr:to>
      <xdr:col>18</xdr:col>
      <xdr:colOff>177800</xdr:colOff>
      <xdr:row>35</xdr:row>
      <xdr:rowOff>79771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41612"/>
          <a:ext cx="698500" cy="48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56060</xdr:rowOff>
    </xdr:from>
    <xdr:to>
      <xdr:col>19</xdr:col>
      <xdr:colOff>38100</xdr:colOff>
      <xdr:row>35</xdr:row>
      <xdr:rowOff>157660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666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142437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5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71354</xdr:rowOff>
    </xdr:from>
    <xdr:to>
      <xdr:col>15</xdr:col>
      <xdr:colOff>101600</xdr:colOff>
      <xdr:row>35</xdr:row>
      <xdr:rowOff>172954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1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157731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6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308023</xdr:rowOff>
    </xdr:from>
    <xdr:to>
      <xdr:col>29</xdr:col>
      <xdr:colOff>177800</xdr:colOff>
      <xdr:row>35</xdr:row>
      <xdr:rowOff>66723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754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153100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2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302857</xdr:rowOff>
    </xdr:from>
    <xdr:to>
      <xdr:col>26</xdr:col>
      <xdr:colOff>101600</xdr:colOff>
      <xdr:row>35</xdr:row>
      <xdr:rowOff>61557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70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71734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39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320894</xdr:rowOff>
    </xdr:from>
    <xdr:to>
      <xdr:col>22</xdr:col>
      <xdr:colOff>165100</xdr:colOff>
      <xdr:row>35</xdr:row>
      <xdr:rowOff>79594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88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89771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5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323362</xdr:rowOff>
    </xdr:from>
    <xdr:to>
      <xdr:col>19</xdr:col>
      <xdr:colOff>38100</xdr:colOff>
      <xdr:row>35</xdr:row>
      <xdr:rowOff>82062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90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92239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5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28971</xdr:rowOff>
    </xdr:from>
    <xdr:to>
      <xdr:col>15</xdr:col>
      <xdr:colOff>101600</xdr:colOff>
      <xdr:row>35</xdr:row>
      <xdr:rowOff>130571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39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140748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28,036
27,783
14.27
11,654,178
11,124,820
463,283
6,853,327
6,626,753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73096</xdr:rowOff>
    </xdr:from>
    <xdr:to>
      <xdr:col>24</xdr:col>
      <xdr:colOff>62865</xdr:colOff>
      <xdr:row>38</xdr:row>
      <xdr:rowOff>141366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16596"/>
          <a:ext cx="1270" cy="143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145193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141366</xdr:rowOff>
    </xdr:from>
    <xdr:to>
      <xdr:col>24</xdr:col>
      <xdr:colOff>152400</xdr:colOff>
      <xdr:row>38</xdr:row>
      <xdr:rowOff>141366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6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19773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73096</xdr:rowOff>
    </xdr:from>
    <xdr:to>
      <xdr:col>24</xdr:col>
      <xdr:colOff>152400</xdr:colOff>
      <xdr:row>30</xdr:row>
      <xdr:rowOff>73096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1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82991</xdr:rowOff>
    </xdr:from>
    <xdr:to>
      <xdr:col>24</xdr:col>
      <xdr:colOff>63500</xdr:colOff>
      <xdr:row>36</xdr:row>
      <xdr:rowOff>137577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5191"/>
          <a:ext cx="838200" cy="5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16872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9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38445</xdr:rowOff>
    </xdr:from>
    <xdr:to>
      <xdr:col>24</xdr:col>
      <xdr:colOff>114300</xdr:colOff>
      <xdr:row>36</xdr:row>
      <xdr:rowOff>140045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137577</xdr:rowOff>
    </xdr:from>
    <xdr:to>
      <xdr:col>19</xdr:col>
      <xdr:colOff>177800</xdr:colOff>
      <xdr:row>36</xdr:row>
      <xdr:rowOff>162511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09777"/>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117508</xdr:rowOff>
    </xdr:from>
    <xdr:to>
      <xdr:col>20</xdr:col>
      <xdr:colOff>38100</xdr:colOff>
      <xdr:row>37</xdr:row>
      <xdr:rowOff>47658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38785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8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124384</xdr:rowOff>
    </xdr:from>
    <xdr:to>
      <xdr:col>15</xdr:col>
      <xdr:colOff>50800</xdr:colOff>
      <xdr:row>36</xdr:row>
      <xdr:rowOff>162511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96584"/>
          <a:ext cx="889000" cy="3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145185</xdr:rowOff>
    </xdr:from>
    <xdr:to>
      <xdr:col>15</xdr:col>
      <xdr:colOff>101600</xdr:colOff>
      <xdr:row>37</xdr:row>
      <xdr:rowOff>75335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66462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124384</xdr:rowOff>
    </xdr:from>
    <xdr:to>
      <xdr:col>10</xdr:col>
      <xdr:colOff>114300</xdr:colOff>
      <xdr:row>37</xdr:row>
      <xdr:rowOff>20550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96584"/>
          <a:ext cx="889000" cy="67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152989</xdr:rowOff>
    </xdr:from>
    <xdr:to>
      <xdr:col>10</xdr:col>
      <xdr:colOff>165100</xdr:colOff>
      <xdr:row>37</xdr:row>
      <xdr:rowOff>83139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74266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4302</xdr:rowOff>
    </xdr:from>
    <xdr:to>
      <xdr:col>6</xdr:col>
      <xdr:colOff>38100</xdr:colOff>
      <xdr:row>37</xdr:row>
      <xdr:rowOff>105902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97029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32191</xdr:rowOff>
    </xdr:from>
    <xdr:to>
      <xdr:col>24</xdr:col>
      <xdr:colOff>114300</xdr:colOff>
      <xdr:row>36</xdr:row>
      <xdr:rowOff>133791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55068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5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86777</xdr:rowOff>
    </xdr:from>
    <xdr:to>
      <xdr:col>20</xdr:col>
      <xdr:colOff>38100</xdr:colOff>
      <xdr:row>37</xdr:row>
      <xdr:rowOff>16927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33454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3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111711</xdr:rowOff>
    </xdr:from>
    <xdr:to>
      <xdr:col>15</xdr:col>
      <xdr:colOff>101600</xdr:colOff>
      <xdr:row>37</xdr:row>
      <xdr:rowOff>41861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58388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5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73584</xdr:rowOff>
    </xdr:from>
    <xdr:to>
      <xdr:col>10</xdr:col>
      <xdr:colOff>165100</xdr:colOff>
      <xdr:row>37</xdr:row>
      <xdr:rowOff>3734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4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20261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2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141200</xdr:rowOff>
    </xdr:from>
    <xdr:to>
      <xdr:col>6</xdr:col>
      <xdr:colOff>38100</xdr:colOff>
      <xdr:row>37</xdr:row>
      <xdr:rowOff>71350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87877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8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126002</xdr:rowOff>
    </xdr:from>
    <xdr:to>
      <xdr:col>24</xdr:col>
      <xdr:colOff>62865</xdr:colOff>
      <xdr:row>59</xdr:row>
      <xdr:rowOff>19612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02"/>
          <a:ext cx="1270" cy="143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23439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38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19612</xdr:rowOff>
    </xdr:from>
    <xdr:to>
      <xdr:col>24</xdr:col>
      <xdr:colOff>152400</xdr:colOff>
      <xdr:row>59</xdr:row>
      <xdr:rowOff>19612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3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72679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126002</xdr:rowOff>
    </xdr:from>
    <xdr:to>
      <xdr:col>24</xdr:col>
      <xdr:colOff>152400</xdr:colOff>
      <xdr:row>50</xdr:row>
      <xdr:rowOff>126002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121961</xdr:rowOff>
    </xdr:from>
    <xdr:to>
      <xdr:col>24</xdr:col>
      <xdr:colOff>63500</xdr:colOff>
      <xdr:row>57</xdr:row>
      <xdr:rowOff>127776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4611"/>
          <a:ext cx="838200" cy="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67045</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68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44168</xdr:rowOff>
    </xdr:from>
    <xdr:to>
      <xdr:col>24</xdr:col>
      <xdr:colOff>114300</xdr:colOff>
      <xdr:row>57</xdr:row>
      <xdr:rowOff>145768</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1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127776</xdr:rowOff>
    </xdr:from>
    <xdr:to>
      <xdr:col>19</xdr:col>
      <xdr:colOff>177800</xdr:colOff>
      <xdr:row>57</xdr:row>
      <xdr:rowOff>160475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00426"/>
          <a:ext cx="889000" cy="3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63324</xdr:rowOff>
    </xdr:from>
    <xdr:to>
      <xdr:col>20</xdr:col>
      <xdr:colOff>38100</xdr:colOff>
      <xdr:row>57</xdr:row>
      <xdr:rowOff>164924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3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10001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160475</xdr:rowOff>
    </xdr:from>
    <xdr:to>
      <xdr:col>15</xdr:col>
      <xdr:colOff>50800</xdr:colOff>
      <xdr:row>58</xdr:row>
      <xdr:rowOff>15525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33125"/>
          <a:ext cx="889000" cy="2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42376</xdr:rowOff>
    </xdr:from>
    <xdr:to>
      <xdr:col>15</xdr:col>
      <xdr:colOff>101600</xdr:colOff>
      <xdr:row>57</xdr:row>
      <xdr:rowOff>143976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160503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170360</xdr:rowOff>
    </xdr:from>
    <xdr:to>
      <xdr:col>10</xdr:col>
      <xdr:colOff>114300</xdr:colOff>
      <xdr:row>58</xdr:row>
      <xdr:rowOff>15525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43010"/>
          <a:ext cx="889000" cy="1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85882</xdr:rowOff>
    </xdr:from>
    <xdr:to>
      <xdr:col>10</xdr:col>
      <xdr:colOff>165100</xdr:colOff>
      <xdr:row>58</xdr:row>
      <xdr:rowOff>16032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5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32559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3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137254</xdr:rowOff>
    </xdr:from>
    <xdr:to>
      <xdr:col>6</xdr:col>
      <xdr:colOff>38100</xdr:colOff>
      <xdr:row>58</xdr:row>
      <xdr:rowOff>67404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0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71161</xdr:rowOff>
    </xdr:from>
    <xdr:to>
      <xdr:col>24</xdr:col>
      <xdr:colOff>114300</xdr:colOff>
      <xdr:row>58</xdr:row>
      <xdr:rowOff>1311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49588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76976</xdr:rowOff>
    </xdr:from>
    <xdr:to>
      <xdr:col>20</xdr:col>
      <xdr:colOff>38100</xdr:colOff>
      <xdr:row>58</xdr:row>
      <xdr:rowOff>7126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169703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4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109675</xdr:rowOff>
    </xdr:from>
    <xdr:to>
      <xdr:col>15</xdr:col>
      <xdr:colOff>101600</xdr:colOff>
      <xdr:row>58</xdr:row>
      <xdr:rowOff>39825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8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30952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7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136175</xdr:rowOff>
    </xdr:from>
    <xdr:to>
      <xdr:col>10</xdr:col>
      <xdr:colOff>165100</xdr:colOff>
      <xdr:row>58</xdr:row>
      <xdr:rowOff>66325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57452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119560</xdr:rowOff>
    </xdr:from>
    <xdr:to>
      <xdr:col>6</xdr:col>
      <xdr:colOff>38100</xdr:colOff>
      <xdr:row>58</xdr:row>
      <xdr:rowOff>49710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66237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6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2311</xdr:rowOff>
    </xdr:from>
    <xdr:to>
      <xdr:col>24</xdr:col>
      <xdr:colOff>62865</xdr:colOff>
      <xdr:row>78</xdr:row>
      <xdr:rowOff>117526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46711"/>
          <a:ext cx="1270" cy="1143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121353</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4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117526</xdr:rowOff>
    </xdr:from>
    <xdr:to>
      <xdr:col>24</xdr:col>
      <xdr:colOff>152400</xdr:colOff>
      <xdr:row>78</xdr:row>
      <xdr:rowOff>117526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120438</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2311</xdr:rowOff>
    </xdr:from>
    <xdr:to>
      <xdr:col>24</xdr:col>
      <xdr:colOff>152400</xdr:colOff>
      <xdr:row>72</xdr:row>
      <xdr:rowOff>2311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4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120452</xdr:rowOff>
    </xdr:from>
    <xdr:to>
      <xdr:col>24</xdr:col>
      <xdr:colOff>63500</xdr:colOff>
      <xdr:row>77</xdr:row>
      <xdr:rowOff>151175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22102"/>
          <a:ext cx="838200" cy="3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85031</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5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62154</xdr:rowOff>
    </xdr:from>
    <xdr:to>
      <xdr:col>24</xdr:col>
      <xdr:colOff>114300</xdr:colOff>
      <xdr:row>77</xdr:row>
      <xdr:rowOff>163754</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120452</xdr:rowOff>
    </xdr:from>
    <xdr:to>
      <xdr:col>19</xdr:col>
      <xdr:colOff>177800</xdr:colOff>
      <xdr:row>77</xdr:row>
      <xdr:rowOff>157623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22102"/>
          <a:ext cx="889000" cy="3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65263</xdr:rowOff>
    </xdr:from>
    <xdr:to>
      <xdr:col>20</xdr:col>
      <xdr:colOff>38100</xdr:colOff>
      <xdr:row>77</xdr:row>
      <xdr:rowOff>166863</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11940</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4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157623</xdr:rowOff>
    </xdr:from>
    <xdr:to>
      <xdr:col>15</xdr:col>
      <xdr:colOff>50800</xdr:colOff>
      <xdr:row>78</xdr:row>
      <xdr:rowOff>21286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59273"/>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68692</xdr:rowOff>
    </xdr:from>
    <xdr:to>
      <xdr:col>15</xdr:col>
      <xdr:colOff>101600</xdr:colOff>
      <xdr:row>77</xdr:row>
      <xdr:rowOff>170292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15369</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168777</xdr:rowOff>
    </xdr:from>
    <xdr:to>
      <xdr:col>10</xdr:col>
      <xdr:colOff>114300</xdr:colOff>
      <xdr:row>78</xdr:row>
      <xdr:rowOff>21286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70427"/>
          <a:ext cx="889000" cy="2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73492</xdr:rowOff>
    </xdr:from>
    <xdr:to>
      <xdr:col>10</xdr:col>
      <xdr:colOff>165100</xdr:colOff>
      <xdr:row>78</xdr:row>
      <xdr:rowOff>3642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20169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74819</xdr:rowOff>
    </xdr:from>
    <xdr:to>
      <xdr:col>6</xdr:col>
      <xdr:colOff>38100</xdr:colOff>
      <xdr:row>78</xdr:row>
      <xdr:rowOff>4969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21496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100375</xdr:rowOff>
    </xdr:from>
    <xdr:to>
      <xdr:col>24</xdr:col>
      <xdr:colOff>114300</xdr:colOff>
      <xdr:row>78</xdr:row>
      <xdr:rowOff>30525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0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78802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69652</xdr:rowOff>
    </xdr:from>
    <xdr:to>
      <xdr:col>20</xdr:col>
      <xdr:colOff>38100</xdr:colOff>
      <xdr:row>77</xdr:row>
      <xdr:rowOff>171252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7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162379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6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106823</xdr:rowOff>
    </xdr:from>
    <xdr:to>
      <xdr:col>15</xdr:col>
      <xdr:colOff>101600</xdr:colOff>
      <xdr:row>78</xdr:row>
      <xdr:rowOff>36973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28100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01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141936</xdr:rowOff>
    </xdr:from>
    <xdr:to>
      <xdr:col>10</xdr:col>
      <xdr:colOff>165100</xdr:colOff>
      <xdr:row>78</xdr:row>
      <xdr:rowOff>72086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63213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3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117977</xdr:rowOff>
    </xdr:from>
    <xdr:to>
      <xdr:col>6</xdr:col>
      <xdr:colOff>38100</xdr:colOff>
      <xdr:row>78</xdr:row>
      <xdr:rowOff>48127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39254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1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65982</xdr:rowOff>
    </xdr:from>
    <xdr:to>
      <xdr:col>24</xdr:col>
      <xdr:colOff>62865</xdr:colOff>
      <xdr:row>99</xdr:row>
      <xdr:rowOff>144413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67932"/>
          <a:ext cx="1270" cy="145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148240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12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144413</xdr:rowOff>
    </xdr:from>
    <xdr:to>
      <xdr:col>24</xdr:col>
      <xdr:colOff>152400</xdr:colOff>
      <xdr:row>99</xdr:row>
      <xdr:rowOff>144413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11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12659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65982</xdr:rowOff>
    </xdr:from>
    <xdr:to>
      <xdr:col>24</xdr:col>
      <xdr:colOff>152400</xdr:colOff>
      <xdr:row>91</xdr:row>
      <xdr:rowOff>65982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29178</xdr:rowOff>
    </xdr:from>
    <xdr:to>
      <xdr:col>24</xdr:col>
      <xdr:colOff>63500</xdr:colOff>
      <xdr:row>98</xdr:row>
      <xdr:rowOff>56838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59828"/>
          <a:ext cx="838200" cy="1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58056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458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35179</xdr:rowOff>
    </xdr:from>
    <xdr:to>
      <xdr:col>24</xdr:col>
      <xdr:colOff>114300</xdr:colOff>
      <xdr:row>96</xdr:row>
      <xdr:rowOff>136779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9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56838</xdr:rowOff>
    </xdr:from>
    <xdr:to>
      <xdr:col>19</xdr:col>
      <xdr:colOff>177800</xdr:colOff>
      <xdr:row>98</xdr:row>
      <xdr:rowOff>130795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858938"/>
          <a:ext cx="889000" cy="7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155085</xdr:rowOff>
    </xdr:from>
    <xdr:to>
      <xdr:col>20</xdr:col>
      <xdr:colOff>38100</xdr:colOff>
      <xdr:row>97</xdr:row>
      <xdr:rowOff>85235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1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101762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38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131231</xdr:rowOff>
    </xdr:from>
    <xdr:to>
      <xdr:col>15</xdr:col>
      <xdr:colOff>50800</xdr:colOff>
      <xdr:row>98</xdr:row>
      <xdr:rowOff>130795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761881"/>
          <a:ext cx="889000" cy="17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78395</xdr:rowOff>
    </xdr:from>
    <xdr:to>
      <xdr:col>15</xdr:col>
      <xdr:colOff>101600</xdr:colOff>
      <xdr:row>98</xdr:row>
      <xdr:rowOff>8545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0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25072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48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131231</xdr:rowOff>
    </xdr:from>
    <xdr:to>
      <xdr:col>10</xdr:col>
      <xdr:colOff>114300</xdr:colOff>
      <xdr:row>99</xdr:row>
      <xdr:rowOff>59733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761881"/>
          <a:ext cx="889000" cy="27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117889</xdr:rowOff>
    </xdr:from>
    <xdr:to>
      <xdr:col>10</xdr:col>
      <xdr:colOff>165100</xdr:colOff>
      <xdr:row>97</xdr:row>
      <xdr:rowOff>48039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64566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46544</xdr:rowOff>
    </xdr:from>
    <xdr:to>
      <xdr:col>6</xdr:col>
      <xdr:colOff>38100</xdr:colOff>
      <xdr:row>98</xdr:row>
      <xdr:rowOff>148144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4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164671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2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149828</xdr:rowOff>
    </xdr:from>
    <xdr:to>
      <xdr:col>24</xdr:col>
      <xdr:colOff>114300</xdr:colOff>
      <xdr:row>97</xdr:row>
      <xdr:rowOff>79978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0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128255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8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6038</xdr:rowOff>
    </xdr:from>
    <xdr:to>
      <xdr:col>20</xdr:col>
      <xdr:colOff>38100</xdr:colOff>
      <xdr:row>98</xdr:row>
      <xdr:rowOff>107638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80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98765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90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79995</xdr:rowOff>
    </xdr:from>
    <xdr:to>
      <xdr:col>15</xdr:col>
      <xdr:colOff>101600</xdr:colOff>
      <xdr:row>99</xdr:row>
      <xdr:rowOff>10145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1272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97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80431</xdr:rowOff>
    </xdr:from>
    <xdr:to>
      <xdr:col>10</xdr:col>
      <xdr:colOff>165100</xdr:colOff>
      <xdr:row>98</xdr:row>
      <xdr:rowOff>10581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7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80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8933</xdr:rowOff>
    </xdr:from>
    <xdr:to>
      <xdr:col>6</xdr:col>
      <xdr:colOff>38100</xdr:colOff>
      <xdr:row>99</xdr:row>
      <xdr:rowOff>110533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8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101660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7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27349</xdr:rowOff>
    </xdr:from>
    <xdr:to>
      <xdr:col>54</xdr:col>
      <xdr:colOff>189865</xdr:colOff>
      <xdr:row>39</xdr:row>
      <xdr:rowOff>169701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342299"/>
          <a:ext cx="1270" cy="151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2078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169701</xdr:rowOff>
    </xdr:from>
    <xdr:to>
      <xdr:col>55</xdr:col>
      <xdr:colOff>88900</xdr:colOff>
      <xdr:row>39</xdr:row>
      <xdr:rowOff>169701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56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145476</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11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27349</xdr:rowOff>
    </xdr:from>
    <xdr:to>
      <xdr:col>55</xdr:col>
      <xdr:colOff>88900</xdr:colOff>
      <xdr:row>31</xdr:row>
      <xdr:rowOff>27349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34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138895</xdr:rowOff>
    </xdr:from>
    <xdr:to>
      <xdr:col>55</xdr:col>
      <xdr:colOff>0</xdr:colOff>
      <xdr:row>39</xdr:row>
      <xdr:rowOff>51961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482545"/>
          <a:ext cx="838200" cy="25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84182</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6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61305</xdr:rowOff>
    </xdr:from>
    <xdr:to>
      <xdr:col>55</xdr:col>
      <xdr:colOff>50800</xdr:colOff>
      <xdr:row>37</xdr:row>
      <xdr:rowOff>162905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0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109296</xdr:rowOff>
    </xdr:from>
    <xdr:to>
      <xdr:col>50</xdr:col>
      <xdr:colOff>114300</xdr:colOff>
      <xdr:row>37</xdr:row>
      <xdr:rowOff>138895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52946"/>
          <a:ext cx="889000" cy="2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81530</xdr:rowOff>
    </xdr:from>
    <xdr:to>
      <xdr:col>50</xdr:col>
      <xdr:colOff>165100</xdr:colOff>
      <xdr:row>38</xdr:row>
      <xdr:rowOff>11680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28207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20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109296</xdr:rowOff>
    </xdr:from>
    <xdr:to>
      <xdr:col>45</xdr:col>
      <xdr:colOff>177800</xdr:colOff>
      <xdr:row>38</xdr:row>
      <xdr:rowOff>33096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52946"/>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82097</xdr:rowOff>
    </xdr:from>
    <xdr:to>
      <xdr:col>46</xdr:col>
      <xdr:colOff>38100</xdr:colOff>
      <xdr:row>38</xdr:row>
      <xdr:rowOff>12247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3374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37320</xdr:rowOff>
    </xdr:from>
    <xdr:to>
      <xdr:col>41</xdr:col>
      <xdr:colOff>50800</xdr:colOff>
      <xdr:row>38</xdr:row>
      <xdr:rowOff>33096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52270"/>
          <a:ext cx="889000" cy="119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124235</xdr:rowOff>
    </xdr:from>
    <xdr:to>
      <xdr:col>41</xdr:col>
      <xdr:colOff>101600</xdr:colOff>
      <xdr:row>38</xdr:row>
      <xdr:rowOff>54385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70912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66443</xdr:rowOff>
    </xdr:from>
    <xdr:to>
      <xdr:col>36</xdr:col>
      <xdr:colOff>165100</xdr:colOff>
      <xdr:row>31</xdr:row>
      <xdr:rowOff>168043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159170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1161</xdr:rowOff>
    </xdr:from>
    <xdr:to>
      <xdr:col>55</xdr:col>
      <xdr:colOff>50800</xdr:colOff>
      <xdr:row>39</xdr:row>
      <xdr:rowOff>102761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68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87538</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60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88095</xdr:rowOff>
    </xdr:from>
    <xdr:to>
      <xdr:col>50</xdr:col>
      <xdr:colOff>165100</xdr:colOff>
      <xdr:row>38</xdr:row>
      <xdr:rowOff>18245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43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9372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52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58496</xdr:rowOff>
    </xdr:from>
    <xdr:to>
      <xdr:col>46</xdr:col>
      <xdr:colOff>38100</xdr:colOff>
      <xdr:row>37</xdr:row>
      <xdr:rowOff>160096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40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5173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153746</xdr:rowOff>
    </xdr:from>
    <xdr:to>
      <xdr:col>41</xdr:col>
      <xdr:colOff>101600</xdr:colOff>
      <xdr:row>38</xdr:row>
      <xdr:rowOff>83896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9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75023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59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157970</xdr:rowOff>
    </xdr:from>
    <xdr:to>
      <xdr:col>36</xdr:col>
      <xdr:colOff>165100</xdr:colOff>
      <xdr:row>31</xdr:row>
      <xdr:rowOff>88120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104647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76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169607</xdr:rowOff>
    </xdr:from>
    <xdr:to>
      <xdr:col>54</xdr:col>
      <xdr:colOff>189865</xdr:colOff>
      <xdr:row>57</xdr:row>
      <xdr:rowOff>129362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2107"/>
          <a:ext cx="1270" cy="1159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133189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129362</xdr:rowOff>
    </xdr:from>
    <xdr:to>
      <xdr:col>55</xdr:col>
      <xdr:colOff>88900</xdr:colOff>
      <xdr:row>57</xdr:row>
      <xdr:rowOff>129362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0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1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169607</xdr:rowOff>
    </xdr:from>
    <xdr:to>
      <xdr:col>55</xdr:col>
      <xdr:colOff>88900</xdr:colOff>
      <xdr:row>50</xdr:row>
      <xdr:rowOff>169607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144375</xdr:rowOff>
    </xdr:from>
    <xdr:to>
      <xdr:col>55</xdr:col>
      <xdr:colOff>0</xdr:colOff>
      <xdr:row>57</xdr:row>
      <xdr:rowOff>17650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45575"/>
          <a:ext cx="838200" cy="4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28218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5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5341</xdr:rowOff>
    </xdr:from>
    <xdr:to>
      <xdr:col>55</xdr:col>
      <xdr:colOff>50800</xdr:colOff>
      <xdr:row>56</xdr:row>
      <xdr:rowOff>106941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144375</xdr:rowOff>
    </xdr:from>
    <xdr:to>
      <xdr:col>50</xdr:col>
      <xdr:colOff>114300</xdr:colOff>
      <xdr:row>57</xdr:row>
      <xdr:rowOff>32893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45575"/>
          <a:ext cx="889000" cy="5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58810</xdr:rowOff>
    </xdr:from>
    <xdr:to>
      <xdr:col>50</xdr:col>
      <xdr:colOff>165100</xdr:colOff>
      <xdr:row>56</xdr:row>
      <xdr:rowOff>160410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6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5487</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4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32893</xdr:rowOff>
    </xdr:from>
    <xdr:to>
      <xdr:col>45</xdr:col>
      <xdr:colOff>177800</xdr:colOff>
      <xdr:row>57</xdr:row>
      <xdr:rowOff>126956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05543"/>
          <a:ext cx="889000" cy="9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69338</xdr:rowOff>
    </xdr:from>
    <xdr:to>
      <xdr:col>46</xdr:col>
      <xdr:colOff>38100</xdr:colOff>
      <xdr:row>56</xdr:row>
      <xdr:rowOff>170938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7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16015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4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124613</xdr:rowOff>
    </xdr:from>
    <xdr:to>
      <xdr:col>41</xdr:col>
      <xdr:colOff>50800</xdr:colOff>
      <xdr:row>57</xdr:row>
      <xdr:rowOff>126956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97263"/>
          <a:ext cx="889000" cy="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47975</xdr:rowOff>
    </xdr:from>
    <xdr:to>
      <xdr:col>41</xdr:col>
      <xdr:colOff>101600</xdr:colOff>
      <xdr:row>56</xdr:row>
      <xdr:rowOff>149575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4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166102</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42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19931</xdr:rowOff>
    </xdr:from>
    <xdr:to>
      <xdr:col>36</xdr:col>
      <xdr:colOff>165100</xdr:colOff>
      <xdr:row>56</xdr:row>
      <xdr:rowOff>121531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2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138058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9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138300</xdr:rowOff>
    </xdr:from>
    <xdr:to>
      <xdr:col>55</xdr:col>
      <xdr:colOff>50800</xdr:colOff>
      <xdr:row>57</xdr:row>
      <xdr:rowOff>68450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3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53227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5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93575</xdr:rowOff>
    </xdr:from>
    <xdr:to>
      <xdr:col>50</xdr:col>
      <xdr:colOff>165100</xdr:colOff>
      <xdr:row>57</xdr:row>
      <xdr:rowOff>23725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9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14852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78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153543</xdr:rowOff>
    </xdr:from>
    <xdr:to>
      <xdr:col>46</xdr:col>
      <xdr:colOff>38100</xdr:colOff>
      <xdr:row>57</xdr:row>
      <xdr:rowOff>83693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5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74820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4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76156</xdr:rowOff>
    </xdr:from>
    <xdr:to>
      <xdr:col>41</xdr:col>
      <xdr:colOff>101600</xdr:colOff>
      <xdr:row>58</xdr:row>
      <xdr:rowOff>6306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4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168883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4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73813</xdr:rowOff>
    </xdr:from>
    <xdr:to>
      <xdr:col>36</xdr:col>
      <xdr:colOff>165100</xdr:colOff>
      <xdr:row>58</xdr:row>
      <xdr:rowOff>3963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166540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3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37306</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10256"/>
          <a:ext cx="1270" cy="137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155433</xdr:rowOff>
    </xdr:from>
    <xdr:ext cx="534377"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8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37306</xdr:rowOff>
    </xdr:from>
    <xdr:to>
      <xdr:col>55</xdr:col>
      <xdr:colOff>88900</xdr:colOff>
      <xdr:row>71</xdr:row>
      <xdr:rowOff>37306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161246</xdr:rowOff>
    </xdr:from>
    <xdr:to>
      <xdr:col>55</xdr:col>
      <xdr:colOff>0</xdr:colOff>
      <xdr:row>78</xdr:row>
      <xdr:rowOff>103505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91446"/>
          <a:ext cx="838200" cy="28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122381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2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143954</xdr:rowOff>
    </xdr:from>
    <xdr:to>
      <xdr:col>55</xdr:col>
      <xdr:colOff>50800</xdr:colOff>
      <xdr:row>78</xdr:row>
      <xdr:rowOff>74104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4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26163</xdr:rowOff>
    </xdr:from>
    <xdr:to>
      <xdr:col>50</xdr:col>
      <xdr:colOff>114300</xdr:colOff>
      <xdr:row>78</xdr:row>
      <xdr:rowOff>103505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399263"/>
          <a:ext cx="889000" cy="7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1632</xdr:rowOff>
    </xdr:from>
    <xdr:to>
      <xdr:col>50</xdr:col>
      <xdr:colOff>165100</xdr:colOff>
      <xdr:row>78</xdr:row>
      <xdr:rowOff>103232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119759</xdr:rowOff>
    </xdr:from>
    <xdr:ext cx="469744"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04428" y="1314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26163</xdr:rowOff>
    </xdr:from>
    <xdr:to>
      <xdr:col>45</xdr:col>
      <xdr:colOff>177800</xdr:colOff>
      <xdr:row>79</xdr:row>
      <xdr:rowOff>26009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399263"/>
          <a:ext cx="889000" cy="17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142621</xdr:rowOff>
    </xdr:from>
    <xdr:to>
      <xdr:col>46</xdr:col>
      <xdr:colOff>38100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89298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4674</xdr:rowOff>
    </xdr:from>
    <xdr:to>
      <xdr:col>41</xdr:col>
      <xdr:colOff>50800</xdr:colOff>
      <xdr:row>79</xdr:row>
      <xdr:rowOff>26009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49224"/>
          <a:ext cx="889000" cy="2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116294</xdr:rowOff>
    </xdr:from>
    <xdr:to>
      <xdr:col>41</xdr:col>
      <xdr:colOff>101600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79127</xdr:rowOff>
    </xdr:from>
    <xdr:to>
      <xdr:col>36</xdr:col>
      <xdr:colOff>165100</xdr:colOff>
      <xdr:row>78</xdr:row>
      <xdr:rowOff>9277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25804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110446</xdr:rowOff>
    </xdr:from>
    <xdr:to>
      <xdr:col>55</xdr:col>
      <xdr:colOff>50800</xdr:colOff>
      <xdr:row>77</xdr:row>
      <xdr:rowOff>40596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4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133323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9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52705</xdr:rowOff>
    </xdr:from>
    <xdr:to>
      <xdr:col>50</xdr:col>
      <xdr:colOff>165100</xdr:colOff>
      <xdr:row>78</xdr:row>
      <xdr:rowOff>154305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2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145432</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1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146813</xdr:rowOff>
    </xdr:from>
    <xdr:to>
      <xdr:col>46</xdr:col>
      <xdr:colOff>38100</xdr:colOff>
      <xdr:row>78</xdr:row>
      <xdr:rowOff>76963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68090</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44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146659</xdr:rowOff>
    </xdr:from>
    <xdr:to>
      <xdr:col>41</xdr:col>
      <xdr:colOff>101600</xdr:colOff>
      <xdr:row>79</xdr:row>
      <xdr:rowOff>76809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67936</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12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125324</xdr:rowOff>
    </xdr:from>
    <xdr:to>
      <xdr:col>36</xdr:col>
      <xdr:colOff>165100</xdr:colOff>
      <xdr:row>79</xdr:row>
      <xdr:rowOff>55474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46601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11173</xdr:rowOff>
    </xdr:from>
    <xdr:to>
      <xdr:col>54</xdr:col>
      <xdr:colOff>189865</xdr:colOff>
      <xdr:row>98</xdr:row>
      <xdr:rowOff>153005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41673"/>
          <a:ext cx="1270" cy="1513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156832</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5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153005</xdr:rowOff>
    </xdr:from>
    <xdr:to>
      <xdr:col>55</xdr:col>
      <xdr:colOff>88900</xdr:colOff>
      <xdr:row>98</xdr:row>
      <xdr:rowOff>153005</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5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129300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1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11173</xdr:rowOff>
    </xdr:from>
    <xdr:to>
      <xdr:col>55</xdr:col>
      <xdr:colOff>88900</xdr:colOff>
      <xdr:row>90</xdr:row>
      <xdr:rowOff>11173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4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121656</xdr:rowOff>
    </xdr:from>
    <xdr:to>
      <xdr:col>55</xdr:col>
      <xdr:colOff>0</xdr:colOff>
      <xdr:row>98</xdr:row>
      <xdr:rowOff>153005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23756"/>
          <a:ext cx="838200" cy="3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94159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71282</xdr:rowOff>
    </xdr:from>
    <xdr:to>
      <xdr:col>55</xdr:col>
      <xdr:colOff>50800</xdr:colOff>
      <xdr:row>98</xdr:row>
      <xdr:rowOff>1432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121656</xdr:rowOff>
    </xdr:from>
    <xdr:to>
      <xdr:col>50</xdr:col>
      <xdr:colOff>114300</xdr:colOff>
      <xdr:row>98</xdr:row>
      <xdr:rowOff>135973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923756"/>
          <a:ext cx="889000" cy="14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116294</xdr:rowOff>
    </xdr:from>
    <xdr:to>
      <xdr:col>50</xdr:col>
      <xdr:colOff>165100</xdr:colOff>
      <xdr:row>98</xdr:row>
      <xdr:rowOff>46444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62971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52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135973</xdr:rowOff>
    </xdr:from>
    <xdr:to>
      <xdr:col>45</xdr:col>
      <xdr:colOff>177800</xdr:colOff>
      <xdr:row>98</xdr:row>
      <xdr:rowOff>149476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938073"/>
          <a:ext cx="889000" cy="1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139436</xdr:rowOff>
    </xdr:from>
    <xdr:to>
      <xdr:col>46</xdr:col>
      <xdr:colOff>38100</xdr:colOff>
      <xdr:row>98</xdr:row>
      <xdr:rowOff>69586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7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4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149476</xdr:rowOff>
    </xdr:from>
    <xdr:to>
      <xdr:col>41</xdr:col>
      <xdr:colOff>50800</xdr:colOff>
      <xdr:row>98</xdr:row>
      <xdr:rowOff>149758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51576"/>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136723</xdr:rowOff>
    </xdr:from>
    <xdr:to>
      <xdr:col>41</xdr:col>
      <xdr:colOff>101600</xdr:colOff>
      <xdr:row>98</xdr:row>
      <xdr:rowOff>66873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83400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4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114412</xdr:rowOff>
    </xdr:from>
    <xdr:to>
      <xdr:col>36</xdr:col>
      <xdr:colOff>165100</xdr:colOff>
      <xdr:row>98</xdr:row>
      <xdr:rowOff>44562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61089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102205</xdr:rowOff>
    </xdr:from>
    <xdr:to>
      <xdr:col>55</xdr:col>
      <xdr:colOff>50800</xdr:colOff>
      <xdr:row>99</xdr:row>
      <xdr:rowOff>32355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17132</xdr:rowOff>
    </xdr:from>
    <xdr:ext cx="469744"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70856</xdr:rowOff>
    </xdr:from>
    <xdr:to>
      <xdr:col>50</xdr:col>
      <xdr:colOff>165100</xdr:colOff>
      <xdr:row>99</xdr:row>
      <xdr:rowOff>1006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7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163583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6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85173</xdr:rowOff>
    </xdr:from>
    <xdr:to>
      <xdr:col>46</xdr:col>
      <xdr:colOff>38100</xdr:colOff>
      <xdr:row>99</xdr:row>
      <xdr:rowOff>15323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8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6450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8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98676</xdr:rowOff>
    </xdr:from>
    <xdr:to>
      <xdr:col>41</xdr:col>
      <xdr:colOff>101600</xdr:colOff>
      <xdr:row>99</xdr:row>
      <xdr:rowOff>28826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19953</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26428" y="1699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98958</xdr:rowOff>
    </xdr:from>
    <xdr:to>
      <xdr:col>36</xdr:col>
      <xdr:colOff>165100</xdr:colOff>
      <xdr:row>99</xdr:row>
      <xdr:rowOff>29108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0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20235</xdr:rowOff>
    </xdr:from>
    <xdr:ext cx="469744"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37428" y="1699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13558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499958"/>
          <a:ext cx="1269" cy="1154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159305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74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131685</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13558</xdr:rowOff>
    </xdr:from>
    <xdr:to>
      <xdr:col>86</xdr:col>
      <xdr:colOff>25400</xdr:colOff>
      <xdr:row>32</xdr:row>
      <xdr:rowOff>13558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49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138854</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3954"/>
          <a:ext cx="8382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76755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204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53878</xdr:rowOff>
    </xdr:from>
    <xdr:to>
      <xdr:col>85</xdr:col>
      <xdr:colOff>177800</xdr:colOff>
      <xdr:row>38</xdr:row>
      <xdr:rowOff>155478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138854</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53954"/>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64577</xdr:rowOff>
    </xdr:from>
    <xdr:to>
      <xdr:col>81</xdr:col>
      <xdr:colOff>101600</xdr:colOff>
      <xdr:row>38</xdr:row>
      <xdr:rowOff>166177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7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11254</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5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48986</xdr:rowOff>
    </xdr:from>
    <xdr:to>
      <xdr:col>76</xdr:col>
      <xdr:colOff>165100</xdr:colOff>
      <xdr:row>38</xdr:row>
      <xdr:rowOff>150586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64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167114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38243</xdr:rowOff>
    </xdr:from>
    <xdr:to>
      <xdr:col>72</xdr:col>
      <xdr:colOff>38100</xdr:colOff>
      <xdr:row>38</xdr:row>
      <xdr:rowOff>139843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156369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51090</xdr:rowOff>
    </xdr:from>
    <xdr:to>
      <xdr:col>67</xdr:col>
      <xdr:colOff>101600</xdr:colOff>
      <xdr:row>38</xdr:row>
      <xdr:rowOff>152690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169217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32305</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740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88054</xdr:rowOff>
    </xdr:from>
    <xdr:to>
      <xdr:col>81</xdr:col>
      <xdr:colOff>101600</xdr:colOff>
      <xdr:row>39</xdr:row>
      <xdr:rowOff>18204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9331</xdr:rowOff>
    </xdr:from>
    <xdr:ext cx="313932"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24333" y="6695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65367</xdr:rowOff>
    </xdr:from>
    <xdr:to>
      <xdr:col>85</xdr:col>
      <xdr:colOff>126364</xdr:colOff>
      <xdr:row>78</xdr:row>
      <xdr:rowOff>147016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38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150843</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2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147016</xdr:rowOff>
    </xdr:from>
    <xdr:to>
      <xdr:col>86</xdr:col>
      <xdr:colOff>25400</xdr:colOff>
      <xdr:row>78</xdr:row>
      <xdr:rowOff>147016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2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12044</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2013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65367</xdr:rowOff>
    </xdr:from>
    <xdr:to>
      <xdr:col>86</xdr:col>
      <xdr:colOff>25400</xdr:colOff>
      <xdr:row>71</xdr:row>
      <xdr:rowOff>65367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3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170168</xdr:rowOff>
    </xdr:from>
    <xdr:to>
      <xdr:col>85</xdr:col>
      <xdr:colOff>127000</xdr:colOff>
      <xdr:row>77</xdr:row>
      <xdr:rowOff>1194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00368"/>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98239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5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75361</xdr:rowOff>
    </xdr:from>
    <xdr:to>
      <xdr:col>85</xdr:col>
      <xdr:colOff>177800</xdr:colOff>
      <xdr:row>77</xdr:row>
      <xdr:rowOff>5511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10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146735</xdr:rowOff>
    </xdr:from>
    <xdr:to>
      <xdr:col>81</xdr:col>
      <xdr:colOff>50800</xdr:colOff>
      <xdr:row>76</xdr:row>
      <xdr:rowOff>170168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76935"/>
          <a:ext cx="889000" cy="2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74918</xdr:rowOff>
    </xdr:from>
    <xdr:to>
      <xdr:col>81</xdr:col>
      <xdr:colOff>101600</xdr:colOff>
      <xdr:row>77</xdr:row>
      <xdr:rowOff>5068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21594</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88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146405</xdr:rowOff>
    </xdr:from>
    <xdr:to>
      <xdr:col>76</xdr:col>
      <xdr:colOff>114300</xdr:colOff>
      <xdr:row>76</xdr:row>
      <xdr:rowOff>146735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176605"/>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82335</xdr:rowOff>
    </xdr:from>
    <xdr:to>
      <xdr:col>76</xdr:col>
      <xdr:colOff>165100</xdr:colOff>
      <xdr:row>77</xdr:row>
      <xdr:rowOff>12485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29011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88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146405</xdr:rowOff>
    </xdr:from>
    <xdr:to>
      <xdr:col>71</xdr:col>
      <xdr:colOff>177800</xdr:colOff>
      <xdr:row>76</xdr:row>
      <xdr:rowOff>164618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76605"/>
          <a:ext cx="8890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94971</xdr:rowOff>
    </xdr:from>
    <xdr:to>
      <xdr:col>72</xdr:col>
      <xdr:colOff>38100</xdr:colOff>
      <xdr:row>77</xdr:row>
      <xdr:rowOff>25121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2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41648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111544</xdr:rowOff>
    </xdr:from>
    <xdr:to>
      <xdr:col>67</xdr:col>
      <xdr:colOff>101600</xdr:colOff>
      <xdr:row>77</xdr:row>
      <xdr:rowOff>41694</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4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58221</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9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121844</xdr:rowOff>
    </xdr:from>
    <xdr:to>
      <xdr:col>85</xdr:col>
      <xdr:colOff>177800</xdr:colOff>
      <xdr:row>77</xdr:row>
      <xdr:rowOff>51994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100271</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13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119368</xdr:rowOff>
    </xdr:from>
    <xdr:to>
      <xdr:col>81</xdr:col>
      <xdr:colOff>101600</xdr:colOff>
      <xdr:row>77</xdr:row>
      <xdr:rowOff>49518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40645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24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95935</xdr:rowOff>
    </xdr:from>
    <xdr:to>
      <xdr:col>76</xdr:col>
      <xdr:colOff>165100</xdr:colOff>
      <xdr:row>77</xdr:row>
      <xdr:rowOff>26085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17212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21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95605</xdr:rowOff>
    </xdr:from>
    <xdr:to>
      <xdr:col>72</xdr:col>
      <xdr:colOff>38100</xdr:colOff>
      <xdr:row>77</xdr:row>
      <xdr:rowOff>25755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2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16882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21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113818</xdr:rowOff>
    </xdr:from>
    <xdr:to>
      <xdr:col>67</xdr:col>
      <xdr:colOff>101600</xdr:colOff>
      <xdr:row>77</xdr:row>
      <xdr:rowOff>43968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35095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23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83835</xdr:rowOff>
    </xdr:from>
    <xdr:to>
      <xdr:col>85</xdr:col>
      <xdr:colOff>126364</xdr:colOff>
      <xdr:row>98</xdr:row>
      <xdr:rowOff>138750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857235"/>
          <a:ext cx="1269" cy="1083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142577</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138750</xdr:rowOff>
    </xdr:from>
    <xdr:to>
      <xdr:col>86</xdr:col>
      <xdr:colOff>25400</xdr:colOff>
      <xdr:row>98</xdr:row>
      <xdr:rowOff>138750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30512</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63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83835</xdr:rowOff>
    </xdr:from>
    <xdr:to>
      <xdr:col>86</xdr:col>
      <xdr:colOff>25400</xdr:colOff>
      <xdr:row>92</xdr:row>
      <xdr:rowOff>83835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85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115112</xdr:rowOff>
    </xdr:from>
    <xdr:to>
      <xdr:col>85</xdr:col>
      <xdr:colOff>127000</xdr:colOff>
      <xdr:row>98</xdr:row>
      <xdr:rowOff>128622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17212"/>
          <a:ext cx="838200" cy="1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11537</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42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160110</xdr:rowOff>
    </xdr:from>
    <xdr:to>
      <xdr:col>85</xdr:col>
      <xdr:colOff>177800</xdr:colOff>
      <xdr:row>98</xdr:row>
      <xdr:rowOff>90260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99737</xdr:rowOff>
    </xdr:from>
    <xdr:to>
      <xdr:col>81</xdr:col>
      <xdr:colOff>50800</xdr:colOff>
      <xdr:row>98</xdr:row>
      <xdr:rowOff>115112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901837"/>
          <a:ext cx="889000" cy="1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159491</xdr:rowOff>
    </xdr:from>
    <xdr:to>
      <xdr:col>81</xdr:col>
      <xdr:colOff>101600</xdr:colOff>
      <xdr:row>98</xdr:row>
      <xdr:rowOff>89641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106168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86843</xdr:rowOff>
    </xdr:from>
    <xdr:to>
      <xdr:col>76</xdr:col>
      <xdr:colOff>114300</xdr:colOff>
      <xdr:row>98</xdr:row>
      <xdr:rowOff>99737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888943"/>
          <a:ext cx="889000" cy="1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150467</xdr:rowOff>
    </xdr:from>
    <xdr:to>
      <xdr:col>76</xdr:col>
      <xdr:colOff>165100</xdr:colOff>
      <xdr:row>98</xdr:row>
      <xdr:rowOff>80617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97144</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86843</xdr:rowOff>
    </xdr:from>
    <xdr:to>
      <xdr:col>71</xdr:col>
      <xdr:colOff>177800</xdr:colOff>
      <xdr:row>98</xdr:row>
      <xdr:rowOff>133538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888943"/>
          <a:ext cx="889000" cy="4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136554</xdr:rowOff>
    </xdr:from>
    <xdr:to>
      <xdr:col>72</xdr:col>
      <xdr:colOff>38100</xdr:colOff>
      <xdr:row>98</xdr:row>
      <xdr:rowOff>66704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83231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130391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77822</xdr:rowOff>
    </xdr:from>
    <xdr:to>
      <xdr:col>85</xdr:col>
      <xdr:colOff>177800</xdr:colOff>
      <xdr:row>99</xdr:row>
      <xdr:rowOff>7972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164199</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64312</xdr:rowOff>
    </xdr:from>
    <xdr:to>
      <xdr:col>81</xdr:col>
      <xdr:colOff>101600</xdr:colOff>
      <xdr:row>98</xdr:row>
      <xdr:rowOff>165912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6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157039</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5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48937</xdr:rowOff>
    </xdr:from>
    <xdr:to>
      <xdr:col>76</xdr:col>
      <xdr:colOff>165100</xdr:colOff>
      <xdr:row>98</xdr:row>
      <xdr:rowOff>150537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5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141664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694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36043</xdr:rowOff>
    </xdr:from>
    <xdr:to>
      <xdr:col>72</xdr:col>
      <xdr:colOff>38100</xdr:colOff>
      <xdr:row>98</xdr:row>
      <xdr:rowOff>137643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128770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3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82738</xdr:rowOff>
    </xdr:from>
    <xdr:to>
      <xdr:col>67</xdr:col>
      <xdr:colOff>101600</xdr:colOff>
      <xdr:row>99</xdr:row>
      <xdr:rowOff>12888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8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4015</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97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97683</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2633"/>
          <a:ext cx="1269" cy="124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44360</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97683</xdr:rowOff>
    </xdr:from>
    <xdr:to>
      <xdr:col>116</xdr:col>
      <xdr:colOff>152400</xdr:colOff>
      <xdr:row>31</xdr:row>
      <xdr:rowOff>97683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2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36053</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036803"/>
          <a:ext cx="838200" cy="61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130604</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7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152176</xdr:rowOff>
    </xdr:from>
    <xdr:to>
      <xdr:col>116</xdr:col>
      <xdr:colOff>114300</xdr:colOff>
      <xdr:row>38</xdr:row>
      <xdr:rowOff>82327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95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160726</xdr:rowOff>
    </xdr:from>
    <xdr:to>
      <xdr:col>112</xdr:col>
      <xdr:colOff>38100</xdr:colOff>
      <xdr:row>38</xdr:row>
      <xdr:rowOff>90876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0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107403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166167</xdr:rowOff>
    </xdr:from>
    <xdr:to>
      <xdr:col>107</xdr:col>
      <xdr:colOff>101600</xdr:colOff>
      <xdr:row>38</xdr:row>
      <xdr:rowOff>96317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112844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5552</xdr:rowOff>
    </xdr:from>
    <xdr:to>
      <xdr:col>102</xdr:col>
      <xdr:colOff>165100</xdr:colOff>
      <xdr:row>38</xdr:row>
      <xdr:rowOff>107152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123679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5644</xdr:rowOff>
    </xdr:from>
    <xdr:to>
      <xdr:col>98</xdr:col>
      <xdr:colOff>38100</xdr:colOff>
      <xdr:row>38</xdr:row>
      <xdr:rowOff>107244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123771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9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156703</xdr:rowOff>
    </xdr:from>
    <xdr:to>
      <xdr:col>116</xdr:col>
      <xdr:colOff>114300</xdr:colOff>
      <xdr:row>35</xdr:row>
      <xdr:rowOff>86853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59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8130</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583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54478</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26978"/>
          <a:ext cx="1269" cy="145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1155</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54478</xdr:rowOff>
    </xdr:from>
    <xdr:to>
      <xdr:col>116</xdr:col>
      <xdr:colOff>152400</xdr:colOff>
      <xdr:row>50</xdr:row>
      <xdr:rowOff>54478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2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139334</xdr:rowOff>
    </xdr:from>
    <xdr:to>
      <xdr:col>116</xdr:col>
      <xdr:colOff>63500</xdr:colOff>
      <xdr:row>58</xdr:row>
      <xdr:rowOff>139334</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4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29115</xdr:rowOff>
    </xdr:from>
    <xdr:ext cx="378565"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0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6238</xdr:rowOff>
    </xdr:from>
    <xdr:to>
      <xdr:col>116</xdr:col>
      <xdr:colOff>114300</xdr:colOff>
      <xdr:row>58</xdr:row>
      <xdr:rowOff>107838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5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139243</xdr:rowOff>
    </xdr:from>
    <xdr:to>
      <xdr:col>111</xdr:col>
      <xdr:colOff>177800</xdr:colOff>
      <xdr:row>58</xdr:row>
      <xdr:rowOff>139334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34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3678</xdr:rowOff>
    </xdr:from>
    <xdr:to>
      <xdr:col>112</xdr:col>
      <xdr:colOff>38100</xdr:colOff>
      <xdr:row>58</xdr:row>
      <xdr:rowOff>105278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121805</xdr:rowOff>
    </xdr:from>
    <xdr:ext cx="378565"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134017" y="9723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139243</xdr:rowOff>
    </xdr:from>
    <xdr:to>
      <xdr:col>107</xdr:col>
      <xdr:colOff>50800</xdr:colOff>
      <xdr:row>58</xdr:row>
      <xdr:rowOff>139334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8334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569</xdr:rowOff>
    </xdr:from>
    <xdr:to>
      <xdr:col>107</xdr:col>
      <xdr:colOff>101600</xdr:colOff>
      <xdr:row>58</xdr:row>
      <xdr:rowOff>102169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56</xdr:row>
      <xdr:rowOff>118696</xdr:rowOff>
    </xdr:from>
    <xdr:ext cx="378565"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5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139243</xdr:rowOff>
    </xdr:from>
    <xdr:to>
      <xdr:col>102</xdr:col>
      <xdr:colOff>114300</xdr:colOff>
      <xdr:row>58</xdr:row>
      <xdr:rowOff>139334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8334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160772</xdr:rowOff>
    </xdr:from>
    <xdr:to>
      <xdr:col>102</xdr:col>
      <xdr:colOff>165100</xdr:colOff>
      <xdr:row>58</xdr:row>
      <xdr:rowOff>90922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128036</xdr:rowOff>
    </xdr:from>
    <xdr:to>
      <xdr:col>98</xdr:col>
      <xdr:colOff>38100</xdr:colOff>
      <xdr:row>58</xdr:row>
      <xdr:rowOff>58186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74713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88534</xdr:rowOff>
    </xdr:from>
    <xdr:to>
      <xdr:col>116</xdr:col>
      <xdr:colOff>114300</xdr:colOff>
      <xdr:row>59</xdr:row>
      <xdr:rowOff>18684</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3461</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5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88534</xdr:rowOff>
    </xdr:from>
    <xdr:to>
      <xdr:col>112</xdr:col>
      <xdr:colOff>38100</xdr:colOff>
      <xdr:row>59</xdr:row>
      <xdr:rowOff>18684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9811</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88443</xdr:rowOff>
    </xdr:from>
    <xdr:to>
      <xdr:col>107</xdr:col>
      <xdr:colOff>101600</xdr:colOff>
      <xdr:row>59</xdr:row>
      <xdr:rowOff>18593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9720</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125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88534</xdr:rowOff>
    </xdr:from>
    <xdr:to>
      <xdr:col>102</xdr:col>
      <xdr:colOff>165100</xdr:colOff>
      <xdr:row>59</xdr:row>
      <xdr:rowOff>18684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9811</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88443</xdr:rowOff>
    </xdr:from>
    <xdr:to>
      <xdr:col>98</xdr:col>
      <xdr:colOff>38100</xdr:colOff>
      <xdr:row>59</xdr:row>
      <xdr:rowOff>18593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9720</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2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49142</xdr:rowOff>
    </xdr:from>
    <xdr:to>
      <xdr:col>116</xdr:col>
      <xdr:colOff>62864</xdr:colOff>
      <xdr:row>78</xdr:row>
      <xdr:rowOff>101099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222092"/>
          <a:ext cx="1269" cy="1252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104926</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4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101099</xdr:rowOff>
    </xdr:from>
    <xdr:to>
      <xdr:col>116</xdr:col>
      <xdr:colOff>152400</xdr:colOff>
      <xdr:row>78</xdr:row>
      <xdr:rowOff>101099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474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167269</xdr:rowOff>
    </xdr:from>
    <xdr:ext cx="534377"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9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49142</xdr:rowOff>
    </xdr:from>
    <xdr:to>
      <xdr:col>116</xdr:col>
      <xdr:colOff>152400</xdr:colOff>
      <xdr:row>71</xdr:row>
      <xdr:rowOff>49142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222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124286</xdr:rowOff>
    </xdr:from>
    <xdr:to>
      <xdr:col>116</xdr:col>
      <xdr:colOff>63500</xdr:colOff>
      <xdr:row>75</xdr:row>
      <xdr:rowOff>162854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983036"/>
          <a:ext cx="838200" cy="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117260</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76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138833</xdr:rowOff>
    </xdr:from>
    <xdr:to>
      <xdr:col>116</xdr:col>
      <xdr:colOff>114300</xdr:colOff>
      <xdr:row>76</xdr:row>
      <xdr:rowOff>68982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975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162854</xdr:rowOff>
    </xdr:from>
    <xdr:to>
      <xdr:col>111</xdr:col>
      <xdr:colOff>177800</xdr:colOff>
      <xdr:row>76</xdr:row>
      <xdr:rowOff>34968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021604"/>
          <a:ext cx="889000" cy="4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103629</xdr:rowOff>
    </xdr:from>
    <xdr:to>
      <xdr:col>112</xdr:col>
      <xdr:colOff>38100</xdr:colOff>
      <xdr:row>76</xdr:row>
      <xdr:rowOff>33778</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62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50306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3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34968</xdr:rowOff>
    </xdr:from>
    <xdr:to>
      <xdr:col>107</xdr:col>
      <xdr:colOff>50800</xdr:colOff>
      <xdr:row>76</xdr:row>
      <xdr:rowOff>70042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3065168"/>
          <a:ext cx="889000" cy="3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154769</xdr:rowOff>
    </xdr:from>
    <xdr:to>
      <xdr:col>107</xdr:col>
      <xdr:colOff>101600</xdr:colOff>
      <xdr:row>76</xdr:row>
      <xdr:rowOff>84919</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0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101447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278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70042</xdr:rowOff>
    </xdr:from>
    <xdr:to>
      <xdr:col>102</xdr:col>
      <xdr:colOff>114300</xdr:colOff>
      <xdr:row>76</xdr:row>
      <xdr:rowOff>79056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100242"/>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13463</xdr:rowOff>
    </xdr:from>
    <xdr:to>
      <xdr:col>102</xdr:col>
      <xdr:colOff>165100</xdr:colOff>
      <xdr:row>76</xdr:row>
      <xdr:rowOff>115063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04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131589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28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168584</xdr:rowOff>
    </xdr:from>
    <xdr:to>
      <xdr:col>98</xdr:col>
      <xdr:colOff>38100</xdr:colOff>
      <xdr:row>76</xdr:row>
      <xdr:rowOff>98734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02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115261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8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73486</xdr:rowOff>
    </xdr:from>
    <xdr:to>
      <xdr:col>116</xdr:col>
      <xdr:colOff>114300</xdr:colOff>
      <xdr:row>76</xdr:row>
      <xdr:rowOff>3637</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9322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96363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78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112054</xdr:rowOff>
    </xdr:from>
    <xdr:to>
      <xdr:col>112</xdr:col>
      <xdr:colOff>38100</xdr:colOff>
      <xdr:row>76</xdr:row>
      <xdr:rowOff>42204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33331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06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155618</xdr:rowOff>
    </xdr:from>
    <xdr:to>
      <xdr:col>107</xdr:col>
      <xdr:colOff>101600</xdr:colOff>
      <xdr:row>76</xdr:row>
      <xdr:rowOff>85768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01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76895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10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19242</xdr:rowOff>
    </xdr:from>
    <xdr:to>
      <xdr:col>102</xdr:col>
      <xdr:colOff>165100</xdr:colOff>
      <xdr:row>76</xdr:row>
      <xdr:rowOff>120842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0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111969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14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28256</xdr:rowOff>
    </xdr:from>
    <xdr:to>
      <xdr:col>98</xdr:col>
      <xdr:colOff>38100</xdr:colOff>
      <xdr:row>76</xdr:row>
      <xdr:rowOff>129856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0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120983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15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人件費においては、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人事院勧告等による職員給与費などの増加</a:t>
          </a:r>
          <a:r>
            <a:rPr kumimoji="1" lang="ja-JP" altLang="en-US" sz="1100">
              <a:latin typeface="ＭＳ Ｐゴシック" panose="020B0600070205080204" pitchFamily="50" charset="-128"/>
              <a:ea typeface="ＭＳ Ｐゴシック" panose="020B0600070205080204" pitchFamily="50" charset="-128"/>
            </a:rPr>
            <a:t>により類似団体平均を上回っている。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補助費等においては、生活応援券発行事業費の減、</a:t>
          </a:r>
          <a:r>
            <a:rPr kumimoji="1" lang="ja-JP" altLang="ja-JP" sz="1100">
              <a:solidFill>
                <a:schemeClr val="dk1"/>
              </a:solidFill>
              <a:effectLst/>
              <a:latin typeface="+mn-lt"/>
              <a:ea typeface="+mn-ea"/>
              <a:cs typeface="+mn-cs"/>
            </a:rPr>
            <a:t>下水道事業会計補助金の性質区分の変更</a:t>
          </a:r>
          <a:r>
            <a:rPr kumimoji="1" lang="ja-JP" altLang="en-US" sz="1100">
              <a:solidFill>
                <a:schemeClr val="dk1"/>
              </a:solidFill>
              <a:effectLst/>
              <a:latin typeface="+mn-lt"/>
              <a:ea typeface="+mn-ea"/>
              <a:cs typeface="+mn-cs"/>
            </a:rPr>
            <a:t>により</a:t>
          </a:r>
          <a:r>
            <a:rPr kumimoji="1" lang="ja-JP" altLang="en-US" sz="1100">
              <a:latin typeface="ＭＳ Ｐゴシック" panose="020B0600070205080204" pitchFamily="50" charset="-128"/>
              <a:ea typeface="ＭＳ Ｐゴシック" panose="020B0600070205080204" pitchFamily="50" charset="-128"/>
            </a:rPr>
            <a:t>減少している。また、</a:t>
          </a:r>
          <a:r>
            <a:rPr kumimoji="1" lang="ja-JP" altLang="ja-JP" sz="1100">
              <a:solidFill>
                <a:schemeClr val="dk1"/>
              </a:solidFill>
              <a:effectLst/>
              <a:latin typeface="+mn-lt"/>
              <a:ea typeface="+mn-ea"/>
              <a:cs typeface="+mn-cs"/>
            </a:rPr>
            <a:t>下水道事業会計補助金の性質区分の変更により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投資及び出資金については増加している。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扶助費においては、定額減税補足給付金給付事業や私立保育園や認定こども園、障害福祉等に係る費用の増に伴い、増加している。</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障害者総合支援法に基づく給付費などの社会保障経費は、今後も確実に増加が</a:t>
          </a:r>
          <a:r>
            <a:rPr kumimoji="1" lang="ja-JP" altLang="en-US" sz="1100">
              <a:latin typeface="ＭＳ Ｐゴシック" panose="020B0600070205080204" pitchFamily="50" charset="-128"/>
              <a:ea typeface="ＭＳ Ｐゴシック" panose="020B0600070205080204" pitchFamily="50" charset="-128"/>
            </a:rPr>
            <a:t>見込まれることから、引き続き厳しい財政構造となることが予想できる。</a:t>
          </a:r>
        </a:p>
        <a:p>
          <a:r>
            <a:rPr kumimoji="1" lang="ja-JP" altLang="en-US" sz="1100">
              <a:latin typeface="ＭＳ Ｐゴシック" panose="020B0600070205080204" pitchFamily="50" charset="-128"/>
              <a:ea typeface="ＭＳ Ｐゴシック" panose="020B0600070205080204" pitchFamily="50" charset="-128"/>
            </a:rPr>
            <a:t>　公債費においては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、臨時財政対策債や緊急防災・減災事業債に関する町債の元金償還が順次開始しているものの、臨時財政対策債の償還終了などにより前年度と比較して減少</a:t>
          </a:r>
          <a:r>
            <a:rPr kumimoji="1" lang="ja-JP" altLang="en-US" sz="1100">
              <a:latin typeface="ＭＳ Ｐゴシック" panose="020B0600070205080204" pitchFamily="50" charset="-128"/>
              <a:ea typeface="ＭＳ Ｐゴシック" panose="020B0600070205080204" pitchFamily="50" charset="-128"/>
            </a:rPr>
            <a:t>している。引き続き新規発行を元金償還以内に抑制し、町債残高の縮減と将来負担の軽減を図る。</a:t>
          </a:r>
        </a:p>
        <a:p>
          <a:r>
            <a:rPr kumimoji="1" lang="ja-JP" altLang="en-US" sz="1100">
              <a:latin typeface="ＭＳ Ｐゴシック" panose="020B0600070205080204" pitchFamily="50" charset="-128"/>
              <a:ea typeface="ＭＳ Ｐゴシック" panose="020B0600070205080204" pitchFamily="50" charset="-128"/>
            </a:rPr>
            <a:t>　物件費については、自治体情報システム標準化・共通化対応事業や小学校教科書改訂事業などにおける増に伴い、増加している。繰出金については、介護給付費等の増に伴い増加してる。</a:t>
          </a:r>
        </a:p>
        <a:p>
          <a:r>
            <a:rPr kumimoji="1" lang="ja-JP" altLang="en-US" sz="1100">
              <a:latin typeface="ＭＳ Ｐゴシック" panose="020B0600070205080204" pitchFamily="50" charset="-128"/>
              <a:ea typeface="ＭＳ Ｐゴシック" panose="020B0600070205080204" pitchFamily="50" charset="-128"/>
            </a:rPr>
            <a:t>　普通建設事業費においては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、中央体育館空調設備整備事業や地域交流館整備事業などが大きく増加しているが、認定こども園整備補助金、公共施設等照明設備</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LED</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化事業、防災行政無線個別受信機配布等事業などの減少がそれを上回り、全体としては減少</a:t>
          </a:r>
          <a:r>
            <a:rPr kumimoji="1" lang="ja-JP" altLang="en-US" sz="1100">
              <a:latin typeface="ＭＳ Ｐゴシック" panose="020B0600070205080204" pitchFamily="50" charset="-128"/>
              <a:ea typeface="ＭＳ Ｐゴシック" panose="020B0600070205080204" pitchFamily="50" charset="-128"/>
            </a:rPr>
            <a:t>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28,036
27,783
14.27
11,654,178
11,124,820
463,283
6,853,327
6,626,753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117602</xdr:rowOff>
    </xdr:from>
    <xdr:to>
      <xdr:col>24</xdr:col>
      <xdr:colOff>62865</xdr:colOff>
      <xdr:row>38</xdr:row>
      <xdr:rowOff>32258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1102"/>
          <a:ext cx="1270" cy="1286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36085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32258</xdr:rowOff>
    </xdr:from>
    <xdr:to>
      <xdr:col>24</xdr:col>
      <xdr:colOff>152400</xdr:colOff>
      <xdr:row>38</xdr:row>
      <xdr:rowOff>32258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64279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117602</xdr:rowOff>
    </xdr:from>
    <xdr:to>
      <xdr:col>24</xdr:col>
      <xdr:colOff>152400</xdr:colOff>
      <xdr:row>30</xdr:row>
      <xdr:rowOff>117602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1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61976</xdr:rowOff>
    </xdr:from>
    <xdr:to>
      <xdr:col>24</xdr:col>
      <xdr:colOff>63500</xdr:colOff>
      <xdr:row>36</xdr:row>
      <xdr:rowOff>71882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34176"/>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12336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160909</xdr:rowOff>
    </xdr:from>
    <xdr:to>
      <xdr:col>24</xdr:col>
      <xdr:colOff>114300</xdr:colOff>
      <xdr:row>35</xdr:row>
      <xdr:rowOff>91059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61976</xdr:rowOff>
    </xdr:from>
    <xdr:to>
      <xdr:col>19</xdr:col>
      <xdr:colOff>177800</xdr:colOff>
      <xdr:row>36</xdr:row>
      <xdr:rowOff>99695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34176"/>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167767</xdr:rowOff>
    </xdr:from>
    <xdr:to>
      <xdr:col>20</xdr:col>
      <xdr:colOff>38100</xdr:colOff>
      <xdr:row>35</xdr:row>
      <xdr:rowOff>97917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114444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7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36068</xdr:rowOff>
    </xdr:from>
    <xdr:to>
      <xdr:col>15</xdr:col>
      <xdr:colOff>50800</xdr:colOff>
      <xdr:row>36</xdr:row>
      <xdr:rowOff>99695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08268"/>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29845</xdr:rowOff>
    </xdr:from>
    <xdr:to>
      <xdr:col>15</xdr:col>
      <xdr:colOff>101600</xdr:colOff>
      <xdr:row>35</xdr:row>
      <xdr:rowOff>131445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147972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5588</xdr:rowOff>
    </xdr:from>
    <xdr:to>
      <xdr:col>10</xdr:col>
      <xdr:colOff>114300</xdr:colOff>
      <xdr:row>36</xdr:row>
      <xdr:rowOff>36068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77788"/>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30607</xdr:rowOff>
    </xdr:from>
    <xdr:to>
      <xdr:col>10</xdr:col>
      <xdr:colOff>165100</xdr:colOff>
      <xdr:row>35</xdr:row>
      <xdr:rowOff>132207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148734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30988</xdr:rowOff>
    </xdr:from>
    <xdr:to>
      <xdr:col>6</xdr:col>
      <xdr:colOff>38100</xdr:colOff>
      <xdr:row>35</xdr:row>
      <xdr:rowOff>132588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149115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21082</xdr:rowOff>
    </xdr:from>
    <xdr:to>
      <xdr:col>24</xdr:col>
      <xdr:colOff>114300</xdr:colOff>
      <xdr:row>36</xdr:row>
      <xdr:rowOff>122682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170959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7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11176</xdr:rowOff>
    </xdr:from>
    <xdr:to>
      <xdr:col>20</xdr:col>
      <xdr:colOff>38100</xdr:colOff>
      <xdr:row>36</xdr:row>
      <xdr:rowOff>112776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103903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7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48895</xdr:rowOff>
    </xdr:from>
    <xdr:to>
      <xdr:col>15</xdr:col>
      <xdr:colOff>101600</xdr:colOff>
      <xdr:row>36</xdr:row>
      <xdr:rowOff>150495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141622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156718</xdr:rowOff>
    </xdr:from>
    <xdr:to>
      <xdr:col>10</xdr:col>
      <xdr:colOff>165100</xdr:colOff>
      <xdr:row>36</xdr:row>
      <xdr:rowOff>86868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77995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126238</xdr:rowOff>
    </xdr:from>
    <xdr:to>
      <xdr:col>6</xdr:col>
      <xdr:colOff>38100</xdr:colOff>
      <xdr:row>36</xdr:row>
      <xdr:rowOff>56388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47515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134621</xdr:rowOff>
    </xdr:from>
    <xdr:to>
      <xdr:col>24</xdr:col>
      <xdr:colOff>62865</xdr:colOff>
      <xdr:row>58</xdr:row>
      <xdr:rowOff>80992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7121"/>
          <a:ext cx="1270" cy="1317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84819</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80992</xdr:rowOff>
    </xdr:from>
    <xdr:to>
      <xdr:col>24</xdr:col>
      <xdr:colOff>152400</xdr:colOff>
      <xdr:row>58</xdr:row>
      <xdr:rowOff>80992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81298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134621</xdr:rowOff>
    </xdr:from>
    <xdr:to>
      <xdr:col>24</xdr:col>
      <xdr:colOff>152400</xdr:colOff>
      <xdr:row>50</xdr:row>
      <xdr:rowOff>134621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7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31728</xdr:rowOff>
    </xdr:from>
    <xdr:to>
      <xdr:col>24</xdr:col>
      <xdr:colOff>63500</xdr:colOff>
      <xdr:row>58</xdr:row>
      <xdr:rowOff>44472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75828"/>
          <a:ext cx="838200" cy="1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72710</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73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49833</xdr:rowOff>
    </xdr:from>
    <xdr:to>
      <xdr:col>24</xdr:col>
      <xdr:colOff>114300</xdr:colOff>
      <xdr:row>57</xdr:row>
      <xdr:rowOff>151433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2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31481</xdr:rowOff>
    </xdr:from>
    <xdr:to>
      <xdr:col>19</xdr:col>
      <xdr:colOff>177800</xdr:colOff>
      <xdr:row>58</xdr:row>
      <xdr:rowOff>44472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5581"/>
          <a:ext cx="889000" cy="1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74917</xdr:rowOff>
    </xdr:from>
    <xdr:to>
      <xdr:col>20</xdr:col>
      <xdr:colOff>38100</xdr:colOff>
      <xdr:row>58</xdr:row>
      <xdr:rowOff>5067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21594</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62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24085</xdr:rowOff>
    </xdr:from>
    <xdr:to>
      <xdr:col>15</xdr:col>
      <xdr:colOff>50800</xdr:colOff>
      <xdr:row>58</xdr:row>
      <xdr:rowOff>31481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8185"/>
          <a:ext cx="889000" cy="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68829</xdr:rowOff>
    </xdr:from>
    <xdr:to>
      <xdr:col>15</xdr:col>
      <xdr:colOff>101600</xdr:colOff>
      <xdr:row>57</xdr:row>
      <xdr:rowOff>170429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15506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16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23811</xdr:rowOff>
    </xdr:from>
    <xdr:to>
      <xdr:col>10</xdr:col>
      <xdr:colOff>114300</xdr:colOff>
      <xdr:row>58</xdr:row>
      <xdr:rowOff>24085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25011"/>
          <a:ext cx="889000" cy="34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60892</xdr:rowOff>
    </xdr:from>
    <xdr:to>
      <xdr:col>10</xdr:col>
      <xdr:colOff>165100</xdr:colOff>
      <xdr:row>57</xdr:row>
      <xdr:rowOff>162492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7569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0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67636</xdr:rowOff>
    </xdr:from>
    <xdr:to>
      <xdr:col>6</xdr:col>
      <xdr:colOff>38100</xdr:colOff>
      <xdr:row>55</xdr:row>
      <xdr:rowOff>169236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14313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152378</xdr:rowOff>
    </xdr:from>
    <xdr:to>
      <xdr:col>24</xdr:col>
      <xdr:colOff>114300</xdr:colOff>
      <xdr:row>58</xdr:row>
      <xdr:rowOff>82528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67305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3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165122</xdr:rowOff>
    </xdr:from>
    <xdr:to>
      <xdr:col>20</xdr:col>
      <xdr:colOff>38100</xdr:colOff>
      <xdr:row>58</xdr:row>
      <xdr:rowOff>95272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86399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152131</xdr:rowOff>
    </xdr:from>
    <xdr:to>
      <xdr:col>15</xdr:col>
      <xdr:colOff>101600</xdr:colOff>
      <xdr:row>58</xdr:row>
      <xdr:rowOff>82281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73408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144735</xdr:rowOff>
    </xdr:from>
    <xdr:to>
      <xdr:col>10</xdr:col>
      <xdr:colOff>165100</xdr:colOff>
      <xdr:row>58</xdr:row>
      <xdr:rowOff>74885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1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66012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144461</xdr:rowOff>
    </xdr:from>
    <xdr:to>
      <xdr:col>6</xdr:col>
      <xdr:colOff>38100</xdr:colOff>
      <xdr:row>56</xdr:row>
      <xdr:rowOff>74611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7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65738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6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141743</xdr:rowOff>
    </xdr:from>
    <xdr:to>
      <xdr:col>24</xdr:col>
      <xdr:colOff>62865</xdr:colOff>
      <xdr:row>77</xdr:row>
      <xdr:rowOff>133299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43243"/>
          <a:ext cx="1270" cy="1191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137126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3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133299</xdr:rowOff>
    </xdr:from>
    <xdr:to>
      <xdr:col>24</xdr:col>
      <xdr:colOff>152400</xdr:colOff>
      <xdr:row>77</xdr:row>
      <xdr:rowOff>133299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3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88420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8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289,732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141743</xdr:rowOff>
    </xdr:from>
    <xdr:to>
      <xdr:col>24</xdr:col>
      <xdr:colOff>152400</xdr:colOff>
      <xdr:row>70</xdr:row>
      <xdr:rowOff>141743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4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38674</xdr:rowOff>
    </xdr:from>
    <xdr:to>
      <xdr:col>24</xdr:col>
      <xdr:colOff>63500</xdr:colOff>
      <xdr:row>76</xdr:row>
      <xdr:rowOff>40511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68874"/>
          <a:ext cx="83820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116806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4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93929</xdr:rowOff>
    </xdr:from>
    <xdr:to>
      <xdr:col>24</xdr:col>
      <xdr:colOff>114300</xdr:colOff>
      <xdr:row>76</xdr:row>
      <xdr:rowOff>24079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5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40511</xdr:rowOff>
    </xdr:from>
    <xdr:to>
      <xdr:col>19</xdr:col>
      <xdr:colOff>177800</xdr:colOff>
      <xdr:row>77</xdr:row>
      <xdr:rowOff>54432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70711"/>
          <a:ext cx="889000" cy="18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32069</xdr:rowOff>
    </xdr:from>
    <xdr:to>
      <xdr:col>20</xdr:col>
      <xdr:colOff>38100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124796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141726</xdr:rowOff>
    </xdr:from>
    <xdr:to>
      <xdr:col>15</xdr:col>
      <xdr:colOff>50800</xdr:colOff>
      <xdr:row>77</xdr:row>
      <xdr:rowOff>54432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71926"/>
          <a:ext cx="889000" cy="8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104887</xdr:rowOff>
    </xdr:from>
    <xdr:to>
      <xdr:col>15</xdr:col>
      <xdr:colOff>101600</xdr:colOff>
      <xdr:row>77</xdr:row>
      <xdr:rowOff>35037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51564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141726</xdr:rowOff>
    </xdr:from>
    <xdr:to>
      <xdr:col>10</xdr:col>
      <xdr:colOff>114300</xdr:colOff>
      <xdr:row>77</xdr:row>
      <xdr:rowOff>161539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71926"/>
          <a:ext cx="889000" cy="19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26896</xdr:rowOff>
    </xdr:from>
    <xdr:to>
      <xdr:col>10</xdr:col>
      <xdr:colOff>165100</xdr:colOff>
      <xdr:row>76</xdr:row>
      <xdr:rowOff>128496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145023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66193</xdr:rowOff>
    </xdr:from>
    <xdr:to>
      <xdr:col>6</xdr:col>
      <xdr:colOff>38100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159324</xdr:rowOff>
    </xdr:from>
    <xdr:to>
      <xdr:col>24</xdr:col>
      <xdr:colOff>114300</xdr:colOff>
      <xdr:row>76</xdr:row>
      <xdr:rowOff>89474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1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137751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9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161161</xdr:rowOff>
    </xdr:from>
    <xdr:to>
      <xdr:col>20</xdr:col>
      <xdr:colOff>38100</xdr:colOff>
      <xdr:row>76</xdr:row>
      <xdr:rowOff>91311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107838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9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3632</xdr:rowOff>
    </xdr:from>
    <xdr:to>
      <xdr:col>15</xdr:col>
      <xdr:colOff>101600</xdr:colOff>
      <xdr:row>77</xdr:row>
      <xdr:rowOff>105232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0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96359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9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90926</xdr:rowOff>
    </xdr:from>
    <xdr:to>
      <xdr:col>10</xdr:col>
      <xdr:colOff>165100</xdr:colOff>
      <xdr:row>77</xdr:row>
      <xdr:rowOff>21076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12203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13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110739</xdr:rowOff>
    </xdr:from>
    <xdr:to>
      <xdr:col>6</xdr:col>
      <xdr:colOff>38100</xdr:colOff>
      <xdr:row>78</xdr:row>
      <xdr:rowOff>40889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32016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05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60040</xdr:rowOff>
    </xdr:from>
    <xdr:to>
      <xdr:col>24</xdr:col>
      <xdr:colOff>62865</xdr:colOff>
      <xdr:row>99</xdr:row>
      <xdr:rowOff>66762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90540"/>
          <a:ext cx="1270" cy="1549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70589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4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66762</xdr:rowOff>
    </xdr:from>
    <xdr:to>
      <xdr:col>24</xdr:col>
      <xdr:colOff>152400</xdr:colOff>
      <xdr:row>99</xdr:row>
      <xdr:rowOff>66762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4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6717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6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125,227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60040</xdr:rowOff>
    </xdr:from>
    <xdr:to>
      <xdr:col>24</xdr:col>
      <xdr:colOff>152400</xdr:colOff>
      <xdr:row>90</xdr:row>
      <xdr:rowOff>60040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6959</xdr:rowOff>
    </xdr:from>
    <xdr:to>
      <xdr:col>24</xdr:col>
      <xdr:colOff>63500</xdr:colOff>
      <xdr:row>98</xdr:row>
      <xdr:rowOff>27808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09059"/>
          <a:ext cx="8382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96217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55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73340</xdr:rowOff>
    </xdr:from>
    <xdr:to>
      <xdr:col>24</xdr:col>
      <xdr:colOff>114300</xdr:colOff>
      <xdr:row>98</xdr:row>
      <xdr:rowOff>3490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70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121915</xdr:rowOff>
    </xdr:from>
    <xdr:to>
      <xdr:col>19</xdr:col>
      <xdr:colOff>177800</xdr:colOff>
      <xdr:row>98</xdr:row>
      <xdr:rowOff>6959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52565"/>
          <a:ext cx="889000" cy="5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100895</xdr:rowOff>
    </xdr:from>
    <xdr:to>
      <xdr:col>20</xdr:col>
      <xdr:colOff>38100</xdr:colOff>
      <xdr:row>98</xdr:row>
      <xdr:rowOff>31045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73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47572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06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121915</xdr:rowOff>
    </xdr:from>
    <xdr:to>
      <xdr:col>15</xdr:col>
      <xdr:colOff>50800</xdr:colOff>
      <xdr:row>97</xdr:row>
      <xdr:rowOff>159330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52565"/>
          <a:ext cx="889000" cy="3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60584</xdr:rowOff>
    </xdr:from>
    <xdr:to>
      <xdr:col>15</xdr:col>
      <xdr:colOff>101600</xdr:colOff>
      <xdr:row>97</xdr:row>
      <xdr:rowOff>162184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9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7261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46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159330</xdr:rowOff>
    </xdr:from>
    <xdr:to>
      <xdr:col>10</xdr:col>
      <xdr:colOff>114300</xdr:colOff>
      <xdr:row>98</xdr:row>
      <xdr:rowOff>18907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89980"/>
          <a:ext cx="889000" cy="3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71968</xdr:rowOff>
    </xdr:from>
    <xdr:to>
      <xdr:col>10</xdr:col>
      <xdr:colOff>165100</xdr:colOff>
      <xdr:row>98</xdr:row>
      <xdr:rowOff>2118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0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18645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7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22180</xdr:rowOff>
    </xdr:from>
    <xdr:to>
      <xdr:col>6</xdr:col>
      <xdr:colOff>38100</xdr:colOff>
      <xdr:row>98</xdr:row>
      <xdr:rowOff>123780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114907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91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148458</xdr:rowOff>
    </xdr:from>
    <xdr:to>
      <xdr:col>24</xdr:col>
      <xdr:colOff>114300</xdr:colOff>
      <xdr:row>98</xdr:row>
      <xdr:rowOff>78608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126885</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5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127609</xdr:rowOff>
    </xdr:from>
    <xdr:to>
      <xdr:col>20</xdr:col>
      <xdr:colOff>38100</xdr:colOff>
      <xdr:row>98</xdr:row>
      <xdr:rowOff>57759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48886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5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71115</xdr:rowOff>
    </xdr:from>
    <xdr:to>
      <xdr:col>15</xdr:col>
      <xdr:colOff>101600</xdr:colOff>
      <xdr:row>98</xdr:row>
      <xdr:rowOff>1265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0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163842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9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108530</xdr:rowOff>
    </xdr:from>
    <xdr:to>
      <xdr:col>10</xdr:col>
      <xdr:colOff>165100</xdr:colOff>
      <xdr:row>98</xdr:row>
      <xdr:rowOff>38680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29807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3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139557</xdr:rowOff>
    </xdr:from>
    <xdr:to>
      <xdr:col>6</xdr:col>
      <xdr:colOff>38100</xdr:colOff>
      <xdr:row>98</xdr:row>
      <xdr:rowOff>69707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7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86234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54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39116</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2616"/>
          <a:ext cx="1270" cy="160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157243</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39116</xdr:rowOff>
    </xdr:from>
    <xdr:to>
      <xdr:col>55</xdr:col>
      <xdr:colOff>88900</xdr:colOff>
      <xdr:row>30</xdr:row>
      <xdr:rowOff>39116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124024</xdr:rowOff>
    </xdr:from>
    <xdr:to>
      <xdr:col>55</xdr:col>
      <xdr:colOff>0</xdr:colOff>
      <xdr:row>38</xdr:row>
      <xdr:rowOff>124678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39124"/>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71246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863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92819</xdr:rowOff>
    </xdr:from>
    <xdr:to>
      <xdr:col>55</xdr:col>
      <xdr:colOff>50800</xdr:colOff>
      <xdr:row>39</xdr:row>
      <xdr:rowOff>22969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124678</xdr:rowOff>
    </xdr:from>
    <xdr:to>
      <xdr:col>50</xdr:col>
      <xdr:colOff>114300</xdr:colOff>
      <xdr:row>38</xdr:row>
      <xdr:rowOff>124678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39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64081</xdr:rowOff>
    </xdr:from>
    <xdr:to>
      <xdr:col>50</xdr:col>
      <xdr:colOff>165100</xdr:colOff>
      <xdr:row>38</xdr:row>
      <xdr:rowOff>165681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10758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54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124678</xdr:rowOff>
    </xdr:from>
    <xdr:to>
      <xdr:col>45</xdr:col>
      <xdr:colOff>177800</xdr:colOff>
      <xdr:row>38</xdr:row>
      <xdr:rowOff>125331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3977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92166</xdr:rowOff>
    </xdr:from>
    <xdr:to>
      <xdr:col>46</xdr:col>
      <xdr:colOff>38100</xdr:colOff>
      <xdr:row>39</xdr:row>
      <xdr:rowOff>22316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13443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699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125331</xdr:rowOff>
    </xdr:from>
    <xdr:to>
      <xdr:col>41</xdr:col>
      <xdr:colOff>50800</xdr:colOff>
      <xdr:row>38</xdr:row>
      <xdr:rowOff>125331</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404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91186</xdr:rowOff>
    </xdr:from>
    <xdr:to>
      <xdr:col>41</xdr:col>
      <xdr:colOff>101600</xdr:colOff>
      <xdr:row>39</xdr:row>
      <xdr:rowOff>21336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88574</xdr:rowOff>
    </xdr:from>
    <xdr:to>
      <xdr:col>36</xdr:col>
      <xdr:colOff>165100</xdr:colOff>
      <xdr:row>39</xdr:row>
      <xdr:rowOff>18724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9851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73224</xdr:rowOff>
    </xdr:from>
    <xdr:to>
      <xdr:col>55</xdr:col>
      <xdr:colOff>50800</xdr:colOff>
      <xdr:row>39</xdr:row>
      <xdr:rowOff>3374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8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96102</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39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73878</xdr:rowOff>
    </xdr:from>
    <xdr:to>
      <xdr:col>50</xdr:col>
      <xdr:colOff>165100</xdr:colOff>
      <xdr:row>39</xdr:row>
      <xdr:rowOff>4028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166605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81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73878</xdr:rowOff>
    </xdr:from>
    <xdr:to>
      <xdr:col>46</xdr:col>
      <xdr:colOff>38100</xdr:colOff>
      <xdr:row>39</xdr:row>
      <xdr:rowOff>4028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20555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74531</xdr:rowOff>
    </xdr:from>
    <xdr:to>
      <xdr:col>41</xdr:col>
      <xdr:colOff>101600</xdr:colOff>
      <xdr:row>39</xdr:row>
      <xdr:rowOff>4681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21208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36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74531</xdr:rowOff>
    </xdr:from>
    <xdr:to>
      <xdr:col>36</xdr:col>
      <xdr:colOff>165100</xdr:colOff>
      <xdr:row>39</xdr:row>
      <xdr:rowOff>4681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21208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36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31267</xdr:rowOff>
    </xdr:from>
    <xdr:to>
      <xdr:col>54</xdr:col>
      <xdr:colOff>189865</xdr:colOff>
      <xdr:row>59</xdr:row>
      <xdr:rowOff>29496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75217"/>
          <a:ext cx="1270" cy="136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33323</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8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29496</xdr:rowOff>
    </xdr:from>
    <xdr:to>
      <xdr:col>55</xdr:col>
      <xdr:colOff>88900</xdr:colOff>
      <xdr:row>59</xdr:row>
      <xdr:rowOff>29496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149394</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5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31267</xdr:rowOff>
    </xdr:from>
    <xdr:to>
      <xdr:col>55</xdr:col>
      <xdr:colOff>88900</xdr:colOff>
      <xdr:row>51</xdr:row>
      <xdr:rowOff>31267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75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104991</xdr:rowOff>
    </xdr:from>
    <xdr:to>
      <xdr:col>55</xdr:col>
      <xdr:colOff>0</xdr:colOff>
      <xdr:row>58</xdr:row>
      <xdr:rowOff>120250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49091"/>
          <a:ext cx="838200" cy="1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169346</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70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146469</xdr:rowOff>
    </xdr:from>
    <xdr:to>
      <xdr:col>55</xdr:col>
      <xdr:colOff>50800</xdr:colOff>
      <xdr:row>58</xdr:row>
      <xdr:rowOff>76619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120250</xdr:rowOff>
    </xdr:from>
    <xdr:to>
      <xdr:col>50</xdr:col>
      <xdr:colOff>114300</xdr:colOff>
      <xdr:row>58</xdr:row>
      <xdr:rowOff>130537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6435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125552</xdr:rowOff>
    </xdr:from>
    <xdr:to>
      <xdr:col>50</xdr:col>
      <xdr:colOff>165100</xdr:colOff>
      <xdr:row>58</xdr:row>
      <xdr:rowOff>55702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72229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130537</xdr:rowOff>
    </xdr:from>
    <xdr:to>
      <xdr:col>45</xdr:col>
      <xdr:colOff>177800</xdr:colOff>
      <xdr:row>58</xdr:row>
      <xdr:rowOff>148978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74637"/>
          <a:ext cx="889000" cy="1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152241</xdr:rowOff>
    </xdr:from>
    <xdr:to>
      <xdr:col>46</xdr:col>
      <xdr:colOff>38100</xdr:colOff>
      <xdr:row>58</xdr:row>
      <xdr:rowOff>82391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2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98918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0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148978</xdr:rowOff>
    </xdr:from>
    <xdr:to>
      <xdr:col>41</xdr:col>
      <xdr:colOff>50800</xdr:colOff>
      <xdr:row>58</xdr:row>
      <xdr:rowOff>160083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93078"/>
          <a:ext cx="889000" cy="1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154660</xdr:rowOff>
    </xdr:from>
    <xdr:to>
      <xdr:col>41</xdr:col>
      <xdr:colOff>101600</xdr:colOff>
      <xdr:row>58</xdr:row>
      <xdr:rowOff>84810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101337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81049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8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54191</xdr:rowOff>
    </xdr:from>
    <xdr:to>
      <xdr:col>55</xdr:col>
      <xdr:colOff>50800</xdr:colOff>
      <xdr:row>58</xdr:row>
      <xdr:rowOff>155791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9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140568</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1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69450</xdr:rowOff>
    </xdr:from>
    <xdr:to>
      <xdr:col>50</xdr:col>
      <xdr:colOff>165100</xdr:colOff>
      <xdr:row>58</xdr:row>
      <xdr:rowOff>171050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162177</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0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79737</xdr:rowOff>
    </xdr:from>
    <xdr:to>
      <xdr:col>46</xdr:col>
      <xdr:colOff>38100</xdr:colOff>
      <xdr:row>59</xdr:row>
      <xdr:rowOff>9887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1014</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1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98178</xdr:rowOff>
    </xdr:from>
    <xdr:to>
      <xdr:col>41</xdr:col>
      <xdr:colOff>101600</xdr:colOff>
      <xdr:row>59</xdr:row>
      <xdr:rowOff>28328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19455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3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109283</xdr:rowOff>
    </xdr:from>
    <xdr:to>
      <xdr:col>36</xdr:col>
      <xdr:colOff>165100</xdr:colOff>
      <xdr:row>59</xdr:row>
      <xdr:rowOff>39433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5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30560</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4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167875</xdr:rowOff>
    </xdr:from>
    <xdr:to>
      <xdr:col>54</xdr:col>
      <xdr:colOff>189865</xdr:colOff>
      <xdr:row>79</xdr:row>
      <xdr:rowOff>38906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69375"/>
          <a:ext cx="1270" cy="1414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42733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7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38906</xdr:rowOff>
    </xdr:from>
    <xdr:to>
      <xdr:col>55</xdr:col>
      <xdr:colOff>88900</xdr:colOff>
      <xdr:row>79</xdr:row>
      <xdr:rowOff>38906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114552</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4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167875</xdr:rowOff>
    </xdr:from>
    <xdr:to>
      <xdr:col>55</xdr:col>
      <xdr:colOff>88900</xdr:colOff>
      <xdr:row>70</xdr:row>
      <xdr:rowOff>167875</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6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150368</xdr:rowOff>
    </xdr:from>
    <xdr:to>
      <xdr:col>55</xdr:col>
      <xdr:colOff>0</xdr:colOff>
      <xdr:row>78</xdr:row>
      <xdr:rowOff>147244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52018"/>
          <a:ext cx="838200" cy="16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50588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2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27711</xdr:rowOff>
    </xdr:from>
    <xdr:to>
      <xdr:col>55</xdr:col>
      <xdr:colOff>50800</xdr:colOff>
      <xdr:row>78</xdr:row>
      <xdr:rowOff>129311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150368</xdr:rowOff>
    </xdr:from>
    <xdr:to>
      <xdr:col>50</xdr:col>
      <xdr:colOff>114300</xdr:colOff>
      <xdr:row>78</xdr:row>
      <xdr:rowOff>35534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52018"/>
          <a:ext cx="889000" cy="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22320</xdr:rowOff>
    </xdr:from>
    <xdr:to>
      <xdr:col>50</xdr:col>
      <xdr:colOff>165100</xdr:colOff>
      <xdr:row>78</xdr:row>
      <xdr:rowOff>123920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9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115047</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48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35534</xdr:rowOff>
    </xdr:from>
    <xdr:to>
      <xdr:col>45</xdr:col>
      <xdr:colOff>177800</xdr:colOff>
      <xdr:row>78</xdr:row>
      <xdr:rowOff>98285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08634"/>
          <a:ext cx="8890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158547</xdr:rowOff>
    </xdr:from>
    <xdr:to>
      <xdr:col>46</xdr:col>
      <xdr:colOff>38100</xdr:colOff>
      <xdr:row>78</xdr:row>
      <xdr:rowOff>88697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6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79824</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452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140463</xdr:rowOff>
    </xdr:from>
    <xdr:to>
      <xdr:col>41</xdr:col>
      <xdr:colOff>50800</xdr:colOff>
      <xdr:row>78</xdr:row>
      <xdr:rowOff>98285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42113"/>
          <a:ext cx="889000" cy="12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168511</xdr:rowOff>
    </xdr:from>
    <xdr:to>
      <xdr:col>41</xdr:col>
      <xdr:colOff>101600</xdr:colOff>
      <xdr:row>78</xdr:row>
      <xdr:rowOff>98661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7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115188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145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123780</xdr:rowOff>
    </xdr:from>
    <xdr:to>
      <xdr:col>36</xdr:col>
      <xdr:colOff>165100</xdr:colOff>
      <xdr:row>78</xdr:row>
      <xdr:rowOff>53930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45057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96444</xdr:rowOff>
    </xdr:from>
    <xdr:to>
      <xdr:col>55</xdr:col>
      <xdr:colOff>50800</xdr:colOff>
      <xdr:row>79</xdr:row>
      <xdr:rowOff>26594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11371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8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99568</xdr:rowOff>
    </xdr:from>
    <xdr:to>
      <xdr:col>50</xdr:col>
      <xdr:colOff>165100</xdr:colOff>
      <xdr:row>78</xdr:row>
      <xdr:rowOff>29718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0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46245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07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156184</xdr:rowOff>
    </xdr:from>
    <xdr:to>
      <xdr:col>46</xdr:col>
      <xdr:colOff>38100</xdr:colOff>
      <xdr:row>78</xdr:row>
      <xdr:rowOff>86334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5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102861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13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47485</xdr:rowOff>
    </xdr:from>
    <xdr:to>
      <xdr:col>41</xdr:col>
      <xdr:colOff>101600</xdr:colOff>
      <xdr:row>78</xdr:row>
      <xdr:rowOff>149085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140212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1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89663</xdr:rowOff>
    </xdr:from>
    <xdr:to>
      <xdr:col>36</xdr:col>
      <xdr:colOff>165100</xdr:colOff>
      <xdr:row>78</xdr:row>
      <xdr:rowOff>19813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9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36340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06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53454</xdr:rowOff>
    </xdr:from>
    <xdr:to>
      <xdr:col>54</xdr:col>
      <xdr:colOff>189865</xdr:colOff>
      <xdr:row>97</xdr:row>
      <xdr:rowOff>163601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83954"/>
          <a:ext cx="1270" cy="131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167428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79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163601</xdr:rowOff>
    </xdr:from>
    <xdr:to>
      <xdr:col>55</xdr:col>
      <xdr:colOff>88900</xdr:colOff>
      <xdr:row>97</xdr:row>
      <xdr:rowOff>163601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79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131</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5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120,791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53454</xdr:rowOff>
    </xdr:from>
    <xdr:to>
      <xdr:col>55</xdr:col>
      <xdr:colOff>88900</xdr:colOff>
      <xdr:row>90</xdr:row>
      <xdr:rowOff>53454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8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134671</xdr:rowOff>
    </xdr:from>
    <xdr:to>
      <xdr:col>55</xdr:col>
      <xdr:colOff>0</xdr:colOff>
      <xdr:row>96</xdr:row>
      <xdr:rowOff>171286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593871"/>
          <a:ext cx="838200" cy="3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161701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7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138824</xdr:rowOff>
    </xdr:from>
    <xdr:to>
      <xdr:col>55</xdr:col>
      <xdr:colOff>50800</xdr:colOff>
      <xdr:row>96</xdr:row>
      <xdr:rowOff>68974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132778</xdr:rowOff>
    </xdr:from>
    <xdr:to>
      <xdr:col>50</xdr:col>
      <xdr:colOff>114300</xdr:colOff>
      <xdr:row>96</xdr:row>
      <xdr:rowOff>134671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591978"/>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140779</xdr:rowOff>
    </xdr:from>
    <xdr:to>
      <xdr:col>50</xdr:col>
      <xdr:colOff>165100</xdr:colOff>
      <xdr:row>96</xdr:row>
      <xdr:rowOff>70929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87456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132778</xdr:rowOff>
    </xdr:from>
    <xdr:to>
      <xdr:col>45</xdr:col>
      <xdr:colOff>177800</xdr:colOff>
      <xdr:row>97</xdr:row>
      <xdr:rowOff>21082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91978"/>
          <a:ext cx="889000" cy="5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140336</xdr:rowOff>
    </xdr:from>
    <xdr:to>
      <xdr:col>46</xdr:col>
      <xdr:colOff>38100</xdr:colOff>
      <xdr:row>96</xdr:row>
      <xdr:rowOff>70486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87013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21082</xdr:rowOff>
    </xdr:from>
    <xdr:to>
      <xdr:col>41</xdr:col>
      <xdr:colOff>50800</xdr:colOff>
      <xdr:row>97</xdr:row>
      <xdr:rowOff>41859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651732"/>
          <a:ext cx="889000" cy="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164948</xdr:rowOff>
    </xdr:from>
    <xdr:to>
      <xdr:col>41</xdr:col>
      <xdr:colOff>101600</xdr:colOff>
      <xdr:row>96</xdr:row>
      <xdr:rowOff>95098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111625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927</xdr:rowOff>
    </xdr:from>
    <xdr:to>
      <xdr:col>36</xdr:col>
      <xdr:colOff>165100</xdr:colOff>
      <xdr:row>96</xdr:row>
      <xdr:rowOff>102527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119054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120486</xdr:rowOff>
    </xdr:from>
    <xdr:to>
      <xdr:col>55</xdr:col>
      <xdr:colOff>50800</xdr:colOff>
      <xdr:row>97</xdr:row>
      <xdr:rowOff>50636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7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98913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5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83871</xdr:rowOff>
    </xdr:from>
    <xdr:to>
      <xdr:col>50</xdr:col>
      <xdr:colOff>165100</xdr:colOff>
      <xdr:row>97</xdr:row>
      <xdr:rowOff>14021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4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5148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63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81978</xdr:rowOff>
    </xdr:from>
    <xdr:to>
      <xdr:col>46</xdr:col>
      <xdr:colOff>38100</xdr:colOff>
      <xdr:row>97</xdr:row>
      <xdr:rowOff>12128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4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141732</xdr:rowOff>
    </xdr:from>
    <xdr:to>
      <xdr:col>41</xdr:col>
      <xdr:colOff>101600</xdr:colOff>
      <xdr:row>97</xdr:row>
      <xdr:rowOff>71882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63009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9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162509</xdr:rowOff>
    </xdr:from>
    <xdr:to>
      <xdr:col>36</xdr:col>
      <xdr:colOff>165100</xdr:colOff>
      <xdr:row>97</xdr:row>
      <xdr:rowOff>92659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62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83786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1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27131</xdr:rowOff>
    </xdr:from>
    <xdr:to>
      <xdr:col>85</xdr:col>
      <xdr:colOff>126364</xdr:colOff>
      <xdr:row>39</xdr:row>
      <xdr:rowOff>58482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342081"/>
          <a:ext cx="1269" cy="140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62309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4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58482</xdr:rowOff>
    </xdr:from>
    <xdr:to>
      <xdr:col>86</xdr:col>
      <xdr:colOff>25400</xdr:colOff>
      <xdr:row>39</xdr:row>
      <xdr:rowOff>58482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27131</xdr:rowOff>
    </xdr:from>
    <xdr:to>
      <xdr:col>86</xdr:col>
      <xdr:colOff>25400</xdr:colOff>
      <xdr:row>31</xdr:row>
      <xdr:rowOff>27131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34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84672</xdr:rowOff>
    </xdr:from>
    <xdr:to>
      <xdr:col>85</xdr:col>
      <xdr:colOff>127000</xdr:colOff>
      <xdr:row>38</xdr:row>
      <xdr:rowOff>136989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599772"/>
          <a:ext cx="838200" cy="5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142507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14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119630</xdr:rowOff>
    </xdr:from>
    <xdr:to>
      <xdr:col>85</xdr:col>
      <xdr:colOff>177800</xdr:colOff>
      <xdr:row>38</xdr:row>
      <xdr:rowOff>49780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102961</xdr:rowOff>
    </xdr:from>
    <xdr:to>
      <xdr:col>81</xdr:col>
      <xdr:colOff>50800</xdr:colOff>
      <xdr:row>38</xdr:row>
      <xdr:rowOff>84672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46611"/>
          <a:ext cx="889000" cy="1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168159</xdr:rowOff>
    </xdr:from>
    <xdr:to>
      <xdr:col>81</xdr:col>
      <xdr:colOff>101600</xdr:colOff>
      <xdr:row>38</xdr:row>
      <xdr:rowOff>98309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51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114836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102961</xdr:rowOff>
    </xdr:from>
    <xdr:to>
      <xdr:col>76</xdr:col>
      <xdr:colOff>114300</xdr:colOff>
      <xdr:row>39</xdr:row>
      <xdr:rowOff>3128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46611"/>
          <a:ext cx="889000" cy="24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4677</xdr:rowOff>
    </xdr:from>
    <xdr:to>
      <xdr:col>76</xdr:col>
      <xdr:colOff>165100</xdr:colOff>
      <xdr:row>38</xdr:row>
      <xdr:rowOff>106277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51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97404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6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3128</xdr:rowOff>
    </xdr:from>
    <xdr:to>
      <xdr:col>71</xdr:col>
      <xdr:colOff>177800</xdr:colOff>
      <xdr:row>39</xdr:row>
      <xdr:rowOff>3226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89678"/>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162052</xdr:rowOff>
    </xdr:from>
    <xdr:to>
      <xdr:col>72</xdr:col>
      <xdr:colOff>38100</xdr:colOff>
      <xdr:row>38</xdr:row>
      <xdr:rowOff>92202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108729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8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134261</xdr:rowOff>
    </xdr:from>
    <xdr:to>
      <xdr:col>67</xdr:col>
      <xdr:colOff>101600</xdr:colOff>
      <xdr:row>38</xdr:row>
      <xdr:rowOff>64411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7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80938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86189</xdr:rowOff>
    </xdr:from>
    <xdr:to>
      <xdr:col>85</xdr:col>
      <xdr:colOff>177800</xdr:colOff>
      <xdr:row>39</xdr:row>
      <xdr:rowOff>16339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6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1116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1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33872</xdr:rowOff>
    </xdr:from>
    <xdr:to>
      <xdr:col>81</xdr:col>
      <xdr:colOff>101600</xdr:colOff>
      <xdr:row>38</xdr:row>
      <xdr:rowOff>135472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4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126599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4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52161</xdr:rowOff>
    </xdr:from>
    <xdr:to>
      <xdr:col>76</xdr:col>
      <xdr:colOff>165100</xdr:colOff>
      <xdr:row>37</xdr:row>
      <xdr:rowOff>153761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39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170288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17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123778</xdr:rowOff>
    </xdr:from>
    <xdr:to>
      <xdr:col>72</xdr:col>
      <xdr:colOff>38100</xdr:colOff>
      <xdr:row>39</xdr:row>
      <xdr:rowOff>53928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3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45055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3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123876</xdr:rowOff>
    </xdr:from>
    <xdr:to>
      <xdr:col>67</xdr:col>
      <xdr:colOff>101600</xdr:colOff>
      <xdr:row>39</xdr:row>
      <xdr:rowOff>54026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3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45153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73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7606</xdr:rowOff>
    </xdr:from>
    <xdr:to>
      <xdr:col>85</xdr:col>
      <xdr:colOff>126364</xdr:colOff>
      <xdr:row>58</xdr:row>
      <xdr:rowOff>4529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923006"/>
          <a:ext cx="1269" cy="102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8356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5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4529</xdr:rowOff>
    </xdr:from>
    <xdr:to>
      <xdr:col>86</xdr:col>
      <xdr:colOff>25400</xdr:colOff>
      <xdr:row>58</xdr:row>
      <xdr:rowOff>4529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125733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9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7606</xdr:rowOff>
    </xdr:from>
    <xdr:to>
      <xdr:col>86</xdr:col>
      <xdr:colOff>25400</xdr:colOff>
      <xdr:row>52</xdr:row>
      <xdr:rowOff>7606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92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61006</xdr:rowOff>
    </xdr:from>
    <xdr:to>
      <xdr:col>85</xdr:col>
      <xdr:colOff>127000</xdr:colOff>
      <xdr:row>57</xdr:row>
      <xdr:rowOff>117370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33656"/>
          <a:ext cx="838200" cy="5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8267</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9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156840</xdr:rowOff>
    </xdr:from>
    <xdr:to>
      <xdr:col>85</xdr:col>
      <xdr:colOff>177800</xdr:colOff>
      <xdr:row>57</xdr:row>
      <xdr:rowOff>86990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5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117370</xdr:rowOff>
    </xdr:from>
    <xdr:to>
      <xdr:col>81</xdr:col>
      <xdr:colOff>50800</xdr:colOff>
      <xdr:row>57</xdr:row>
      <xdr:rowOff>128672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90020"/>
          <a:ext cx="8890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9169</xdr:rowOff>
    </xdr:from>
    <xdr:to>
      <xdr:col>81</xdr:col>
      <xdr:colOff>101600</xdr:colOff>
      <xdr:row>57</xdr:row>
      <xdr:rowOff>110769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8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127296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5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128672</xdr:rowOff>
    </xdr:from>
    <xdr:to>
      <xdr:col>76</xdr:col>
      <xdr:colOff>114300</xdr:colOff>
      <xdr:row>57</xdr:row>
      <xdr:rowOff>144089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01322"/>
          <a:ext cx="889000" cy="1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30113</xdr:rowOff>
    </xdr:from>
    <xdr:to>
      <xdr:col>76</xdr:col>
      <xdr:colOff>165100</xdr:colOff>
      <xdr:row>57</xdr:row>
      <xdr:rowOff>131713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0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148240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7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119066</xdr:rowOff>
    </xdr:from>
    <xdr:to>
      <xdr:col>71</xdr:col>
      <xdr:colOff>177800</xdr:colOff>
      <xdr:row>57</xdr:row>
      <xdr:rowOff>144089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91716"/>
          <a:ext cx="889000" cy="2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33378</xdr:rowOff>
    </xdr:from>
    <xdr:to>
      <xdr:col>72</xdr:col>
      <xdr:colOff>38100</xdr:colOff>
      <xdr:row>57</xdr:row>
      <xdr:rowOff>134978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151505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8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xdr:rowOff>
    </xdr:from>
    <xdr:to>
      <xdr:col>67</xdr:col>
      <xdr:colOff>101600</xdr:colOff>
      <xdr:row>57</xdr:row>
      <xdr:rowOff>102882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119409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10206</xdr:rowOff>
    </xdr:from>
    <xdr:to>
      <xdr:col>85</xdr:col>
      <xdr:colOff>177800</xdr:colOff>
      <xdr:row>57</xdr:row>
      <xdr:rowOff>111806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8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135266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3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66570</xdr:rowOff>
    </xdr:from>
    <xdr:to>
      <xdr:col>81</xdr:col>
      <xdr:colOff>101600</xdr:colOff>
      <xdr:row>57</xdr:row>
      <xdr:rowOff>168170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159297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3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77872</xdr:rowOff>
    </xdr:from>
    <xdr:to>
      <xdr:col>76</xdr:col>
      <xdr:colOff>165100</xdr:colOff>
      <xdr:row>58</xdr:row>
      <xdr:rowOff>8022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5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170599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4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93289</xdr:rowOff>
    </xdr:from>
    <xdr:to>
      <xdr:col>72</xdr:col>
      <xdr:colOff>38100</xdr:colOff>
      <xdr:row>58</xdr:row>
      <xdr:rowOff>23439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6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14566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5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68266</xdr:rowOff>
    </xdr:from>
    <xdr:to>
      <xdr:col>67</xdr:col>
      <xdr:colOff>101600</xdr:colOff>
      <xdr:row>57</xdr:row>
      <xdr:rowOff>169866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4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160993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3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13559</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357959"/>
          <a:ext cx="1269" cy="115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159283</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32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131686</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13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13559</xdr:rowOff>
    </xdr:from>
    <xdr:to>
      <xdr:col>86</xdr:col>
      <xdr:colOff>25400</xdr:colOff>
      <xdr:row>72</xdr:row>
      <xdr:rowOff>13559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35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138854</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1954"/>
          <a:ext cx="8382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76733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78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53856</xdr:rowOff>
    </xdr:from>
    <xdr:to>
      <xdr:col>85</xdr:col>
      <xdr:colOff>177800</xdr:colOff>
      <xdr:row>78</xdr:row>
      <xdr:rowOff>155456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138854</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11954"/>
          <a:ext cx="889000" cy="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64577</xdr:rowOff>
    </xdr:from>
    <xdr:to>
      <xdr:col>81</xdr:col>
      <xdr:colOff>101600</xdr:colOff>
      <xdr:row>78</xdr:row>
      <xdr:rowOff>166177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3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11254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21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48986</xdr:rowOff>
    </xdr:from>
    <xdr:to>
      <xdr:col>76</xdr:col>
      <xdr:colOff>165100</xdr:colOff>
      <xdr:row>78</xdr:row>
      <xdr:rowOff>150586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167113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38128</xdr:rowOff>
    </xdr:from>
    <xdr:to>
      <xdr:col>72</xdr:col>
      <xdr:colOff>38100</xdr:colOff>
      <xdr:row>78</xdr:row>
      <xdr:rowOff>139728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1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156255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8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51090</xdr:rowOff>
    </xdr:from>
    <xdr:to>
      <xdr:col>67</xdr:col>
      <xdr:colOff>101600</xdr:colOff>
      <xdr:row>78</xdr:row>
      <xdr:rowOff>152690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2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169217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9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32283</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053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88054</xdr:rowOff>
    </xdr:from>
    <xdr:to>
      <xdr:col>81</xdr:col>
      <xdr:colOff>101600</xdr:colOff>
      <xdr:row>79</xdr:row>
      <xdr:rowOff>18204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9331</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538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65367</xdr:rowOff>
    </xdr:from>
    <xdr:to>
      <xdr:col>85</xdr:col>
      <xdr:colOff>126364</xdr:colOff>
      <xdr:row>98</xdr:row>
      <xdr:rowOff>147016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67317"/>
          <a:ext cx="1269" cy="1281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150843</xdr:rowOff>
    </xdr:from>
    <xdr:ext cx="469744"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95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147016</xdr:rowOff>
    </xdr:from>
    <xdr:to>
      <xdr:col>86</xdr:col>
      <xdr:colOff>25400</xdr:colOff>
      <xdr:row>98</xdr:row>
      <xdr:rowOff>147016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94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12044</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65367</xdr:rowOff>
    </xdr:from>
    <xdr:to>
      <xdr:col>86</xdr:col>
      <xdr:colOff>25400</xdr:colOff>
      <xdr:row>91</xdr:row>
      <xdr:rowOff>65367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6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170168</xdr:rowOff>
    </xdr:from>
    <xdr:to>
      <xdr:col>85</xdr:col>
      <xdr:colOff>127000</xdr:colOff>
      <xdr:row>97</xdr:row>
      <xdr:rowOff>1194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629368"/>
          <a:ext cx="8382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98238</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8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75361</xdr:rowOff>
    </xdr:from>
    <xdr:to>
      <xdr:col>85</xdr:col>
      <xdr:colOff>177800</xdr:colOff>
      <xdr:row>97</xdr:row>
      <xdr:rowOff>5511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146735</xdr:rowOff>
    </xdr:from>
    <xdr:to>
      <xdr:col>81</xdr:col>
      <xdr:colOff>50800</xdr:colOff>
      <xdr:row>96</xdr:row>
      <xdr:rowOff>170168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605935"/>
          <a:ext cx="889000" cy="2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74727</xdr:rowOff>
    </xdr:from>
    <xdr:to>
      <xdr:col>81</xdr:col>
      <xdr:colOff>101600</xdr:colOff>
      <xdr:row>97</xdr:row>
      <xdr:rowOff>4877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21404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0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146405</xdr:rowOff>
    </xdr:from>
    <xdr:to>
      <xdr:col>76</xdr:col>
      <xdr:colOff>114300</xdr:colOff>
      <xdr:row>96</xdr:row>
      <xdr:rowOff>146735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605605"/>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82322</xdr:rowOff>
    </xdr:from>
    <xdr:to>
      <xdr:col>76</xdr:col>
      <xdr:colOff>165100</xdr:colOff>
      <xdr:row>97</xdr:row>
      <xdr:rowOff>12472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1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28999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146405</xdr:rowOff>
    </xdr:from>
    <xdr:to>
      <xdr:col>71</xdr:col>
      <xdr:colOff>177800</xdr:colOff>
      <xdr:row>96</xdr:row>
      <xdr:rowOff>164618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605605"/>
          <a:ext cx="889000" cy="1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94959</xdr:rowOff>
    </xdr:from>
    <xdr:to>
      <xdr:col>72</xdr:col>
      <xdr:colOff>38100</xdr:colOff>
      <xdr:row>97</xdr:row>
      <xdr:rowOff>25109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41636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111544</xdr:rowOff>
    </xdr:from>
    <xdr:to>
      <xdr:col>67</xdr:col>
      <xdr:colOff>101600</xdr:colOff>
      <xdr:row>97</xdr:row>
      <xdr:rowOff>41694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7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58221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4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121844</xdr:rowOff>
    </xdr:from>
    <xdr:to>
      <xdr:col>85</xdr:col>
      <xdr:colOff>177800</xdr:colOff>
      <xdr:row>97</xdr:row>
      <xdr:rowOff>51994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58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100271</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55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119368</xdr:rowOff>
    </xdr:from>
    <xdr:to>
      <xdr:col>81</xdr:col>
      <xdr:colOff>101600</xdr:colOff>
      <xdr:row>97</xdr:row>
      <xdr:rowOff>49518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5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40645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67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95935</xdr:rowOff>
    </xdr:from>
    <xdr:to>
      <xdr:col>76</xdr:col>
      <xdr:colOff>165100</xdr:colOff>
      <xdr:row>97</xdr:row>
      <xdr:rowOff>26085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17212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64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95605</xdr:rowOff>
    </xdr:from>
    <xdr:to>
      <xdr:col>72</xdr:col>
      <xdr:colOff>38100</xdr:colOff>
      <xdr:row>97</xdr:row>
      <xdr:rowOff>25755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5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16882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6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113818</xdr:rowOff>
    </xdr:from>
    <xdr:to>
      <xdr:col>67</xdr:col>
      <xdr:colOff>101600</xdr:colOff>
      <xdr:row>97</xdr:row>
      <xdr:rowOff>43968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7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35095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66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50089</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36489"/>
          <a:ext cx="1269" cy="1118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171010</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6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168216</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1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50089</xdr:rowOff>
    </xdr:from>
    <xdr:to>
      <xdr:col>116</xdr:col>
      <xdr:colOff>152400</xdr:colOff>
      <xdr:row>32</xdr:row>
      <xdr:rowOff>50089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88460</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321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65583</xdr:rowOff>
    </xdr:from>
    <xdr:to>
      <xdr:col>116</xdr:col>
      <xdr:colOff>114300</xdr:colOff>
      <xdr:row>38</xdr:row>
      <xdr:rowOff>167183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78842</xdr:rowOff>
    </xdr:from>
    <xdr:to>
      <xdr:col>112</xdr:col>
      <xdr:colOff>38100</xdr:colOff>
      <xdr:row>39</xdr:row>
      <xdr:rowOff>8992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25519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369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38608</xdr:rowOff>
    </xdr:from>
    <xdr:to>
      <xdr:col>107</xdr:col>
      <xdr:colOff>101600</xdr:colOff>
      <xdr:row>38</xdr:row>
      <xdr:rowOff>140208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156735</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62382</xdr:rowOff>
    </xdr:from>
    <xdr:to>
      <xdr:col>102</xdr:col>
      <xdr:colOff>165100</xdr:colOff>
      <xdr:row>38</xdr:row>
      <xdr:rowOff>163982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9059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52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18661</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623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44010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9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前年度と比較すると、総務費では、定額減税補足給付金給付事業費、地域交流館整備事業費、自治体情報システム標準化・共通化対応事業費などの増により、大きく増加した。教育費では、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中央体育館空調設備整備事業費、斑鳩西幼稚園解体撤去事業費などの増により増加</a:t>
          </a:r>
          <a:r>
            <a:rPr kumimoji="1" lang="ja-JP" altLang="en-US" sz="1100">
              <a:latin typeface="ＭＳ Ｐゴシック" panose="020B0600070205080204" pitchFamily="50" charset="-128"/>
              <a:ea typeface="ＭＳ Ｐゴシック" panose="020B0600070205080204" pitchFamily="50" charset="-128"/>
            </a:rPr>
            <a:t>している。また、農林水産業費では、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農道整備事業費や井堰整備計画等策定事業費、溜池豪雨調査事業費などの増</a:t>
          </a:r>
          <a:r>
            <a:rPr kumimoji="1" lang="ja-JP" altLang="en-US" sz="1100">
              <a:latin typeface="ＭＳ Ｐゴシック" panose="020B0600070205080204" pitchFamily="50" charset="-128"/>
              <a:ea typeface="ＭＳ Ｐゴシック" panose="020B0600070205080204" pitchFamily="50" charset="-128"/>
            </a:rPr>
            <a:t>により増加している。</a:t>
          </a:r>
        </a:p>
        <a:p>
          <a:r>
            <a:rPr kumimoji="1" lang="ja-JP" altLang="en-US" sz="1100">
              <a:latin typeface="ＭＳ Ｐゴシック" panose="020B0600070205080204" pitchFamily="50" charset="-128"/>
              <a:ea typeface="ＭＳ Ｐゴシック" panose="020B0600070205080204" pitchFamily="50" charset="-128"/>
            </a:rPr>
            <a:t>　一方で、商工費では、生活応援券発行事業費、観光再始動事業費などの減により減少している。民生費では、認定こども園整備費補助金、電力・ガス・食料品等価格高騰重点支援給付金給付事業費などの減により減少している。また、土木費では、町営住宅改修等事業費、下水道事業会計補助金などの減により減少している。消防費では、</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防災行政無線戸別受信機配布等事業費などの減により減少</a:t>
          </a:r>
          <a:r>
            <a:rPr kumimoji="1" lang="ja-JP" altLang="en-US" sz="1100">
              <a:latin typeface="ＭＳ Ｐゴシック" panose="020B0600070205080204" pitchFamily="50" charset="-128"/>
              <a:ea typeface="ＭＳ Ｐゴシック" panose="020B0600070205080204" pitchFamily="50" charset="-128"/>
            </a:rPr>
            <a:t>している。衛生費では、水道事業会計補助金、新型コロナウイルスワクチン接種事業費</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などの減により減少している。</a:t>
          </a:r>
        </a:p>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今後も、地域資源を最大限に活用し、限られた財源の中、選択と集中により重点的・効率的な配分を行いながら、より一層の健全化に向けた財政運営に努める。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財政調整基金では標準財政規模の増加が大きく、前年度と比較して、標準財政規模比で０．６９ポイント減少した。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実質収支額については、</a:t>
          </a:r>
          <a:r>
            <a:rPr kumimoji="1" lang="ja-JP" altLang="en-US" sz="1100">
              <a:solidFill>
                <a:sysClr val="windowText" lastClr="000000"/>
              </a:solidFill>
              <a:latin typeface="ＭＳ ゴシック" pitchFamily="49" charset="-128"/>
              <a:ea typeface="ＭＳ ゴシック" pitchFamily="49" charset="-128"/>
            </a:rPr>
            <a:t>交付税の増額交付や交付金の増などで歳入が増加</a:t>
          </a:r>
          <a:r>
            <a:rPr kumimoji="1" lang="ja-JP" altLang="en-US" sz="1100">
              <a:latin typeface="ＭＳ ゴシック" pitchFamily="49" charset="-128"/>
              <a:ea typeface="ＭＳ ゴシック" pitchFamily="49" charset="-128"/>
            </a:rPr>
            <a:t>したことにより、前年度と比較して、標準財政規模比０．９ポイントで増加した。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また、実質単年度収支については、実質収支額が令和５年度と比較して</a:t>
          </a:r>
          <a:r>
            <a:rPr kumimoji="1" lang="ja-JP" altLang="en-US" sz="1100">
              <a:solidFill>
                <a:sysClr val="windowText" lastClr="000000"/>
              </a:solidFill>
              <a:latin typeface="ＭＳ ゴシック" pitchFamily="49" charset="-128"/>
              <a:ea typeface="ＭＳ ゴシック" pitchFamily="49" charset="-128"/>
            </a:rPr>
            <a:t>大幅に増加</a:t>
          </a:r>
          <a:r>
            <a:rPr kumimoji="1" lang="ja-JP" altLang="en-US" sz="1100">
              <a:latin typeface="ＭＳ ゴシック" pitchFamily="49" charset="-128"/>
              <a:ea typeface="ＭＳ ゴシック" pitchFamily="49" charset="-128"/>
            </a:rPr>
            <a:t>したことから実質単年度収支額が</a:t>
          </a:r>
          <a:r>
            <a:rPr kumimoji="1" lang="ja-JP" altLang="en-US" sz="1100">
              <a:solidFill>
                <a:sysClr val="windowText" lastClr="000000"/>
              </a:solidFill>
              <a:latin typeface="ＭＳ ゴシック" pitchFamily="49" charset="-128"/>
              <a:ea typeface="ＭＳ ゴシック" pitchFamily="49" charset="-128"/>
            </a:rPr>
            <a:t>増加</a:t>
          </a:r>
          <a:r>
            <a:rPr kumimoji="1" lang="ja-JP" altLang="en-US" sz="1100">
              <a:latin typeface="ＭＳ ゴシック" pitchFamily="49" charset="-128"/>
              <a:ea typeface="ＭＳ ゴシック" pitchFamily="49" charset="-128"/>
            </a:rPr>
            <a:t>したことにより、前年度と比較して、標準財政規模比でプラス</a:t>
          </a:r>
          <a:r>
            <a:rPr kumimoji="1" lang="ja-JP" altLang="en-US" sz="1100">
              <a:solidFill>
                <a:sysClr val="windowText" lastClr="000000"/>
              </a:solidFill>
              <a:latin typeface="ＭＳ ゴシック" pitchFamily="49" charset="-128"/>
              <a:ea typeface="ＭＳ ゴシック" pitchFamily="49" charset="-128"/>
            </a:rPr>
            <a:t>４．７５</a:t>
          </a:r>
          <a:r>
            <a:rPr kumimoji="1" lang="ja-JP" altLang="en-US" sz="1100">
              <a:latin typeface="ＭＳ ゴシック" pitchFamily="49" charset="-128"/>
              <a:ea typeface="ＭＳ ゴシック" pitchFamily="49" charset="-128"/>
            </a:rPr>
            <a:t>ポイントとなった。</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今後も、選択と集中により、限られた財源の重点的・効率的な配分を行いながら、より一層の健全化に向けた財政運営に努める。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一般会計においては、普通交付税の追加交付等の町歳入の増加などにより、</a:t>
          </a:r>
          <a:r>
            <a:rPr kumimoji="1" lang="ja-JP" altLang="en-US" sz="1400">
              <a:solidFill>
                <a:sysClr val="windowText" lastClr="000000"/>
              </a:solidFill>
              <a:latin typeface="ＭＳ ゴシック" pitchFamily="49" charset="-128"/>
              <a:ea typeface="ＭＳ ゴシック" pitchFamily="49" charset="-128"/>
            </a:rPr>
            <a:t>黒字額が増加</a:t>
          </a:r>
          <a:r>
            <a:rPr kumimoji="1" lang="ja-JP" altLang="en-US" sz="1400">
              <a:latin typeface="ＭＳ ゴシック" pitchFamily="49" charset="-128"/>
              <a:ea typeface="ＭＳ ゴシック" pitchFamily="49" charset="-128"/>
            </a:rPr>
            <a:t>した。国民健康保険事業においては、</a:t>
          </a:r>
          <a:r>
            <a:rPr kumimoji="1" lang="ja-JP" altLang="en-US" sz="1400">
              <a:solidFill>
                <a:sysClr val="windowText" lastClr="000000"/>
              </a:solidFill>
              <a:latin typeface="ＭＳ ゴシック" pitchFamily="49" charset="-128"/>
              <a:ea typeface="ＭＳ ゴシック" pitchFamily="49" charset="-128"/>
            </a:rPr>
            <a:t>累積赤字額により令和６年度も赤字</a:t>
          </a:r>
          <a:r>
            <a:rPr kumimoji="1" lang="ja-JP" altLang="en-US" sz="1400">
              <a:latin typeface="ＭＳ ゴシック" pitchFamily="49" charset="-128"/>
              <a:ea typeface="ＭＳ ゴシック" pitchFamily="49" charset="-128"/>
            </a:rPr>
            <a:t>となったが、</a:t>
          </a:r>
          <a:r>
            <a:rPr kumimoji="1" lang="ja-JP" altLang="en-US" sz="1400">
              <a:solidFill>
                <a:sysClr val="windowText" lastClr="000000"/>
              </a:solidFill>
              <a:latin typeface="ＭＳ ゴシック" pitchFamily="49" charset="-128"/>
              <a:ea typeface="ＭＳ ゴシック" pitchFamily="49" charset="-128"/>
            </a:rPr>
            <a:t>徐々に減少</a:t>
          </a:r>
          <a:r>
            <a:rPr kumimoji="1" lang="ja-JP" altLang="en-US" sz="1400">
              <a:latin typeface="ＭＳ ゴシック" pitchFamily="49" charset="-128"/>
              <a:ea typeface="ＭＳ ゴシック" pitchFamily="49" charset="-128"/>
            </a:rPr>
            <a:t>している。</a:t>
          </a:r>
        </a:p>
        <a:p>
          <a:r>
            <a:rPr kumimoji="1" lang="ja-JP" altLang="en-US" sz="1400">
              <a:latin typeface="ＭＳ ゴシック" pitchFamily="49" charset="-128"/>
              <a:ea typeface="ＭＳ ゴシック" pitchFamily="49" charset="-128"/>
            </a:rPr>
            <a:t>　一般会計の実質収支が</a:t>
          </a:r>
          <a:r>
            <a:rPr kumimoji="1" lang="ja-JP" altLang="en-US" sz="1400">
              <a:solidFill>
                <a:sysClr val="windowText" lastClr="000000"/>
              </a:solidFill>
              <a:latin typeface="ＭＳ ゴシック" pitchFamily="49" charset="-128"/>
              <a:ea typeface="ＭＳ ゴシック" pitchFamily="49" charset="-128"/>
            </a:rPr>
            <a:t>黒字</a:t>
          </a:r>
          <a:r>
            <a:rPr kumimoji="1" lang="ja-JP" altLang="en-US" sz="1400">
              <a:latin typeface="ＭＳ ゴシック" pitchFamily="49" charset="-128"/>
              <a:ea typeface="ＭＳ ゴシック" pitchFamily="49" charset="-128"/>
            </a:rPr>
            <a:t>であったこと、介護保険</a:t>
          </a:r>
          <a:r>
            <a:rPr kumimoji="1" lang="ja-JP" altLang="en-US" sz="1400">
              <a:solidFill>
                <a:sysClr val="windowText" lastClr="000000"/>
              </a:solidFill>
              <a:latin typeface="ＭＳ ゴシック" pitchFamily="49" charset="-128"/>
              <a:ea typeface="ＭＳ ゴシック" pitchFamily="49" charset="-128"/>
            </a:rPr>
            <a:t>事業会計（保険事業勘定）の実質収支の黒字額が増加した</a:t>
          </a:r>
          <a:r>
            <a:rPr kumimoji="1" lang="ja-JP" altLang="en-US" sz="1400">
              <a:latin typeface="ＭＳ ゴシック" pitchFamily="49" charset="-128"/>
              <a:ea typeface="ＭＳ ゴシック" pitchFamily="49" charset="-128"/>
            </a:rPr>
            <a:t>ことなどにより</a:t>
          </a:r>
          <a:r>
            <a:rPr kumimoji="1" lang="ja-JP" altLang="en-US" sz="1400">
              <a:solidFill>
                <a:sysClr val="windowText" lastClr="000000"/>
              </a:solidFill>
              <a:latin typeface="ＭＳ ゴシック" pitchFamily="49" charset="-128"/>
              <a:ea typeface="ＭＳ ゴシック" pitchFamily="49" charset="-128"/>
            </a:rPr>
            <a:t>赤字比率は減少</a:t>
          </a:r>
          <a:r>
            <a:rPr kumimoji="1" lang="ja-JP" altLang="en-US" sz="1400">
              <a:latin typeface="ＭＳ ゴシック" pitchFamily="49" charset="-128"/>
              <a:ea typeface="ＭＳ ゴシック" pitchFamily="49" charset="-128"/>
            </a:rPr>
            <a:t>しており、全体では引き続き</a:t>
          </a:r>
          <a:r>
            <a:rPr kumimoji="1" lang="ja-JP" altLang="en-US" sz="1400">
              <a:solidFill>
                <a:sysClr val="windowText" lastClr="000000"/>
              </a:solidFill>
              <a:latin typeface="ＭＳ ゴシック" pitchFamily="49" charset="-128"/>
              <a:ea typeface="ＭＳ ゴシック" pitchFamily="49" charset="-128"/>
            </a:rPr>
            <a:t>黒字</a:t>
          </a:r>
          <a:r>
            <a:rPr kumimoji="1" lang="ja-JP" altLang="en-US" sz="1400">
              <a:latin typeface="ＭＳ ゴシック" pitchFamily="49" charset="-128"/>
              <a:ea typeface="ＭＳ ゴシック" pitchFamily="49" charset="-128"/>
            </a:rPr>
            <a:t>であった。</a:t>
          </a:r>
        </a:p>
        <a:p>
          <a:r>
            <a:rPr kumimoji="1" lang="ja-JP" altLang="en-US" sz="1400">
              <a:latin typeface="ＭＳ ゴシック" pitchFamily="49" charset="-128"/>
              <a:ea typeface="ＭＳ ゴシック" pitchFamily="49" charset="-128"/>
            </a:rPr>
            <a:t>　国民健康保険事業特別会計の</a:t>
          </a:r>
          <a:r>
            <a:rPr kumimoji="1" lang="ja-JP" altLang="en-US" sz="1400">
              <a:solidFill>
                <a:sysClr val="windowText" lastClr="000000"/>
              </a:solidFill>
              <a:latin typeface="ＭＳ ゴシック" pitchFamily="49" charset="-128"/>
              <a:ea typeface="ＭＳ ゴシック" pitchFamily="49" charset="-128"/>
            </a:rPr>
            <a:t>赤字が大きく影響</a:t>
          </a:r>
          <a:r>
            <a:rPr kumimoji="1" lang="ja-JP" altLang="en-US" sz="1400">
              <a:latin typeface="ＭＳ ゴシック" pitchFamily="49" charset="-128"/>
              <a:ea typeface="ＭＳ ゴシック" pitchFamily="49" charset="-128"/>
            </a:rPr>
            <a:t>しているところであるが、</a:t>
          </a:r>
          <a:r>
            <a:rPr kumimoji="1" lang="ja-JP" altLang="en-US" sz="1400">
              <a:solidFill>
                <a:sysClr val="windowText" lastClr="000000"/>
              </a:solidFill>
              <a:latin typeface="ＭＳ ゴシック" pitchFamily="49" charset="-128"/>
              <a:ea typeface="ＭＳ ゴシック" pitchFamily="49" charset="-128"/>
            </a:rPr>
            <a:t>赤字額の増大を抑えるため、税率の改定</a:t>
          </a:r>
          <a:r>
            <a:rPr kumimoji="1" lang="ja-JP" altLang="en-US" sz="1400">
              <a:latin typeface="ＭＳ ゴシック" pitchFamily="49" charset="-128"/>
              <a:ea typeface="ＭＳ ゴシック" pitchFamily="49" charset="-128"/>
            </a:rPr>
            <a:t>を行うなど、適切な財政運営に取り組む。</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11654178</v>
      </c>
      <c r="BO4" s="449"/>
      <c r="BP4" s="449"/>
      <c r="BQ4" s="449"/>
      <c r="BR4" s="449"/>
      <c r="BS4" s="449"/>
      <c r="BT4" s="449"/>
      <c r="BU4" s="450"/>
      <c r="BV4" s="448">
        <v>11624403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6.8</v>
      </c>
      <c r="CU4" s="589"/>
      <c r="CV4" s="589"/>
      <c r="CW4" s="589"/>
      <c r="CX4" s="589"/>
      <c r="CY4" s="589"/>
      <c r="CZ4" s="589"/>
      <c r="DA4" s="590"/>
      <c r="DB4" s="588">
        <v>5.9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11124820</v>
      </c>
      <c r="BO5" s="420"/>
      <c r="BP5" s="420"/>
      <c r="BQ5" s="420"/>
      <c r="BR5" s="420"/>
      <c r="BS5" s="420"/>
      <c r="BT5" s="420"/>
      <c r="BU5" s="421"/>
      <c r="BV5" s="419">
        <v>11113905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v>
      </c>
      <c r="CU5" s="417"/>
      <c r="CV5" s="417"/>
      <c r="CW5" s="417"/>
      <c r="CX5" s="417"/>
      <c r="CY5" s="417"/>
      <c r="CZ5" s="417"/>
      <c r="DA5" s="418"/>
      <c r="DB5" s="416">
        <v>93.8</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529358</v>
      </c>
      <c r="BO6" s="420"/>
      <c r="BP6" s="420"/>
      <c r="BQ6" s="420"/>
      <c r="BR6" s="420"/>
      <c r="BS6" s="420"/>
      <c r="BT6" s="420"/>
      <c r="BU6" s="421"/>
      <c r="BV6" s="419">
        <v>510498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94.3</v>
      </c>
      <c r="CU6" s="563"/>
      <c r="CV6" s="563"/>
      <c r="CW6" s="563"/>
      <c r="CX6" s="563"/>
      <c r="CY6" s="563"/>
      <c r="CZ6" s="563"/>
      <c r="DA6" s="564"/>
      <c r="DB6" s="562">
        <v>94.5</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66075</v>
      </c>
      <c r="BO7" s="420"/>
      <c r="BP7" s="420"/>
      <c r="BQ7" s="420"/>
      <c r="BR7" s="420"/>
      <c r="BS7" s="420"/>
      <c r="BT7" s="420"/>
      <c r="BU7" s="421"/>
      <c r="BV7" s="419">
        <v>117968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6853327</v>
      </c>
      <c r="CU7" s="420"/>
      <c r="CV7" s="420"/>
      <c r="CW7" s="420"/>
      <c r="CX7" s="420"/>
      <c r="CY7" s="420"/>
      <c r="CZ7" s="420"/>
      <c r="DA7" s="421"/>
      <c r="DB7" s="419">
        <v>6698295</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463283</v>
      </c>
      <c r="BO8" s="420"/>
      <c r="BP8" s="420"/>
      <c r="BQ8" s="420"/>
      <c r="BR8" s="420"/>
      <c r="BS8" s="420"/>
      <c r="BT8" s="420"/>
      <c r="BU8" s="421"/>
      <c r="BV8" s="419">
        <v>392530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v>
      </c>
      <c r="CU8" s="523"/>
      <c r="CV8" s="523"/>
      <c r="CW8" s="523"/>
      <c r="CX8" s="523"/>
      <c r="CY8" s="523"/>
      <c r="CZ8" s="523"/>
      <c r="DA8" s="524"/>
      <c r="DB8" s="522">
        <v>0.5</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27587</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70753</v>
      </c>
      <c r="BO9" s="420"/>
      <c r="BP9" s="420"/>
      <c r="BQ9" s="420"/>
      <c r="BR9" s="420"/>
      <c r="BS9" s="420"/>
      <c r="BT9" s="420"/>
      <c r="BU9" s="421"/>
      <c r="BV9" s="419">
        <v>-334722</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v>
      </c>
      <c r="CU9" s="417"/>
      <c r="CV9" s="417"/>
      <c r="CW9" s="417"/>
      <c r="CX9" s="417"/>
      <c r="CY9" s="417"/>
      <c r="CZ9" s="417"/>
      <c r="DA9" s="418"/>
      <c r="DB9" s="416">
        <v>9.9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27303</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2817</v>
      </c>
      <c r="BO10" s="420"/>
      <c r="BP10" s="420"/>
      <c r="BQ10" s="420"/>
      <c r="BR10" s="420"/>
      <c r="BS10" s="420"/>
      <c r="BT10" s="420"/>
      <c r="BU10" s="421"/>
      <c r="BV10" s="419">
        <v>102446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28036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14000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27783</v>
      </c>
      <c r="S13" s="507"/>
      <c r="T13" s="507"/>
      <c r="U13" s="507"/>
      <c r="V13" s="508"/>
      <c r="W13" s="509" t="s">
        <v>131</v>
      </c>
      <c r="X13" s="405"/>
      <c r="Y13" s="405"/>
      <c r="Z13" s="405"/>
      <c r="AA13" s="405"/>
      <c r="AB13" s="406"/>
      <c r="AC13" s="372">
        <v>224</v>
      </c>
      <c r="AD13" s="373"/>
      <c r="AE13" s="373"/>
      <c r="AF13" s="373"/>
      <c r="AG13" s="374"/>
      <c r="AH13" s="372">
        <v>225</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73570</v>
      </c>
      <c r="BO13" s="420"/>
      <c r="BP13" s="420"/>
      <c r="BQ13" s="420"/>
      <c r="BR13" s="420"/>
      <c r="BS13" s="420"/>
      <c r="BT13" s="420"/>
      <c r="BU13" s="421"/>
      <c r="BV13" s="419">
        <v>-246276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v>
      </c>
      <c r="CU13" s="417"/>
      <c r="CV13" s="417"/>
      <c r="CW13" s="417"/>
      <c r="CX13" s="417"/>
      <c r="CY13" s="417"/>
      <c r="CZ13" s="417"/>
      <c r="DA13" s="418"/>
      <c r="DB13" s="416">
        <v>8.1</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28134</v>
      </c>
      <c r="S14" s="507"/>
      <c r="T14" s="507"/>
      <c r="U14" s="507"/>
      <c r="V14" s="508"/>
      <c r="W14" s="510"/>
      <c r="X14" s="408"/>
      <c r="Y14" s="408"/>
      <c r="Z14" s="408"/>
      <c r="AA14" s="408"/>
      <c r="AB14" s="409"/>
      <c r="AC14" s="499">
        <v>1.9</v>
      </c>
      <c r="AD14" s="500"/>
      <c r="AE14" s="500"/>
      <c r="AF14" s="500"/>
      <c r="AG14" s="501"/>
      <c r="AH14" s="499">
        <v>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4.8</v>
      </c>
      <c r="CU14" s="517"/>
      <c r="CV14" s="517"/>
      <c r="CW14" s="517"/>
      <c r="CX14" s="517"/>
      <c r="CY14" s="517"/>
      <c r="CZ14" s="517"/>
      <c r="DA14" s="518"/>
      <c r="DB14" s="516">
        <v>9.6</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27905</v>
      </c>
      <c r="S15" s="507"/>
      <c r="T15" s="507"/>
      <c r="U15" s="507"/>
      <c r="V15" s="508"/>
      <c r="W15" s="509" t="s">
        <v>137</v>
      </c>
      <c r="X15" s="405"/>
      <c r="Y15" s="405"/>
      <c r="Z15" s="405"/>
      <c r="AA15" s="405"/>
      <c r="AB15" s="406"/>
      <c r="AC15" s="372">
        <v>2760</v>
      </c>
      <c r="AD15" s="373"/>
      <c r="AE15" s="373"/>
      <c r="AF15" s="373"/>
      <c r="AG15" s="374"/>
      <c r="AH15" s="372">
        <v>2789</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3013302</v>
      </c>
      <c r="BO15" s="449"/>
      <c r="BP15" s="449"/>
      <c r="BQ15" s="449"/>
      <c r="BR15" s="449"/>
      <c r="BS15" s="449"/>
      <c r="BT15" s="449"/>
      <c r="BU15" s="450"/>
      <c r="BV15" s="448">
        <v>2975935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23.3</v>
      </c>
      <c r="AD16" s="500"/>
      <c r="AE16" s="500"/>
      <c r="AF16" s="500"/>
      <c r="AG16" s="501"/>
      <c r="AH16" s="499">
        <v>24.6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6037504</v>
      </c>
      <c r="BO16" s="420"/>
      <c r="BP16" s="420"/>
      <c r="BQ16" s="420"/>
      <c r="BR16" s="420"/>
      <c r="BS16" s="420"/>
      <c r="BT16" s="420"/>
      <c r="BU16" s="421"/>
      <c r="BV16" s="419">
        <v>5864378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8848</v>
      </c>
      <c r="AD17" s="373"/>
      <c r="AE17" s="373"/>
      <c r="AF17" s="373"/>
      <c r="AG17" s="374"/>
      <c r="AH17" s="372">
        <v>8311</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3805313</v>
      </c>
      <c r="BO17" s="420"/>
      <c r="BP17" s="420"/>
      <c r="BQ17" s="420"/>
      <c r="BR17" s="420"/>
      <c r="BS17" s="420"/>
      <c r="BT17" s="420"/>
      <c r="BU17" s="421"/>
      <c r="BV17" s="419">
        <v>3755937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14.27</v>
      </c>
      <c r="M18" s="472"/>
      <c r="N18" s="472"/>
      <c r="O18" s="472"/>
      <c r="P18" s="472"/>
      <c r="Q18" s="472"/>
      <c r="R18" s="473"/>
      <c r="S18" s="473"/>
      <c r="T18" s="473"/>
      <c r="U18" s="473"/>
      <c r="V18" s="474"/>
      <c r="W18" s="490"/>
      <c r="X18" s="491"/>
      <c r="Y18" s="491"/>
      <c r="Z18" s="491"/>
      <c r="AA18" s="491"/>
      <c r="AB18" s="515"/>
      <c r="AC18" s="389">
        <v>74.8</v>
      </c>
      <c r="AD18" s="390"/>
      <c r="AE18" s="390"/>
      <c r="AF18" s="390"/>
      <c r="AG18" s="475"/>
      <c r="AH18" s="389">
        <v>73.400000000000006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6609894</v>
      </c>
      <c r="BO18" s="420"/>
      <c r="BP18" s="420"/>
      <c r="BQ18" s="420"/>
      <c r="BR18" s="420"/>
      <c r="BS18" s="420"/>
      <c r="BT18" s="420"/>
      <c r="BU18" s="421"/>
      <c r="BV18" s="419">
        <v>6370709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1933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8437115</v>
      </c>
      <c r="BO19" s="420"/>
      <c r="BP19" s="420"/>
      <c r="BQ19" s="420"/>
      <c r="BR19" s="420"/>
      <c r="BS19" s="420"/>
      <c r="BT19" s="420"/>
      <c r="BU19" s="421"/>
      <c r="BV19" s="419">
        <v>8595064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10902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6626753</v>
      </c>
      <c r="BO22" s="449"/>
      <c r="BP22" s="449"/>
      <c r="BQ22" s="449"/>
      <c r="BR22" s="449"/>
      <c r="BS22" s="449"/>
      <c r="BT22" s="449"/>
      <c r="BU22" s="450"/>
      <c r="BV22" s="448">
        <v>6929057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5816592</v>
      </c>
      <c r="BO23" s="420"/>
      <c r="BP23" s="420"/>
      <c r="BQ23" s="420"/>
      <c r="BR23" s="420"/>
      <c r="BS23" s="420"/>
      <c r="BT23" s="420"/>
      <c r="BU23" s="421"/>
      <c r="BV23" s="419">
        <v>5949806</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8180</v>
      </c>
      <c r="R24" s="373"/>
      <c r="S24" s="373"/>
      <c r="T24" s="373"/>
      <c r="U24" s="373"/>
      <c r="V24" s="374"/>
      <c r="W24" s="462"/>
      <c r="X24" s="399"/>
      <c r="Y24" s="400"/>
      <c r="Z24" s="375" t="s">
        <v>162</v>
      </c>
      <c r="AA24" s="376"/>
      <c r="AB24" s="376"/>
      <c r="AC24" s="376"/>
      <c r="AD24" s="376"/>
      <c r="AE24" s="376"/>
      <c r="AF24" s="376"/>
      <c r="AG24" s="377"/>
      <c r="AH24" s="372">
        <v>160</v>
      </c>
      <c r="AI24" s="373"/>
      <c r="AJ24" s="373"/>
      <c r="AK24" s="373"/>
      <c r="AL24" s="374"/>
      <c r="AM24" s="372">
        <v>478880</v>
      </c>
      <c r="AN24" s="373"/>
      <c r="AO24" s="373"/>
      <c r="AP24" s="373"/>
      <c r="AQ24" s="373"/>
      <c r="AR24" s="374"/>
      <c r="AS24" s="372">
        <v>2993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3007448</v>
      </c>
      <c r="BO24" s="420"/>
      <c r="BP24" s="420"/>
      <c r="BQ24" s="420"/>
      <c r="BR24" s="420"/>
      <c r="BS24" s="420"/>
      <c r="BT24" s="420"/>
      <c r="BU24" s="421"/>
      <c r="BV24" s="419">
        <v>2942429</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6850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189738</v>
      </c>
      <c r="BO25" s="449"/>
      <c r="BP25" s="449"/>
      <c r="BQ25" s="449"/>
      <c r="BR25" s="449"/>
      <c r="BS25" s="449"/>
      <c r="BT25" s="449"/>
      <c r="BU25" s="450"/>
      <c r="BV25" s="448">
        <v>178872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5980</v>
      </c>
      <c r="R26" s="373"/>
      <c r="S26" s="373"/>
      <c r="T26" s="373"/>
      <c r="U26" s="373"/>
      <c r="V26" s="374"/>
      <c r="W26" s="462"/>
      <c r="X26" s="399"/>
      <c r="Y26" s="400"/>
      <c r="Z26" s="375" t="s">
        <v>168</v>
      </c>
      <c r="AA26" s="430"/>
      <c r="AB26" s="430"/>
      <c r="AC26" s="430"/>
      <c r="AD26" s="430"/>
      <c r="AE26" s="430"/>
      <c r="AF26" s="430"/>
      <c r="AG26" s="431"/>
      <c r="AH26" s="372">
        <v>10</v>
      </c>
      <c r="AI26" s="373"/>
      <c r="AJ26" s="373"/>
      <c r="AK26" s="373"/>
      <c r="AL26" s="374"/>
      <c r="AM26" s="372">
        <v>28820</v>
      </c>
      <c r="AN26" s="373"/>
      <c r="AO26" s="373"/>
      <c r="AP26" s="373"/>
      <c r="AQ26" s="373"/>
      <c r="AR26" s="374"/>
      <c r="AS26" s="372">
        <v>2882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3600</v>
      </c>
      <c r="R27" s="373"/>
      <c r="S27" s="373"/>
      <c r="T27" s="373"/>
      <c r="U27" s="373"/>
      <c r="V27" s="374"/>
      <c r="W27" s="462"/>
      <c r="X27" s="399"/>
      <c r="Y27" s="400"/>
      <c r="Z27" s="375" t="s">
        <v>171</v>
      </c>
      <c r="AA27" s="376"/>
      <c r="AB27" s="376"/>
      <c r="AC27" s="376"/>
      <c r="AD27" s="376"/>
      <c r="AE27" s="376"/>
      <c r="AF27" s="376"/>
      <c r="AG27" s="377"/>
      <c r="AH27" s="372">
        <v>9</v>
      </c>
      <c r="AI27" s="373"/>
      <c r="AJ27" s="373"/>
      <c r="AK27" s="373"/>
      <c r="AL27" s="374"/>
      <c r="AM27" s="372">
        <v>24930</v>
      </c>
      <c r="AN27" s="373"/>
      <c r="AO27" s="373"/>
      <c r="AP27" s="373"/>
      <c r="AQ27" s="373"/>
      <c r="AR27" s="374"/>
      <c r="AS27" s="372">
        <v>2770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752580</v>
      </c>
      <c r="BO27" s="454"/>
      <c r="BP27" s="454"/>
      <c r="BQ27" s="454"/>
      <c r="BR27" s="454"/>
      <c r="BS27" s="454"/>
      <c r="BT27" s="454"/>
      <c r="BU27" s="455"/>
      <c r="BV27" s="453">
        <v>752405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3020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2169556</v>
      </c>
      <c r="BO28" s="449"/>
      <c r="BP28" s="449"/>
      <c r="BQ28" s="449"/>
      <c r="BR28" s="449"/>
      <c r="BS28" s="449"/>
      <c r="BT28" s="449"/>
      <c r="BU28" s="450"/>
      <c r="BV28" s="448">
        <v>2166739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11</v>
      </c>
      <c r="M29" s="373"/>
      <c r="N29" s="373"/>
      <c r="O29" s="373"/>
      <c r="P29" s="374"/>
      <c r="Q29" s="372">
        <v>2840</v>
      </c>
      <c r="R29" s="373"/>
      <c r="S29" s="373"/>
      <c r="T29" s="373"/>
      <c r="U29" s="373"/>
      <c r="V29" s="374"/>
      <c r="W29" s="463"/>
      <c r="X29" s="464"/>
      <c r="Y29" s="465"/>
      <c r="Z29" s="375" t="s">
        <v>177</v>
      </c>
      <c r="AA29" s="376"/>
      <c r="AB29" s="376"/>
      <c r="AC29" s="376"/>
      <c r="AD29" s="376"/>
      <c r="AE29" s="376"/>
      <c r="AF29" s="376"/>
      <c r="AG29" s="377"/>
      <c r="AH29" s="372">
        <v>169</v>
      </c>
      <c r="AI29" s="373"/>
      <c r="AJ29" s="373"/>
      <c r="AK29" s="373"/>
      <c r="AL29" s="374"/>
      <c r="AM29" s="372">
        <v>503810</v>
      </c>
      <c r="AN29" s="373"/>
      <c r="AO29" s="373"/>
      <c r="AP29" s="373"/>
      <c r="AQ29" s="373"/>
      <c r="AR29" s="374"/>
      <c r="AS29" s="372">
        <v>2981</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429228</v>
      </c>
      <c r="BO29" s="420"/>
      <c r="BP29" s="420"/>
      <c r="BQ29" s="420"/>
      <c r="BR29" s="420"/>
      <c r="BS29" s="420"/>
      <c r="BT29" s="420"/>
      <c r="BU29" s="421"/>
      <c r="BV29" s="419">
        <v>453749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543874</v>
      </c>
      <c r="BO30" s="454"/>
      <c r="BP30" s="454"/>
      <c r="BQ30" s="454"/>
      <c r="BR30" s="454"/>
      <c r="BS30" s="454"/>
      <c r="BT30" s="454"/>
      <c r="BU30" s="455"/>
      <c r="BV30" s="453">
        <v>534541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老人福祉施設三室園組合</v>
      </c>
      <c r="BZ34" s="368"/>
      <c r="CA34" s="368"/>
      <c r="CB34" s="368"/>
      <c r="CC34" s="368"/>
      <c r="CD34" s="368"/>
      <c r="CE34" s="368"/>
      <c r="CF34" s="368"/>
      <c r="CG34" s="368"/>
      <c r="CH34" s="368"/>
      <c r="CI34" s="368"/>
      <c r="CJ34" s="368"/>
      <c r="CK34" s="368"/>
      <c r="CL34" s="368"/>
      <c r="CM34" s="368"/>
      <c r="CN34" s="169"/>
      <c r="CO34" s="367">
        <f>IF(CQ34="","",MAX(C34:D43,U34:V43,AM34:AN43,BE34:BF43,BW34:BX43)+1)</f>
        <v>14</v>
      </c>
      <c r="CP34" s="367"/>
      <c r="CQ34" s="368" t="str">
        <f>IF('各会計、関係団体の財政状況及び健全化判断比率'!BS7="","",'各会計、関係団体の財政状況及び健全化判断比率'!BS7)</f>
        <v>斑鳩町文化振興財団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介護保険事業（保険事業勘定）</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下水道事業</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69"/>
      <c r="CO35" s="367">
        <f t="shared" ref="CO35:CO43" si="3">IF(CQ35="","",CO34+1)</f>
        <v>15</v>
      </c>
      <c r="CP35" s="367"/>
      <c r="CQ35" s="368" t="str">
        <f>IF('各会計、関係団体の財政状況及び健全化判断比率'!BS8="","",'各会計、関係団体の財政状況及び健全化判断比率'!BS8)</f>
        <v>斑鳩町観光協会</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介護保険事業（介護サービス事業勘定）</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王寺周辺広域休日応急診療施設組合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奈良広域水質検査センター</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奈良県後期高齢者医療広域連合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奈良県広域消防組合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qJSz0thivjQBTxH/T/bwlXFC9/byjWOxiQUMsrhPsGm1Ki6bmoywtsX1xDMencr0PA8GtzbUg6uMy+8RL1BWvw==" saltValue="JUn4YOdtx0VisZpiXvTFK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t="s">
        <v>533</v>
      </c>
      <c r="G34" s="33" t="s">
        <v>534</v>
      </c>
      <c r="H34" s="33" t="s">
        <v>535</v>
      </c>
      <c r="I34" s="33" t="s">
        <v>536</v>
      </c>
      <c r="J34" s="34" t="s">
        <v>537</v>
      </c>
      <c r="K34" s="22"/>
      <c r="L34" s="22"/>
      <c r="M34" s="22"/>
      <c r="N34" s="22"/>
      <c r="O34" s="22"/>
      <c r="P34" s="22"/>
    </row>
    <row r="35" spans="1:16" ht="39" customHeight="1" x14ac:dyDescent="0.2">
      <c r="A35" s="22"/>
      <c r="B35" s="35"/>
      <c r="C35" s="1145" t="s">
        <v>538</v>
      </c>
      <c r="D35" s="1146"/>
      <c r="E35" s="1147"/>
      <c r="F35" s="36">
        <v>8.18</v>
      </c>
      <c r="G35" s="37">
        <v>11.74</v>
      </c>
      <c r="H35" s="37">
        <v>10.93</v>
      </c>
      <c r="I35" s="37">
        <v>5.86</v>
      </c>
      <c r="J35" s="38">
        <v>6.75</v>
      </c>
      <c r="K35" s="22"/>
      <c r="L35" s="22"/>
      <c r="M35" s="22"/>
      <c r="N35" s="22"/>
      <c r="O35" s="22"/>
      <c r="P35" s="22"/>
    </row>
    <row r="36" spans="1:16" ht="39" customHeight="1" x14ac:dyDescent="0.2">
      <c r="A36" s="22"/>
      <c r="B36" s="35"/>
      <c r="C36" s="1145" t="s">
        <v>539</v>
      </c>
      <c r="D36" s="1146"/>
      <c r="E36" s="1147"/>
      <c r="F36" s="36">
        <v>7.88</v>
      </c>
      <c r="G36" s="37">
        <v>7.97</v>
      </c>
      <c r="H36" s="37">
        <v>7.33</v>
      </c>
      <c r="I36" s="37">
        <v>5.66</v>
      </c>
      <c r="J36" s="38">
        <v>4.8499999999999996</v>
      </c>
      <c r="K36" s="22"/>
      <c r="L36" s="22"/>
      <c r="M36" s="22"/>
      <c r="N36" s="22"/>
      <c r="O36" s="22"/>
      <c r="P36" s="22"/>
    </row>
    <row r="37" spans="1:16" ht="39" customHeight="1" x14ac:dyDescent="0.2">
      <c r="A37" s="22"/>
      <c r="B37" s="35"/>
      <c r="C37" s="1145" t="s">
        <v>540</v>
      </c>
      <c r="D37" s="1146"/>
      <c r="E37" s="1147"/>
      <c r="F37" s="36">
        <v>1.1100000000000001</v>
      </c>
      <c r="G37" s="37">
        <v>1.28</v>
      </c>
      <c r="H37" s="37">
        <v>1.71</v>
      </c>
      <c r="I37" s="37">
        <v>1.57</v>
      </c>
      <c r="J37" s="38">
        <v>1.26</v>
      </c>
      <c r="K37" s="22"/>
      <c r="L37" s="22"/>
      <c r="M37" s="22"/>
      <c r="N37" s="22"/>
      <c r="O37" s="22"/>
      <c r="P37" s="22"/>
    </row>
    <row r="38" spans="1:16" ht="39" customHeight="1" x14ac:dyDescent="0.2">
      <c r="A38" s="22"/>
      <c r="B38" s="35"/>
      <c r="C38" s="1145" t="s">
        <v>541</v>
      </c>
      <c r="D38" s="1146"/>
      <c r="E38" s="1147"/>
      <c r="F38" s="36">
        <v>1.34</v>
      </c>
      <c r="G38" s="37">
        <v>0.91</v>
      </c>
      <c r="H38" s="37">
        <v>1.58</v>
      </c>
      <c r="I38" s="37">
        <v>0.23</v>
      </c>
      <c r="J38" s="38">
        <v>0.92</v>
      </c>
      <c r="K38" s="22"/>
      <c r="L38" s="22"/>
      <c r="M38" s="22"/>
      <c r="N38" s="22"/>
      <c r="O38" s="22"/>
      <c r="P38" s="22"/>
    </row>
    <row r="39" spans="1:16" ht="39" customHeight="1" x14ac:dyDescent="0.2">
      <c r="A39" s="22"/>
      <c r="B39" s="35"/>
      <c r="C39" s="1145" t="s">
        <v>542</v>
      </c>
      <c r="D39" s="1146"/>
      <c r="E39" s="1147"/>
      <c r="F39" s="36">
        <v>0.02</v>
      </c>
      <c r="G39" s="37">
        <v>0.03</v>
      </c>
      <c r="H39" s="37">
        <v>0.03</v>
      </c>
      <c r="I39" s="37">
        <v>0.05</v>
      </c>
      <c r="J39" s="38">
        <v>0.04</v>
      </c>
      <c r="K39" s="22"/>
      <c r="L39" s="22"/>
      <c r="M39" s="22"/>
      <c r="N39" s="22"/>
      <c r="O39" s="22"/>
      <c r="P39" s="22"/>
    </row>
    <row r="40" spans="1:16" ht="39" customHeight="1" x14ac:dyDescent="0.2">
      <c r="A40" s="22"/>
      <c r="B40" s="35"/>
      <c r="C40" s="1145" t="s">
        <v>543</v>
      </c>
      <c r="D40" s="1146"/>
      <c r="E40" s="1147"/>
      <c r="F40" s="36">
        <v>0.08</v>
      </c>
      <c r="G40" s="37">
        <v>0.18</v>
      </c>
      <c r="H40" s="37">
        <v>0</v>
      </c>
      <c r="I40" s="37" t="s">
        <v>544</v>
      </c>
      <c r="J40" s="38">
        <v>0.01</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545</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546</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HMEuG6ZcETDKuN9Dimljbr/yqNNljC4WP9WBqJZBk+3XVdMrWY7whFh3vobqL4McPY642Vq+QKFpSU+m0VlZA==" saltValue="6RCcVOvF36z8pVLdsQ/w9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877</v>
      </c>
      <c r="L45" s="60">
        <v>917</v>
      </c>
      <c r="M45" s="60">
        <v>914</v>
      </c>
      <c r="N45" s="60">
        <v>861</v>
      </c>
      <c r="O45" s="61">
        <v>852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475</v>
      </c>
      <c r="L48" s="64">
        <v>489</v>
      </c>
      <c r="M48" s="64">
        <v>481</v>
      </c>
      <c r="N48" s="64">
        <v>468</v>
      </c>
      <c r="O48" s="65">
        <v>444</v>
      </c>
      <c r="P48" s="48"/>
      <c r="Q48" s="48"/>
      <c r="R48" s="48"/>
      <c r="S48" s="48"/>
      <c r="T48" s="48"/>
      <c r="U48" s="48"/>
    </row>
    <row r="49" spans="1:21" ht="30.75" customHeight="1" x14ac:dyDescent="0.2">
      <c r="A49" s="48"/>
      <c r="B49" s="1178"/>
      <c r="C49" s="1179"/>
      <c r="D49" s="62"/>
      <c r="E49" s="1155" t="s">
        <v>14</v>
      </c>
      <c r="F49" s="1155"/>
      <c r="G49" s="1155"/>
      <c r="H49" s="1155"/>
      <c r="I49" s="1155"/>
      <c r="J49" s="1156"/>
      <c r="K49" s="63">
        <v>16</v>
      </c>
      <c r="L49" s="64">
        <v>21</v>
      </c>
      <c r="M49" s="64">
        <v>21</v>
      </c>
      <c r="N49" s="64">
        <v>25</v>
      </c>
      <c r="O49" s="65">
        <v>30</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955</v>
      </c>
      <c r="L52" s="64">
        <v>956</v>
      </c>
      <c r="M52" s="64">
        <v>942</v>
      </c>
      <c r="N52" s="64">
        <v>860</v>
      </c>
      <c r="O52" s="65">
        <v>840</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413</v>
      </c>
      <c r="L53" s="69">
        <v>471</v>
      </c>
      <c r="M53" s="69">
        <v>474</v>
      </c>
      <c r="N53" s="69">
        <v>494</v>
      </c>
      <c r="O53" s="70">
        <v>486</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fjmU8AFUPYCUdKTQZpXHuUHexf2H585OYperzQv0r5V1p4gNgf4oU4vB656Fc9fbJ8qhZmBhi1a7iAoQyUvKQ==" saltValue="jwaofh8qNK6bj6UIEwt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8311</v>
      </c>
      <c r="J41" s="344">
        <v>7839</v>
      </c>
      <c r="K41" s="344">
        <v>7409</v>
      </c>
      <c r="L41" s="344">
        <v>6929</v>
      </c>
      <c r="M41" s="345">
        <v>6627</v>
      </c>
    </row>
    <row r="42" spans="2:13" ht="27.75" customHeight="1" x14ac:dyDescent="0.2">
      <c r="B42" s="1186"/>
      <c r="C42" s="1187"/>
      <c r="D42" s="106"/>
      <c r="E42" s="1190" t="s">
        <v>32</v>
      </c>
      <c r="F42" s="1190"/>
      <c r="G42" s="1190"/>
      <c r="H42" s="1191"/>
      <c r="I42" s="346" t="s">
        <v>487</v>
      </c>
      <c r="J42" s="347" t="s">
        <v>487</v>
      </c>
      <c r="K42" s="347" t="s">
        <v>487</v>
      </c>
      <c r="L42" s="347" t="s">
        <v>487</v>
      </c>
      <c r="M42" s="348" t="s">
        <v>487</v>
      </c>
    </row>
    <row r="43" spans="2:13" ht="27.75" customHeight="1" x14ac:dyDescent="0.2">
      <c r="B43" s="1186"/>
      <c r="C43" s="1187"/>
      <c r="D43" s="106"/>
      <c r="E43" s="1190" t="s">
        <v>33</v>
      </c>
      <c r="F43" s="1190"/>
      <c r="G43" s="1190"/>
      <c r="H43" s="1191"/>
      <c r="I43" s="346">
        <v>7138</v>
      </c>
      <c r="J43" s="347">
        <v>6984</v>
      </c>
      <c r="K43" s="347">
        <v>6898</v>
      </c>
      <c r="L43" s="347">
        <v>6586</v>
      </c>
      <c r="M43" s="348">
        <v>6183</v>
      </c>
    </row>
    <row r="44" spans="2:13" ht="27.75" customHeight="1" x14ac:dyDescent="0.2">
      <c r="B44" s="1186"/>
      <c r="C44" s="1187"/>
      <c r="D44" s="106"/>
      <c r="E44" s="1190" t="s">
        <v>34</v>
      </c>
      <c r="F44" s="1190"/>
      <c r="G44" s="1190"/>
      <c r="H44" s="1191"/>
      <c r="I44" s="346">
        <v>158</v>
      </c>
      <c r="J44" s="347">
        <v>182</v>
      </c>
      <c r="K44" s="347">
        <v>182</v>
      </c>
      <c r="L44" s="347">
        <v>170</v>
      </c>
      <c r="M44" s="348">
        <v>163</v>
      </c>
    </row>
    <row r="45" spans="2:13" ht="27.75" customHeight="1" x14ac:dyDescent="0.2">
      <c r="B45" s="1186"/>
      <c r="C45" s="1187"/>
      <c r="D45" s="106"/>
      <c r="E45" s="1190" t="s">
        <v>35</v>
      </c>
      <c r="F45" s="1190"/>
      <c r="G45" s="1190"/>
      <c r="H45" s="1191"/>
      <c r="I45" s="346">
        <v>1337</v>
      </c>
      <c r="J45" s="347">
        <v>1257</v>
      </c>
      <c r="K45" s="347">
        <v>1185</v>
      </c>
      <c r="L45" s="347">
        <v>1065</v>
      </c>
      <c r="M45" s="348">
        <v>999</v>
      </c>
    </row>
    <row r="46" spans="2:13" ht="27.75" customHeight="1" x14ac:dyDescent="0.2">
      <c r="B46" s="1186"/>
      <c r="C46" s="1187"/>
      <c r="D46" s="107"/>
      <c r="E46" s="1190" t="s">
        <v>36</v>
      </c>
      <c r="F46" s="1190"/>
      <c r="G46" s="1190"/>
      <c r="H46" s="1191"/>
      <c r="I46" s="346" t="s">
        <v>487</v>
      </c>
      <c r="J46" s="347" t="s">
        <v>487</v>
      </c>
      <c r="K46" s="347" t="s">
        <v>487</v>
      </c>
      <c r="L46" s="347" t="s">
        <v>487</v>
      </c>
      <c r="M46" s="348" t="s">
        <v>487</v>
      </c>
    </row>
    <row r="47" spans="2:13" ht="27.75" customHeight="1" x14ac:dyDescent="0.2">
      <c r="B47" s="1186"/>
      <c r="C47" s="1187"/>
      <c r="D47" s="108"/>
      <c r="E47" s="1200" t="s">
        <v>37</v>
      </c>
      <c r="F47" s="1201"/>
      <c r="G47" s="1201"/>
      <c r="H47" s="1202"/>
      <c r="I47" s="346" t="s">
        <v>487</v>
      </c>
      <c r="J47" s="347" t="s">
        <v>487</v>
      </c>
      <c r="K47" s="347" t="s">
        <v>487</v>
      </c>
      <c r="L47" s="347" t="s">
        <v>487</v>
      </c>
      <c r="M47" s="348" t="s">
        <v>487</v>
      </c>
    </row>
    <row r="48" spans="2:13" ht="27.75" customHeight="1" x14ac:dyDescent="0.2">
      <c r="B48" s="1186"/>
      <c r="C48" s="1187"/>
      <c r="D48" s="106"/>
      <c r="E48" s="1190" t="s">
        <v>38</v>
      </c>
      <c r="F48" s="1190"/>
      <c r="G48" s="1190"/>
      <c r="H48" s="1191"/>
      <c r="I48" s="346" t="s">
        <v>487</v>
      </c>
      <c r="J48" s="347" t="s">
        <v>487</v>
      </c>
      <c r="K48" s="347" t="s">
        <v>487</v>
      </c>
      <c r="L48" s="347" t="s">
        <v>487</v>
      </c>
      <c r="M48" s="348" t="s">
        <v>487</v>
      </c>
    </row>
    <row r="49" spans="2:13" ht="27.75" customHeight="1" x14ac:dyDescent="0.2">
      <c r="B49" s="1188"/>
      <c r="C49" s="1189"/>
      <c r="D49" s="106"/>
      <c r="E49" s="1190" t="s">
        <v>39</v>
      </c>
      <c r="F49" s="1190"/>
      <c r="G49" s="1190"/>
      <c r="H49" s="1191"/>
      <c r="I49" s="346" t="s">
        <v>487</v>
      </c>
      <c r="J49" s="347" t="s">
        <v>487</v>
      </c>
      <c r="K49" s="347" t="s">
        <v>487</v>
      </c>
      <c r="L49" s="347" t="s">
        <v>487</v>
      </c>
      <c r="M49" s="348" t="s">
        <v>487</v>
      </c>
    </row>
    <row r="50" spans="2:13" ht="27.75" customHeight="1" x14ac:dyDescent="0.2">
      <c r="B50" s="1184" t="s">
        <v>40</v>
      </c>
      <c r="C50" s="1185"/>
      <c r="D50" s="109"/>
      <c r="E50" s="1190" t="s">
        <v>41</v>
      </c>
      <c r="F50" s="1190"/>
      <c r="G50" s="1190"/>
      <c r="H50" s="1191"/>
      <c r="I50" s="346">
        <v>3201</v>
      </c>
      <c r="J50" s="347">
        <v>3559</v>
      </c>
      <c r="K50" s="347">
        <v>3809</v>
      </c>
      <c r="L50" s="347">
        <v>3879</v>
      </c>
      <c r="M50" s="348">
        <v>3768</v>
      </c>
    </row>
    <row r="51" spans="2:13" ht="27.75" customHeight="1" x14ac:dyDescent="0.2">
      <c r="B51" s="1186"/>
      <c r="C51" s="1187"/>
      <c r="D51" s="106"/>
      <c r="E51" s="1190" t="s">
        <v>42</v>
      </c>
      <c r="F51" s="1190"/>
      <c r="G51" s="1190"/>
      <c r="H51" s="1191"/>
      <c r="I51" s="346">
        <v>2740</v>
      </c>
      <c r="J51" s="347">
        <v>2574</v>
      </c>
      <c r="K51" s="347">
        <v>2460</v>
      </c>
      <c r="L51" s="347">
        <v>2323</v>
      </c>
      <c r="M51" s="348">
        <v>2239</v>
      </c>
    </row>
    <row r="52" spans="2:13" ht="27.75" customHeight="1" x14ac:dyDescent="0.2">
      <c r="B52" s="1188"/>
      <c r="C52" s="1189"/>
      <c r="D52" s="106"/>
      <c r="E52" s="1190" t="s">
        <v>43</v>
      </c>
      <c r="F52" s="1190"/>
      <c r="G52" s="1190"/>
      <c r="H52" s="1191"/>
      <c r="I52" s="346">
        <v>8947</v>
      </c>
      <c r="J52" s="347">
        <v>8643</v>
      </c>
      <c r="K52" s="347">
        <v>8315</v>
      </c>
      <c r="L52" s="347">
        <v>7972</v>
      </c>
      <c r="M52" s="348">
        <v>7666</v>
      </c>
    </row>
    <row r="53" spans="2:13" ht="27.75" customHeight="1" thickBot="1" x14ac:dyDescent="0.25">
      <c r="B53" s="1192" t="s">
        <v>19</v>
      </c>
      <c r="C53" s="1193"/>
      <c r="D53" s="110"/>
      <c r="E53" s="1194" t="s">
        <v>44</v>
      </c>
      <c r="F53" s="1194"/>
      <c r="G53" s="1194"/>
      <c r="H53" s="1195"/>
      <c r="I53" s="349">
        <v>2056</v>
      </c>
      <c r="J53" s="350">
        <v>1486</v>
      </c>
      <c r="K53" s="350">
        <v>1090</v>
      </c>
      <c r="L53" s="350">
        <v>576</v>
      </c>
      <c r="M53" s="351">
        <v>299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3rDLXGKlsoXlhbeNYYn5MkeCgpeXstmzix/tjPYa9bHaKm/5j1/V/fDEPPMRTOqE2t6iSjnT0JS1ugkMOYiixg==" saltValue="xq0G0JIZGbRf/M8C+qNwN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2078</v>
      </c>
      <c r="G55" s="352">
        <v>2167</v>
      </c>
      <c r="H55" s="353">
        <v>2170</v>
      </c>
    </row>
    <row r="56" spans="2:8" ht="52.5" customHeight="1" x14ac:dyDescent="0.2">
      <c r="B56" s="122"/>
      <c r="C56" s="1213" t="s">
        <v>47</v>
      </c>
      <c r="D56" s="1213"/>
      <c r="E56" s="1214"/>
      <c r="F56" s="354">
        <v>483</v>
      </c>
      <c r="G56" s="354">
        <v>454</v>
      </c>
      <c r="H56" s="355">
        <v>429</v>
      </c>
    </row>
    <row r="57" spans="2:8" ht="53.25" customHeight="1" x14ac:dyDescent="0.2">
      <c r="B57" s="122"/>
      <c r="C57" s="1215" t="s">
        <v>48</v>
      </c>
      <c r="D57" s="1215"/>
      <c r="E57" s="1216"/>
      <c r="F57" s="356">
        <v>521</v>
      </c>
      <c r="G57" s="356">
        <v>535</v>
      </c>
      <c r="H57" s="357">
        <v>544</v>
      </c>
    </row>
    <row r="58" spans="2:8" ht="45.75" customHeight="1" x14ac:dyDescent="0.2">
      <c r="B58" s="123"/>
      <c r="C58" s="1203" t="s">
        <v>560</v>
      </c>
      <c r="D58" s="1204"/>
      <c r="E58" s="1205"/>
      <c r="F58" s="358">
        <v>341</v>
      </c>
      <c r="G58" s="358">
        <v>342</v>
      </c>
      <c r="H58" s="359">
        <v>343</v>
      </c>
    </row>
    <row r="59" spans="2:8" ht="45.75" customHeight="1" x14ac:dyDescent="0.2">
      <c r="B59" s="123"/>
      <c r="C59" s="1203" t="s">
        <v>561</v>
      </c>
      <c r="D59" s="1204"/>
      <c r="E59" s="1205"/>
      <c r="F59" s="358">
        <v>71</v>
      </c>
      <c r="G59" s="358">
        <v>83</v>
      </c>
      <c r="H59" s="359">
        <v>91</v>
      </c>
    </row>
    <row r="60" spans="2:8" ht="45.75" customHeight="1" x14ac:dyDescent="0.2">
      <c r="B60" s="123"/>
      <c r="C60" s="1203" t="s">
        <v>562</v>
      </c>
      <c r="D60" s="1204"/>
      <c r="E60" s="1205"/>
      <c r="F60" s="358">
        <v>87</v>
      </c>
      <c r="G60" s="358">
        <v>87</v>
      </c>
      <c r="H60" s="359">
        <v>87</v>
      </c>
    </row>
    <row r="61" spans="2:8" ht="45.75" customHeight="1" x14ac:dyDescent="0.2">
      <c r="B61" s="123"/>
      <c r="C61" s="1203" t="s">
        <v>563</v>
      </c>
      <c r="D61" s="1204"/>
      <c r="E61" s="1205"/>
      <c r="F61" s="358">
        <v>21</v>
      </c>
      <c r="G61" s="358">
        <v>21</v>
      </c>
      <c r="H61" s="359">
        <v>21</v>
      </c>
    </row>
    <row r="62" spans="2:8" ht="45.75" customHeight="1" thickBot="1" x14ac:dyDescent="0.25">
      <c r="B62" s="124"/>
      <c r="C62" s="1206" t="s">
        <v>564</v>
      </c>
      <c r="D62" s="1207"/>
      <c r="E62" s="1208"/>
      <c r="F62" s="360">
        <v>2</v>
      </c>
      <c r="G62" s="360">
        <v>2</v>
      </c>
      <c r="H62" s="361">
        <v>2</v>
      </c>
    </row>
    <row r="63" spans="2:8" ht="52.5" customHeight="1" thickBot="1" x14ac:dyDescent="0.25">
      <c r="B63" s="125"/>
      <c r="C63" s="1209" t="s">
        <v>49</v>
      </c>
      <c r="D63" s="1209"/>
      <c r="E63" s="1210"/>
      <c r="F63" s="362">
        <v>3083</v>
      </c>
      <c r="G63" s="362">
        <v>3155</v>
      </c>
      <c r="H63" s="363">
        <v>3143</v>
      </c>
    </row>
    <row r="64" spans="2:8" ht="13.2" x14ac:dyDescent="0.2"/>
  </sheetData>
  <sheetProtection algorithmName="SHA-512" hashValue="QUKbd7GtktT32pnvfDIu3ovjhSH59dPhxMU/7qNE0Ioqy1puDQ8k/PZHeCoNxk3tnIhN4S54jbfDUZRDJ3pG4Q==" saltValue="F27kQVqLHudmKRFGiXeQ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12640</v>
      </c>
      <c r="E3" s="144"/>
      <c r="F3" s="145">
        <v>52068</v>
      </c>
      <c r="G3" s="146"/>
      <c r="H3" s="147"/>
    </row>
    <row r="4" spans="1:8" x14ac:dyDescent="0.2">
      <c r="A4" s="148"/>
      <c r="B4" s="149"/>
      <c r="C4" s="150"/>
      <c r="D4" s="151">
        <v>7265</v>
      </c>
      <c r="E4" s="152"/>
      <c r="F4" s="153">
        <v>26936</v>
      </c>
      <c r="G4" s="154"/>
      <c r="H4" s="155"/>
    </row>
    <row r="5" spans="1:8" x14ac:dyDescent="0.2">
      <c r="A5" s="136" t="s">
        <v>519</v>
      </c>
      <c r="B5" s="141"/>
      <c r="C5" s="142"/>
      <c r="D5" s="143">
        <v>12230</v>
      </c>
      <c r="E5" s="144"/>
      <c r="F5" s="145">
        <v>47161</v>
      </c>
      <c r="G5" s="146"/>
      <c r="H5" s="147"/>
    </row>
    <row r="6" spans="1:8" x14ac:dyDescent="0.2">
      <c r="A6" s="148"/>
      <c r="B6" s="149"/>
      <c r="C6" s="150"/>
      <c r="D6" s="151">
        <v>8539</v>
      </c>
      <c r="E6" s="152"/>
      <c r="F6" s="153">
        <v>24595</v>
      </c>
      <c r="G6" s="154"/>
      <c r="H6" s="155"/>
    </row>
    <row r="7" spans="1:8" x14ac:dyDescent="0.2">
      <c r="A7" s="136" t="s">
        <v>520</v>
      </c>
      <c r="B7" s="141"/>
      <c r="C7" s="142"/>
      <c r="D7" s="143">
        <v>28689</v>
      </c>
      <c r="E7" s="144"/>
      <c r="F7" s="145">
        <v>43423</v>
      </c>
      <c r="G7" s="146"/>
      <c r="H7" s="147"/>
    </row>
    <row r="8" spans="1:8" x14ac:dyDescent="0.2">
      <c r="A8" s="148"/>
      <c r="B8" s="149"/>
      <c r="C8" s="150"/>
      <c r="D8" s="151">
        <v>19718</v>
      </c>
      <c r="E8" s="152"/>
      <c r="F8" s="153">
        <v>22207</v>
      </c>
      <c r="G8" s="154"/>
      <c r="H8" s="155"/>
    </row>
    <row r="9" spans="1:8" x14ac:dyDescent="0.2">
      <c r="A9" s="136" t="s">
        <v>521</v>
      </c>
      <c r="B9" s="141"/>
      <c r="C9" s="142"/>
      <c r="D9" s="143">
        <v>39182</v>
      </c>
      <c r="E9" s="144"/>
      <c r="F9" s="145">
        <v>45265</v>
      </c>
      <c r="G9" s="146"/>
      <c r="H9" s="147"/>
    </row>
    <row r="10" spans="1:8" x14ac:dyDescent="0.2">
      <c r="A10" s="148"/>
      <c r="B10" s="149"/>
      <c r="C10" s="150"/>
      <c r="D10" s="151">
        <v>18200</v>
      </c>
      <c r="E10" s="152"/>
      <c r="F10" s="153">
        <v>22600</v>
      </c>
      <c r="G10" s="154"/>
      <c r="H10" s="155"/>
    </row>
    <row r="11" spans="1:8" x14ac:dyDescent="0.2">
      <c r="A11" s="136" t="s">
        <v>522</v>
      </c>
      <c r="B11" s="141"/>
      <c r="C11" s="142"/>
      <c r="D11" s="143">
        <v>31356</v>
      </c>
      <c r="E11" s="144"/>
      <c r="F11" s="145">
        <v>54621</v>
      </c>
      <c r="G11" s="146"/>
      <c r="H11" s="147"/>
    </row>
    <row r="12" spans="1:8" x14ac:dyDescent="0.2">
      <c r="A12" s="148"/>
      <c r="B12" s="149"/>
      <c r="C12" s="156"/>
      <c r="D12" s="151">
        <v>24978</v>
      </c>
      <c r="E12" s="152"/>
      <c r="F12" s="153">
        <v>30892</v>
      </c>
      <c r="G12" s="154"/>
      <c r="H12" s="155"/>
    </row>
    <row r="13" spans="1:8" x14ac:dyDescent="0.2">
      <c r="A13" s="136"/>
      <c r="B13" s="141"/>
      <c r="C13" s="157"/>
      <c r="D13" s="158">
        <v>24819</v>
      </c>
      <c r="E13" s="159"/>
      <c r="F13" s="160">
        <v>48508</v>
      </c>
      <c r="G13" s="161"/>
      <c r="H13" s="147"/>
    </row>
    <row r="14" spans="1:8" x14ac:dyDescent="0.2">
      <c r="A14" s="148"/>
      <c r="B14" s="149"/>
      <c r="C14" s="150"/>
      <c r="D14" s="151">
        <v>15740</v>
      </c>
      <c r="E14" s="152"/>
      <c r="F14" s="153">
        <v>25446</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8.19</v>
      </c>
      <c r="C19" s="162">
        <f>ROUND(VALUE(SUBSTITUTE(実質収支比率等に係る経年分析!G$48,"▲","-")),2)</f>
        <v>11.74</v>
      </c>
      <c r="D19" s="162">
        <f>ROUND(VALUE(SUBSTITUTE(実質収支比率等に係る経年分析!H$48,"▲","-")),2)</f>
        <v>10.94</v>
      </c>
      <c r="E19" s="162">
        <f>ROUND(VALUE(SUBSTITUTE(実質収支比率等に係る経年分析!I$48,"▲","-")),2)</f>
        <v>5.86</v>
      </c>
      <c r="F19" s="162">
        <f>ROUND(VALUE(SUBSTITUTE(実質収支比率等に係る経年分析!J$48,"▲","-")),2)</f>
        <v>6.76</v>
      </c>
    </row>
    <row r="20" spans="1:11" x14ac:dyDescent="0.2">
      <c r="A20" s="162" t="s">
        <v>53</v>
      </c>
      <c r="B20" s="162">
        <f>ROUND(VALUE(SUBSTITUTE(実質収支比率等に係る経年分析!F$47,"▲","-")),2)</f>
        <v>28.13</v>
      </c>
      <c r="C20" s="162">
        <f>ROUND(VALUE(SUBSTITUTE(実質収支比率等に係る経年分析!G$47,"▲","-")),2)</f>
        <v>30.64</v>
      </c>
      <c r="D20" s="162">
        <f>ROUND(VALUE(SUBSTITUTE(実質収支比率等に係る経年分析!H$47,"▲","-")),2)</f>
        <v>31.26</v>
      </c>
      <c r="E20" s="162">
        <f>ROUND(VALUE(SUBSTITUTE(実質収支比率等に係る経年分析!I$47,"▲","-")),2)</f>
        <v>32.35</v>
      </c>
      <c r="F20" s="162">
        <f>ROUND(VALUE(SUBSTITUTE(実質収支比率等に係る経年分析!J$47,"▲","-")),2)</f>
        <v>31.66</v>
      </c>
    </row>
    <row r="21" spans="1:11" x14ac:dyDescent="0.2">
      <c r="A21" s="162" t="s">
        <v>54</v>
      </c>
      <c r="B21" s="162">
        <f>IF(ISNUMBER(VALUE(SUBSTITUTE(実質収支比率等に係る経年分析!F$49,"▲","-"))),ROUND(VALUE(SUBSTITUTE(実質収支比率等に係る経年分析!F$49,"▲","-")),2),NA())</f>
        <v>1.44</v>
      </c>
      <c r="C21" s="162">
        <f>IF(ISNUMBER(VALUE(SUBSTITUTE(実質収支比率等に係る経年分析!G$49,"▲","-"))),ROUND(VALUE(SUBSTITUTE(実質収支比率等に係る経年分析!G$49,"▲","-")),2),NA())</f>
        <v>8.6</v>
      </c>
      <c r="D21" s="162">
        <f>IF(ISNUMBER(VALUE(SUBSTITUTE(実質収支比率等に係る経年分析!H$49,"▲","-"))),ROUND(VALUE(SUBSTITUTE(実質収支比率等に係る経年分析!H$49,"▲","-")),2),NA())</f>
        <v>-1</v>
      </c>
      <c r="E21" s="162">
        <f>IF(ISNUMBER(VALUE(SUBSTITUTE(実質収支比率等に係る経年分析!I$49,"▲","-"))),ROUND(VALUE(SUBSTITUTE(実質収支比率等に係る経年分析!I$49,"▲","-")),2),NA())</f>
        <v>-3.68</v>
      </c>
      <c r="F21" s="162">
        <f>IF(ISNUMBER(VALUE(SUBSTITUTE(実質収支比率等に係る経年分析!J$49,"▲","-"))),ROUND(VALUE(SUBSTITUTE(実質収支比率等に係る経年分析!J$49,"▲","-")),2),NA())</f>
        <v>1.07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介護保険事業（介護サービス事業勘定）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0.04</v>
      </c>
    </row>
    <row r="32" spans="1:11" x14ac:dyDescent="0.2">
      <c r="A32" s="163" t="str">
        <f>IF(連結実質赤字比率に係る赤字・黒字の構成分析!C$38="",NA(),連結実質赤字比率に係る赤字・黒字の構成分析!C$38)</f>
        <v>介護保険事業（保険事業勘定）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0.92</v>
      </c>
    </row>
    <row r="33" spans="1:16" x14ac:dyDescent="0.2">
      <c r="A33" s="163" t="str">
        <f>IF(連結実質赤字比率に係る赤字・黒字の構成分析!C$37="",NA(),連結実質赤字比率に係る赤字・黒字の構成分析!C$37)</f>
        <v>下水道事業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1.1100000000000001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1.28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1.57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1.26</v>
      </c>
    </row>
    <row r="34" spans="1:16" x14ac:dyDescent="0.2">
      <c r="A34" s="163" t="str">
        <f>IF(連結実質赤字比率に係る赤字・黒字の構成分析!C$36="",NA(),連結実質赤字比率に係る赤字・黒字の構成分析!C$36)</f>
        <v>水道事業</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7.88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7.97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7.33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4.8499999999999996</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11.74</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10.93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5.86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6.75</v>
      </c>
    </row>
    <row r="36" spans="1:16" x14ac:dyDescent="0.2">
      <c r="A36" s="163" t="str">
        <f>IF(連結実質赤字比率に係る赤字・黒字の構成分析!C$34="",NA(),連結実質赤字比率に係る赤字・黒字の構成分析!C$34)</f>
        <v>国民健康保険事業</v>
      </c>
      <c r="B36" s="163">
        <f>IF(ROUND(VALUE(SUBSTITUTE(連結実質赤字比率に係る赤字・黒字の構成分析!F$34,"▲", "-")), 2) &lt; 0, ABS(ROUND(VALUE(SUBSTITUTE(連結実質赤字比率に係る赤字・黒字の構成分析!F$34,"▲", "-")), 2)), NA())</f>
        <v>2.08</v>
      </c>
      <c r="C36" s="163" t="e">
        <f>IF(ROUND(VALUE(SUBSTITUTE(連結実質赤字比率に係る赤字・黒字の構成分析!F$34,"▲", "-")), 2) &gt;= 0, ABS(ROUND(VALUE(SUBSTITUTE(連結実質赤字比率に係る赤字・黒字の構成分析!F$34,"▲", "-")), 2)), NA())</f>
        <v>#N/A</v>
      </c>
      <c r="D36" s="163">
        <f>IF(ROUND(VALUE(SUBSTITUTE(連結実質赤字比率に係る赤字・黒字の構成分析!G$34,"▲", "-")), 2) &lt; 0, ABS(ROUND(VALUE(SUBSTITUTE(連結実質赤字比率に係る赤字・黒字の構成分析!G$34,"▲", "-")), 2)), NA())</f>
        <v>0.98</v>
      </c>
      <c r="E36" s="163" t="e">
        <f>IF(ROUND(VALUE(SUBSTITUTE(連結実質赤字比率に係る赤字・黒字の構成分析!G$34,"▲", "-")), 2) &gt;= 0, ABS(ROUND(VALUE(SUBSTITUTE(連結実質赤字比率に係る赤字・黒字の構成分析!G$34,"▲", "-")), 2)), NA())</f>
        <v>#N/A</v>
      </c>
      <c r="F36" s="163">
        <f>IF(ROUND(VALUE(SUBSTITUTE(連結実質赤字比率に係る赤字・黒字の構成分析!H$34,"▲", "-")), 2) &lt; 0, ABS(ROUND(VALUE(SUBSTITUTE(連結実質赤字比率に係る赤字・黒字の構成分析!H$34,"▲", "-")), 2)), NA())</f>
        <v>0.77</v>
      </c>
      <c r="G36" s="163" t="e">
        <f>IF(ROUND(VALUE(SUBSTITUTE(連結実質赤字比率に係る赤字・黒字の構成分析!H$34,"▲", "-")), 2) &gt;= 0, ABS(ROUND(VALUE(SUBSTITUTE(連結実質赤字比率に係る赤字・黒字の構成分析!H$34,"▲", "-")), 2)), NA())</f>
        <v>#N/A</v>
      </c>
      <c r="H36" s="163">
        <f>IF(ROUND(VALUE(SUBSTITUTE(連結実質赤字比率に係る赤字・黒字の構成分析!I$34,"▲", "-")), 2) &lt; 0, ABS(ROUND(VALUE(SUBSTITUTE(連結実質赤字比率に係る赤字・黒字の構成分析!I$34,"▲", "-")), 2)), NA())</f>
        <v>0.61</v>
      </c>
      <c r="I36" s="163" t="e">
        <f>IF(ROUND(VALUE(SUBSTITUTE(連結実質赤字比率に係る赤字・黒字の構成分析!I$34,"▲", "-")), 2) &gt;= 0, ABS(ROUND(VALUE(SUBSTITUTE(連結実質赤字比率に係る赤字・黒字の構成分析!I$34,"▲", "-")), 2)), NA())</f>
        <v>#N/A</v>
      </c>
      <c r="J36" s="163">
        <f>IF(ROUND(VALUE(SUBSTITUTE(連結実質赤字比率に係る赤字・黒字の構成分析!J$34,"▲", "-")), 2) &lt; 0, ABS(ROUND(VALUE(SUBSTITUTE(連結実質赤字比率に係る赤字・黒字の構成分析!J$34,"▲", "-")), 2)), NA())</f>
        <v>0.49</v>
      </c>
      <c r="K36" s="163" t="e">
        <f>IF(ROUND(VALUE(SUBSTITUTE(連結実質赤字比率に係る赤字・黒字の構成分析!J$34,"▲", "-")), 2) &gt;= 0, ABS(ROUND(VALUE(SUBSTITUTE(連結実質赤字比率に係る赤字・黒字の構成分析!J$34,"▲", "-")), 2)), NA())</f>
        <v>#N/A</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955</v>
      </c>
      <c r="E42" s="164"/>
      <c r="F42" s="164"/>
      <c r="G42" s="164">
        <f>'実質公債費比率（分子）の構造'!L$52</f>
        <v>956</v>
      </c>
      <c r="H42" s="164"/>
      <c r="I42" s="164"/>
      <c r="J42" s="164">
        <f>'実質公債費比率（分子）の構造'!M$52</f>
        <v>942</v>
      </c>
      <c r="K42" s="164"/>
      <c r="L42" s="164"/>
      <c r="M42" s="164">
        <f>'実質公債費比率（分子）の構造'!N$52</f>
        <v>860</v>
      </c>
      <c r="N42" s="164"/>
      <c r="O42" s="164"/>
      <c r="P42" s="164">
        <f>'実質公債費比率（分子）の構造'!O$52</f>
        <v>840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16</v>
      </c>
      <c r="C45" s="164"/>
      <c r="D45" s="164"/>
      <c r="E45" s="164">
        <f>'実質公債費比率（分子）の構造'!L$49</f>
        <v>21</v>
      </c>
      <c r="F45" s="164"/>
      <c r="G45" s="164"/>
      <c r="H45" s="164">
        <f>'実質公債費比率（分子）の構造'!M$49</f>
        <v>21</v>
      </c>
      <c r="I45" s="164"/>
      <c r="J45" s="164"/>
      <c r="K45" s="164">
        <f>'実質公債費比率（分子）の構造'!N$49</f>
        <v>25</v>
      </c>
      <c r="L45" s="164"/>
      <c r="M45" s="164"/>
      <c r="N45" s="164">
        <f>'実質公債費比率（分子）の構造'!O$49</f>
        <v>30</v>
      </c>
      <c r="O45" s="164"/>
      <c r="P45" s="164"/>
    </row>
    <row r="46" spans="1:16" x14ac:dyDescent="0.2">
      <c r="A46" s="164" t="s">
        <v>64</v>
      </c>
      <c r="B46" s="164">
        <f>'実質公債費比率（分子）の構造'!K$48</f>
        <v>475</v>
      </c>
      <c r="C46" s="164"/>
      <c r="D46" s="164"/>
      <c r="E46" s="164">
        <f>'実質公債費比率（分子）の構造'!L$48</f>
        <v>489</v>
      </c>
      <c r="F46" s="164"/>
      <c r="G46" s="164"/>
      <c r="H46" s="164">
        <f>'実質公債費比率（分子）の構造'!M$48</f>
        <v>481</v>
      </c>
      <c r="I46" s="164"/>
      <c r="J46" s="164"/>
      <c r="K46" s="164">
        <f>'実質公債費比率（分子）の構造'!N$48</f>
        <v>468</v>
      </c>
      <c r="L46" s="164"/>
      <c r="M46" s="164"/>
      <c r="N46" s="164">
        <f>'実質公債費比率（分子）の構造'!O$48</f>
        <v>444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877</v>
      </c>
      <c r="C49" s="164"/>
      <c r="D49" s="164"/>
      <c r="E49" s="164">
        <f>'実質公債費比率（分子）の構造'!L$45</f>
        <v>917</v>
      </c>
      <c r="F49" s="164"/>
      <c r="G49" s="164"/>
      <c r="H49" s="164">
        <f>'実質公債費比率（分子）の構造'!M$45</f>
        <v>914</v>
      </c>
      <c r="I49" s="164"/>
      <c r="J49" s="164"/>
      <c r="K49" s="164">
        <f>'実質公債費比率（分子）の構造'!N$45</f>
        <v>861</v>
      </c>
      <c r="L49" s="164"/>
      <c r="M49" s="164"/>
      <c r="N49" s="164">
        <f>'実質公債費比率（分子）の構造'!O$45</f>
        <v>852</v>
      </c>
      <c r="O49" s="164"/>
      <c r="P49" s="164"/>
    </row>
    <row r="50" spans="1:16" x14ac:dyDescent="0.2">
      <c r="A50" s="164" t="s">
        <v>67</v>
      </c>
      <c r="B50" s="164" t="e">
        <f>NA()</f>
        <v>#N/A</v>
      </c>
      <c r="C50" s="164">
        <f>IF(ISNUMBER('実質公債費比率（分子）の構造'!K$53),'実質公債費比率（分子）の構造'!K$53,NA())</f>
        <v>413</v>
      </c>
      <c r="D50" s="164" t="e">
        <f>NA()</f>
        <v>#N/A</v>
      </c>
      <c r="E50" s="164" t="e">
        <f>NA()</f>
        <v>#N/A</v>
      </c>
      <c r="F50" s="164">
        <f>IF(ISNUMBER('実質公債費比率（分子）の構造'!L$53),'実質公債費比率（分子）の構造'!L$53,NA())</f>
        <v>471</v>
      </c>
      <c r="G50" s="164" t="e">
        <f>NA()</f>
        <v>#N/A</v>
      </c>
      <c r="H50" s="164" t="e">
        <f>NA()</f>
        <v>#N/A</v>
      </c>
      <c r="I50" s="164">
        <f>IF(ISNUMBER('実質公債費比率（分子）の構造'!M$53),'実質公債費比率（分子）の構造'!M$53,NA())</f>
        <v>474</v>
      </c>
      <c r="J50" s="164" t="e">
        <f>NA()</f>
        <v>#N/A</v>
      </c>
      <c r="K50" s="164" t="e">
        <f>NA()</f>
        <v>#N/A</v>
      </c>
      <c r="L50" s="164">
        <f>IF(ISNUMBER('実質公債費比率（分子）の構造'!N$53),'実質公債費比率（分子）の構造'!N$53,NA())</f>
        <v>494</v>
      </c>
      <c r="M50" s="164" t="e">
        <f>NA()</f>
        <v>#N/A</v>
      </c>
      <c r="N50" s="164" t="e">
        <f>NA()</f>
        <v>#N/A</v>
      </c>
      <c r="O50" s="164">
        <f>IF(ISNUMBER('実質公債費比率（分子）の構造'!O$53),'実質公債費比率（分子）の構造'!O$53,NA())</f>
        <v>486</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8947</v>
      </c>
      <c r="E56" s="163"/>
      <c r="F56" s="163"/>
      <c r="G56" s="163">
        <f>'将来負担比率（分子）の構造'!J$52</f>
        <v>8643</v>
      </c>
      <c r="H56" s="163"/>
      <c r="I56" s="163"/>
      <c r="J56" s="163">
        <f>'将来負担比率（分子）の構造'!K$52</f>
        <v>8315</v>
      </c>
      <c r="K56" s="163"/>
      <c r="L56" s="163"/>
      <c r="M56" s="163">
        <f>'将来負担比率（分子）の構造'!L$52</f>
        <v>7972</v>
      </c>
      <c r="N56" s="163"/>
      <c r="O56" s="163"/>
      <c r="P56" s="163">
        <f>'将来負担比率（分子）の構造'!M$52</f>
        <v>7666</v>
      </c>
    </row>
    <row r="57" spans="1:16" x14ac:dyDescent="0.2">
      <c r="A57" s="163" t="s">
        <v>42</v>
      </c>
      <c r="B57" s="163"/>
      <c r="C57" s="163"/>
      <c r="D57" s="163">
        <f>'将来負担比率（分子）の構造'!I$51</f>
        <v>2740</v>
      </c>
      <c r="E57" s="163"/>
      <c r="F57" s="163"/>
      <c r="G57" s="163">
        <f>'将来負担比率（分子）の構造'!J$51</f>
        <v>2574</v>
      </c>
      <c r="H57" s="163"/>
      <c r="I57" s="163"/>
      <c r="J57" s="163">
        <f>'将来負担比率（分子）の構造'!K$51</f>
        <v>2460</v>
      </c>
      <c r="K57" s="163"/>
      <c r="L57" s="163"/>
      <c r="M57" s="163">
        <f>'将来負担比率（分子）の構造'!L$51</f>
        <v>2323</v>
      </c>
      <c r="N57" s="163"/>
      <c r="O57" s="163"/>
      <c r="P57" s="163">
        <f>'将来負担比率（分子）の構造'!M$51</f>
        <v>2239</v>
      </c>
    </row>
    <row r="58" spans="1:16" x14ac:dyDescent="0.2">
      <c r="A58" s="163" t="s">
        <v>41</v>
      </c>
      <c r="B58" s="163"/>
      <c r="C58" s="163"/>
      <c r="D58" s="163">
        <f>'将来負担比率（分子）の構造'!I$50</f>
        <v>3201</v>
      </c>
      <c r="E58" s="163"/>
      <c r="F58" s="163"/>
      <c r="G58" s="163">
        <f>'将来負担比率（分子）の構造'!J$50</f>
        <v>3559</v>
      </c>
      <c r="H58" s="163"/>
      <c r="I58" s="163"/>
      <c r="J58" s="163">
        <f>'将来負担比率（分子）の構造'!K$50</f>
        <v>3809</v>
      </c>
      <c r="K58" s="163"/>
      <c r="L58" s="163"/>
      <c r="M58" s="163">
        <f>'将来負担比率（分子）の構造'!L$50</f>
        <v>3879</v>
      </c>
      <c r="N58" s="163"/>
      <c r="O58" s="163"/>
      <c r="P58" s="163">
        <f>'将来負担比率（分子）の構造'!M$50</f>
        <v>3768</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1337</v>
      </c>
      <c r="C62" s="163"/>
      <c r="D62" s="163"/>
      <c r="E62" s="163">
        <f>'将来負担比率（分子）の構造'!J$45</f>
        <v>1257</v>
      </c>
      <c r="F62" s="163"/>
      <c r="G62" s="163"/>
      <c r="H62" s="163">
        <f>'将来負担比率（分子）の構造'!K$45</f>
        <v>1185</v>
      </c>
      <c r="I62" s="163"/>
      <c r="J62" s="163"/>
      <c r="K62" s="163">
        <f>'将来負担比率（分子）の構造'!L$45</f>
        <v>1065</v>
      </c>
      <c r="L62" s="163"/>
      <c r="M62" s="163"/>
      <c r="N62" s="163">
        <f>'将来負担比率（分子）の構造'!M$45</f>
        <v>999</v>
      </c>
      <c r="O62" s="163"/>
      <c r="P62" s="163"/>
    </row>
    <row r="63" spans="1:16" x14ac:dyDescent="0.2">
      <c r="A63" s="163" t="s">
        <v>34</v>
      </c>
      <c r="B63" s="163">
        <f>'将来負担比率（分子）の構造'!I$44</f>
        <v>158</v>
      </c>
      <c r="C63" s="163"/>
      <c r="D63" s="163"/>
      <c r="E63" s="163">
        <f>'将来負担比率（分子）の構造'!J$44</f>
        <v>182</v>
      </c>
      <c r="F63" s="163"/>
      <c r="G63" s="163"/>
      <c r="H63" s="163">
        <f>'将来負担比率（分子）の構造'!K$44</f>
        <v>182</v>
      </c>
      <c r="I63" s="163"/>
      <c r="J63" s="163"/>
      <c r="K63" s="163">
        <f>'将来負担比率（分子）の構造'!L$44</f>
        <v>170</v>
      </c>
      <c r="L63" s="163"/>
      <c r="M63" s="163"/>
      <c r="N63" s="163">
        <f>'将来負担比率（分子）の構造'!M$44</f>
        <v>163</v>
      </c>
      <c r="O63" s="163"/>
      <c r="P63" s="163"/>
    </row>
    <row r="64" spans="1:16" x14ac:dyDescent="0.2">
      <c r="A64" s="163" t="s">
        <v>33</v>
      </c>
      <c r="B64" s="163">
        <f>'将来負担比率（分子）の構造'!I$43</f>
        <v>7138</v>
      </c>
      <c r="C64" s="163"/>
      <c r="D64" s="163"/>
      <c r="E64" s="163">
        <f>'将来負担比率（分子）の構造'!J$43</f>
        <v>6984</v>
      </c>
      <c r="F64" s="163"/>
      <c r="G64" s="163"/>
      <c r="H64" s="163">
        <f>'将来負担比率（分子）の構造'!K$43</f>
        <v>6898</v>
      </c>
      <c r="I64" s="163"/>
      <c r="J64" s="163"/>
      <c r="K64" s="163">
        <f>'将来負担比率（分子）の構造'!L$43</f>
        <v>6586</v>
      </c>
      <c r="L64" s="163"/>
      <c r="M64" s="163"/>
      <c r="N64" s="163">
        <f>'将来負担比率（分子）の構造'!M$43</f>
        <v>6183</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8311</v>
      </c>
      <c r="C66" s="163"/>
      <c r="D66" s="163"/>
      <c r="E66" s="163">
        <f>'将来負担比率（分子）の構造'!J$41</f>
        <v>7839</v>
      </c>
      <c r="F66" s="163"/>
      <c r="G66" s="163"/>
      <c r="H66" s="163">
        <f>'将来負担比率（分子）の構造'!K$41</f>
        <v>7409</v>
      </c>
      <c r="I66" s="163"/>
      <c r="J66" s="163"/>
      <c r="K66" s="163">
        <f>'将来負担比率（分子）の構造'!L$41</f>
        <v>6929</v>
      </c>
      <c r="L66" s="163"/>
      <c r="M66" s="163"/>
      <c r="N66" s="163">
        <f>'将来負担比率（分子）の構造'!M$41</f>
        <v>6627</v>
      </c>
      <c r="O66" s="163"/>
      <c r="P66" s="163"/>
    </row>
    <row r="67" spans="1:16" x14ac:dyDescent="0.2">
      <c r="A67" s="163" t="s">
        <v>71</v>
      </c>
      <c r="B67" s="163" t="e">
        <f>NA()</f>
        <v>#N/A</v>
      </c>
      <c r="C67" s="163">
        <f>IF(ISNUMBER('将来負担比率（分子）の構造'!I$53), IF('将来負担比率（分子）の構造'!I$53 &lt; 0, 0, '将来負担比率（分子）の構造'!I$53), NA())</f>
        <v>2056</v>
      </c>
      <c r="D67" s="163" t="e">
        <f>NA()</f>
        <v>#N/A</v>
      </c>
      <c r="E67" s="163" t="e">
        <f>NA()</f>
        <v>#N/A</v>
      </c>
      <c r="F67" s="163">
        <f>IF(ISNUMBER('将来負担比率（分子）の構造'!J$53), IF('将来負担比率（分子）の構造'!J$53 &lt; 0, 0, '将来負担比率（分子）の構造'!J$53), NA())</f>
        <v>1486</v>
      </c>
      <c r="G67" s="163" t="e">
        <f>NA()</f>
        <v>#N/A</v>
      </c>
      <c r="H67" s="163" t="e">
        <f>NA()</f>
        <v>#N/A</v>
      </c>
      <c r="I67" s="163">
        <f>IF(ISNUMBER('将来負担比率（分子）の構造'!K$53), IF('将来負担比率（分子）の構造'!K$53 &lt; 0, 0, '将来負担比率（分子）の構造'!K$53), NA())</f>
        <v>1090</v>
      </c>
      <c r="J67" s="163" t="e">
        <f>NA()</f>
        <v>#N/A</v>
      </c>
      <c r="K67" s="163" t="e">
        <f>NA()</f>
        <v>#N/A</v>
      </c>
      <c r="L67" s="163">
        <f>IF(ISNUMBER('将来負担比率（分子）の構造'!L$53), IF('将来負担比率（分子）の構造'!L$53 &lt; 0, 0, '将来負担比率（分子）の構造'!L$53), NA())</f>
        <v>576</v>
      </c>
      <c r="M67" s="163" t="e">
        <f>NA()</f>
        <v>#N/A</v>
      </c>
      <c r="N67" s="163" t="e">
        <f>NA()</f>
        <v>#N/A</v>
      </c>
      <c r="O67" s="163">
        <f>IF(ISNUMBER('将来負担比率（分子）の構造'!M$53), IF('将来負担比率（分子）の構造'!M$53 &lt; 0, 0, '将来負担比率（分子）の構造'!M$53), NA())</f>
        <v>299</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2078</v>
      </c>
      <c r="C72" s="167">
        <f>基金残高に係る経年分析!G55</f>
        <v>2167</v>
      </c>
      <c r="D72" s="167">
        <f>基金残高に係る経年分析!H55</f>
        <v>2170</v>
      </c>
    </row>
    <row r="73" spans="1:16" x14ac:dyDescent="0.2">
      <c r="A73" s="166" t="s">
        <v>74</v>
      </c>
      <c r="B73" s="167">
        <f>基金残高に係る経年分析!F56</f>
        <v>483</v>
      </c>
      <c r="C73" s="167">
        <f>基金残高に係る経年分析!G56</f>
        <v>454</v>
      </c>
      <c r="D73" s="167">
        <f>基金残高に係る経年分析!H56</f>
        <v>429</v>
      </c>
    </row>
    <row r="74" spans="1:16" x14ac:dyDescent="0.2">
      <c r="A74" s="166" t="s">
        <v>75</v>
      </c>
      <c r="B74" s="167">
        <f>基金残高に係る経年分析!F57</f>
        <v>521</v>
      </c>
      <c r="C74" s="167">
        <f>基金残高に係る経年分析!G57</f>
        <v>535</v>
      </c>
      <c r="D74" s="167">
        <f>基金残高に係る経年分析!H57</f>
        <v>544</v>
      </c>
    </row>
  </sheetData>
  <sheetProtection algorithmName="SHA-512" hashValue="myEM0wuGcNQf+iXN6OGyY3TdyFeoHUvmNf8knIkm8CLCCAQ5+uIXzvu20SEqWmlYoaqDOqm454HGTZaOKJnE1Q==" saltValue="DGcs61lHEncoRf/NY6XCa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3058276</v>
      </c>
      <c r="S5" s="677"/>
      <c r="T5" s="677"/>
      <c r="U5" s="677"/>
      <c r="V5" s="677"/>
      <c r="W5" s="677"/>
      <c r="X5" s="677"/>
      <c r="Y5" s="702"/>
      <c r="Z5" s="715">
        <v>26.2</v>
      </c>
      <c r="AA5" s="715"/>
      <c r="AB5" s="715"/>
      <c r="AC5" s="715"/>
      <c r="AD5" s="716">
        <v>2922939</v>
      </c>
      <c r="AE5" s="716"/>
      <c r="AF5" s="716"/>
      <c r="AG5" s="716"/>
      <c r="AH5" s="716"/>
      <c r="AI5" s="716"/>
      <c r="AJ5" s="716"/>
      <c r="AK5" s="716"/>
      <c r="AL5" s="703">
        <v>41.7</v>
      </c>
      <c r="AM5" s="685"/>
      <c r="AN5" s="685"/>
      <c r="AO5" s="704"/>
      <c r="AP5" s="679" t="s">
        <v>216</v>
      </c>
      <c r="AQ5" s="680"/>
      <c r="AR5" s="680"/>
      <c r="AS5" s="680"/>
      <c r="AT5" s="680"/>
      <c r="AU5" s="680"/>
      <c r="AV5" s="680"/>
      <c r="AW5" s="680"/>
      <c r="AX5" s="680"/>
      <c r="AY5" s="680"/>
      <c r="AZ5" s="680"/>
      <c r="BA5" s="680"/>
      <c r="BB5" s="680"/>
      <c r="BC5" s="680"/>
      <c r="BD5" s="680"/>
      <c r="BE5" s="680"/>
      <c r="BF5" s="681"/>
      <c r="BG5" s="621">
        <v>2922939</v>
      </c>
      <c r="BH5" s="622"/>
      <c r="BI5" s="622"/>
      <c r="BJ5" s="622"/>
      <c r="BK5" s="622"/>
      <c r="BL5" s="622"/>
      <c r="BM5" s="622"/>
      <c r="BN5" s="623"/>
      <c r="BO5" s="659">
        <v>95.6</v>
      </c>
      <c r="BP5" s="659"/>
      <c r="BQ5" s="659"/>
      <c r="BR5" s="659"/>
      <c r="BS5" s="660" t="s">
        <v>122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60959</v>
      </c>
      <c r="S6" s="622"/>
      <c r="T6" s="622"/>
      <c r="U6" s="622"/>
      <c r="V6" s="622"/>
      <c r="W6" s="622"/>
      <c r="X6" s="622"/>
      <c r="Y6" s="623"/>
      <c r="Z6" s="659">
        <v>0.5</v>
      </c>
      <c r="AA6" s="659"/>
      <c r="AB6" s="659"/>
      <c r="AC6" s="659"/>
      <c r="AD6" s="660">
        <v>60959</v>
      </c>
      <c r="AE6" s="660"/>
      <c r="AF6" s="660"/>
      <c r="AG6" s="660"/>
      <c r="AH6" s="660"/>
      <c r="AI6" s="660"/>
      <c r="AJ6" s="660"/>
      <c r="AK6" s="660"/>
      <c r="AL6" s="624">
        <v>0.9</v>
      </c>
      <c r="AM6" s="625"/>
      <c r="AN6" s="625"/>
      <c r="AO6" s="661"/>
      <c r="AP6" s="618" t="s">
        <v>221</v>
      </c>
      <c r="AQ6" s="619"/>
      <c r="AR6" s="619"/>
      <c r="AS6" s="619"/>
      <c r="AT6" s="619"/>
      <c r="AU6" s="619"/>
      <c r="AV6" s="619"/>
      <c r="AW6" s="619"/>
      <c r="AX6" s="619"/>
      <c r="AY6" s="619"/>
      <c r="AZ6" s="619"/>
      <c r="BA6" s="619"/>
      <c r="BB6" s="619"/>
      <c r="BC6" s="619"/>
      <c r="BD6" s="619"/>
      <c r="BE6" s="619"/>
      <c r="BF6" s="620"/>
      <c r="BG6" s="621">
        <v>2922939</v>
      </c>
      <c r="BH6" s="622"/>
      <c r="BI6" s="622"/>
      <c r="BJ6" s="622"/>
      <c r="BK6" s="622"/>
      <c r="BL6" s="622"/>
      <c r="BM6" s="622"/>
      <c r="BN6" s="623"/>
      <c r="BO6" s="659">
        <v>95.6</v>
      </c>
      <c r="BP6" s="659"/>
      <c r="BQ6" s="659"/>
      <c r="BR6" s="659"/>
      <c r="BS6" s="660" t="s">
        <v>122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91915</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91915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2236</v>
      </c>
      <c r="S7" s="622"/>
      <c r="T7" s="622"/>
      <c r="U7" s="622"/>
      <c r="V7" s="622"/>
      <c r="W7" s="622"/>
      <c r="X7" s="622"/>
      <c r="Y7" s="623"/>
      <c r="Z7" s="659">
        <v>0</v>
      </c>
      <c r="AA7" s="659"/>
      <c r="AB7" s="659"/>
      <c r="AC7" s="659"/>
      <c r="AD7" s="660">
        <v>2236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1490137</v>
      </c>
      <c r="BH7" s="622"/>
      <c r="BI7" s="622"/>
      <c r="BJ7" s="622"/>
      <c r="BK7" s="622"/>
      <c r="BL7" s="622"/>
      <c r="BM7" s="622"/>
      <c r="BN7" s="623"/>
      <c r="BO7" s="659">
        <v>48.7</v>
      </c>
      <c r="BP7" s="659"/>
      <c r="BQ7" s="659"/>
      <c r="BR7" s="659"/>
      <c r="BS7" s="660" t="s">
        <v>122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1355238</v>
      </c>
      <c r="CS7" s="622"/>
      <c r="CT7" s="622"/>
      <c r="CU7" s="622"/>
      <c r="CV7" s="622"/>
      <c r="CW7" s="622"/>
      <c r="CX7" s="622"/>
      <c r="CY7" s="623"/>
      <c r="CZ7" s="659">
        <v>12.2</v>
      </c>
      <c r="DA7" s="659"/>
      <c r="DB7" s="659"/>
      <c r="DC7" s="659"/>
      <c r="DD7" s="627">
        <v>159774</v>
      </c>
      <c r="DE7" s="622"/>
      <c r="DF7" s="622"/>
      <c r="DG7" s="622"/>
      <c r="DH7" s="622"/>
      <c r="DI7" s="622"/>
      <c r="DJ7" s="622"/>
      <c r="DK7" s="622"/>
      <c r="DL7" s="622"/>
      <c r="DM7" s="622"/>
      <c r="DN7" s="622"/>
      <c r="DO7" s="622"/>
      <c r="DP7" s="623"/>
      <c r="DQ7" s="627">
        <v>1035224</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65634</v>
      </c>
      <c r="S8" s="622"/>
      <c r="T8" s="622"/>
      <c r="U8" s="622"/>
      <c r="V8" s="622"/>
      <c r="W8" s="622"/>
      <c r="X8" s="622"/>
      <c r="Y8" s="623"/>
      <c r="Z8" s="659">
        <v>0.6</v>
      </c>
      <c r="AA8" s="659"/>
      <c r="AB8" s="659"/>
      <c r="AC8" s="659"/>
      <c r="AD8" s="660">
        <v>65634</v>
      </c>
      <c r="AE8" s="660"/>
      <c r="AF8" s="660"/>
      <c r="AG8" s="660"/>
      <c r="AH8" s="660"/>
      <c r="AI8" s="660"/>
      <c r="AJ8" s="660"/>
      <c r="AK8" s="660"/>
      <c r="AL8" s="624">
        <v>0.9</v>
      </c>
      <c r="AM8" s="625"/>
      <c r="AN8" s="625"/>
      <c r="AO8" s="661"/>
      <c r="AP8" s="618" t="s">
        <v>227</v>
      </c>
      <c r="AQ8" s="619"/>
      <c r="AR8" s="619"/>
      <c r="AS8" s="619"/>
      <c r="AT8" s="619"/>
      <c r="AU8" s="619"/>
      <c r="AV8" s="619"/>
      <c r="AW8" s="619"/>
      <c r="AX8" s="619"/>
      <c r="AY8" s="619"/>
      <c r="AZ8" s="619"/>
      <c r="BA8" s="619"/>
      <c r="BB8" s="619"/>
      <c r="BC8" s="619"/>
      <c r="BD8" s="619"/>
      <c r="BE8" s="619"/>
      <c r="BF8" s="620"/>
      <c r="BG8" s="621">
        <v>41925</v>
      </c>
      <c r="BH8" s="622"/>
      <c r="BI8" s="622"/>
      <c r="BJ8" s="622"/>
      <c r="BK8" s="622"/>
      <c r="BL8" s="622"/>
      <c r="BM8" s="622"/>
      <c r="BN8" s="623"/>
      <c r="BO8" s="659">
        <v>1.4</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4717277</v>
      </c>
      <c r="CS8" s="622"/>
      <c r="CT8" s="622"/>
      <c r="CU8" s="622"/>
      <c r="CV8" s="622"/>
      <c r="CW8" s="622"/>
      <c r="CX8" s="622"/>
      <c r="CY8" s="623"/>
      <c r="CZ8" s="659">
        <v>42.4</v>
      </c>
      <c r="DA8" s="659"/>
      <c r="DB8" s="659"/>
      <c r="DC8" s="659"/>
      <c r="DD8" s="627">
        <v>27953</v>
      </c>
      <c r="DE8" s="622"/>
      <c r="DF8" s="622"/>
      <c r="DG8" s="622"/>
      <c r="DH8" s="622"/>
      <c r="DI8" s="622"/>
      <c r="DJ8" s="622"/>
      <c r="DK8" s="622"/>
      <c r="DL8" s="622"/>
      <c r="DM8" s="622"/>
      <c r="DN8" s="622"/>
      <c r="DO8" s="622"/>
      <c r="DP8" s="623"/>
      <c r="DQ8" s="627">
        <v>2821919</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86074</v>
      </c>
      <c r="S9" s="622"/>
      <c r="T9" s="622"/>
      <c r="U9" s="622"/>
      <c r="V9" s="622"/>
      <c r="W9" s="622"/>
      <c r="X9" s="622"/>
      <c r="Y9" s="623"/>
      <c r="Z9" s="659">
        <v>0.7</v>
      </c>
      <c r="AA9" s="659"/>
      <c r="AB9" s="659"/>
      <c r="AC9" s="659"/>
      <c r="AD9" s="660">
        <v>86074</v>
      </c>
      <c r="AE9" s="660"/>
      <c r="AF9" s="660"/>
      <c r="AG9" s="660"/>
      <c r="AH9" s="660"/>
      <c r="AI9" s="660"/>
      <c r="AJ9" s="660"/>
      <c r="AK9" s="660"/>
      <c r="AL9" s="624">
        <v>1.2</v>
      </c>
      <c r="AM9" s="625"/>
      <c r="AN9" s="625"/>
      <c r="AO9" s="661"/>
      <c r="AP9" s="618" t="s">
        <v>230</v>
      </c>
      <c r="AQ9" s="619"/>
      <c r="AR9" s="619"/>
      <c r="AS9" s="619"/>
      <c r="AT9" s="619"/>
      <c r="AU9" s="619"/>
      <c r="AV9" s="619"/>
      <c r="AW9" s="619"/>
      <c r="AX9" s="619"/>
      <c r="AY9" s="619"/>
      <c r="AZ9" s="619"/>
      <c r="BA9" s="619"/>
      <c r="BB9" s="619"/>
      <c r="BC9" s="619"/>
      <c r="BD9" s="619"/>
      <c r="BE9" s="619"/>
      <c r="BF9" s="620"/>
      <c r="BG9" s="621">
        <v>1350071</v>
      </c>
      <c r="BH9" s="622"/>
      <c r="BI9" s="622"/>
      <c r="BJ9" s="622"/>
      <c r="BK9" s="622"/>
      <c r="BL9" s="622"/>
      <c r="BM9" s="622"/>
      <c r="BN9" s="623"/>
      <c r="BO9" s="659">
        <v>44.1</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1046913</v>
      </c>
      <c r="CS9" s="622"/>
      <c r="CT9" s="622"/>
      <c r="CU9" s="622"/>
      <c r="CV9" s="622"/>
      <c r="CW9" s="622"/>
      <c r="CX9" s="622"/>
      <c r="CY9" s="623"/>
      <c r="CZ9" s="659">
        <v>9.4</v>
      </c>
      <c r="DA9" s="659"/>
      <c r="DB9" s="659"/>
      <c r="DC9" s="659"/>
      <c r="DD9" s="627">
        <v>27911</v>
      </c>
      <c r="DE9" s="622"/>
      <c r="DF9" s="622"/>
      <c r="DG9" s="622"/>
      <c r="DH9" s="622"/>
      <c r="DI9" s="622"/>
      <c r="DJ9" s="622"/>
      <c r="DK9" s="622"/>
      <c r="DL9" s="622"/>
      <c r="DM9" s="622"/>
      <c r="DN9" s="622"/>
      <c r="DO9" s="622"/>
      <c r="DP9" s="623"/>
      <c r="DQ9" s="627">
        <v>852823</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43761</v>
      </c>
      <c r="BH10" s="622"/>
      <c r="BI10" s="622"/>
      <c r="BJ10" s="622"/>
      <c r="BK10" s="622"/>
      <c r="BL10" s="622"/>
      <c r="BM10" s="622"/>
      <c r="BN10" s="623"/>
      <c r="BO10" s="659">
        <v>1.4</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12552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12552</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576967</v>
      </c>
      <c r="S11" s="622"/>
      <c r="T11" s="622"/>
      <c r="U11" s="622"/>
      <c r="V11" s="622"/>
      <c r="W11" s="622"/>
      <c r="X11" s="622"/>
      <c r="Y11" s="623"/>
      <c r="Z11" s="624">
        <v>5</v>
      </c>
      <c r="AA11" s="625"/>
      <c r="AB11" s="625"/>
      <c r="AC11" s="626"/>
      <c r="AD11" s="627">
        <v>576967</v>
      </c>
      <c r="AE11" s="622"/>
      <c r="AF11" s="622"/>
      <c r="AG11" s="622"/>
      <c r="AH11" s="622"/>
      <c r="AI11" s="622"/>
      <c r="AJ11" s="622"/>
      <c r="AK11" s="623"/>
      <c r="AL11" s="624">
        <v>8.1999999999999993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54380</v>
      </c>
      <c r="BH11" s="622"/>
      <c r="BI11" s="622"/>
      <c r="BJ11" s="622"/>
      <c r="BK11" s="622"/>
      <c r="BL11" s="622"/>
      <c r="BM11" s="622"/>
      <c r="BN11" s="623"/>
      <c r="BO11" s="659">
        <v>1.8</v>
      </c>
      <c r="BP11" s="659"/>
      <c r="BQ11" s="659"/>
      <c r="BR11" s="659"/>
      <c r="BS11" s="660" t="s">
        <v>122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163214</v>
      </c>
      <c r="CS11" s="622"/>
      <c r="CT11" s="622"/>
      <c r="CU11" s="622"/>
      <c r="CV11" s="622"/>
      <c r="CW11" s="622"/>
      <c r="CX11" s="622"/>
      <c r="CY11" s="623"/>
      <c r="CZ11" s="659">
        <v>1.5</v>
      </c>
      <c r="DA11" s="659"/>
      <c r="DB11" s="659"/>
      <c r="DC11" s="659"/>
      <c r="DD11" s="627">
        <v>54823</v>
      </c>
      <c r="DE11" s="622"/>
      <c r="DF11" s="622"/>
      <c r="DG11" s="622"/>
      <c r="DH11" s="622"/>
      <c r="DI11" s="622"/>
      <c r="DJ11" s="622"/>
      <c r="DK11" s="622"/>
      <c r="DL11" s="622"/>
      <c r="DM11" s="622"/>
      <c r="DN11" s="622"/>
      <c r="DO11" s="622"/>
      <c r="DP11" s="623"/>
      <c r="DQ11" s="627">
        <v>82608</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22429</v>
      </c>
      <c r="S12" s="622"/>
      <c r="T12" s="622"/>
      <c r="U12" s="622"/>
      <c r="V12" s="622"/>
      <c r="W12" s="622"/>
      <c r="X12" s="622"/>
      <c r="Y12" s="623"/>
      <c r="Z12" s="659">
        <v>0.2</v>
      </c>
      <c r="AA12" s="659"/>
      <c r="AB12" s="659"/>
      <c r="AC12" s="659"/>
      <c r="AD12" s="660">
        <v>22429</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1228537</v>
      </c>
      <c r="BH12" s="622"/>
      <c r="BI12" s="622"/>
      <c r="BJ12" s="622"/>
      <c r="BK12" s="622"/>
      <c r="BL12" s="622"/>
      <c r="BM12" s="622"/>
      <c r="BN12" s="623"/>
      <c r="BO12" s="659">
        <v>40.200000000000003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101048</v>
      </c>
      <c r="CS12" s="622"/>
      <c r="CT12" s="622"/>
      <c r="CU12" s="622"/>
      <c r="CV12" s="622"/>
      <c r="CW12" s="622"/>
      <c r="CX12" s="622"/>
      <c r="CY12" s="623"/>
      <c r="CZ12" s="659">
        <v>0.9</v>
      </c>
      <c r="DA12" s="659"/>
      <c r="DB12" s="659"/>
      <c r="DC12" s="659"/>
      <c r="DD12" s="627">
        <v>1273</v>
      </c>
      <c r="DE12" s="622"/>
      <c r="DF12" s="622"/>
      <c r="DG12" s="622"/>
      <c r="DH12" s="622"/>
      <c r="DI12" s="622"/>
      <c r="DJ12" s="622"/>
      <c r="DK12" s="622"/>
      <c r="DL12" s="622"/>
      <c r="DM12" s="622"/>
      <c r="DN12" s="622"/>
      <c r="DO12" s="622"/>
      <c r="DP12" s="623"/>
      <c r="DQ12" s="627">
        <v>100593</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1228489</v>
      </c>
      <c r="BH13" s="622"/>
      <c r="BI13" s="622"/>
      <c r="BJ13" s="622"/>
      <c r="BK13" s="622"/>
      <c r="BL13" s="622"/>
      <c r="BM13" s="622"/>
      <c r="BN13" s="623"/>
      <c r="BO13" s="659">
        <v>40.200000000000003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855449</v>
      </c>
      <c r="CS13" s="622"/>
      <c r="CT13" s="622"/>
      <c r="CU13" s="622"/>
      <c r="CV13" s="622"/>
      <c r="CW13" s="622"/>
      <c r="CX13" s="622"/>
      <c r="CY13" s="623"/>
      <c r="CZ13" s="659">
        <v>7.7</v>
      </c>
      <c r="DA13" s="659"/>
      <c r="DB13" s="659"/>
      <c r="DC13" s="659"/>
      <c r="DD13" s="627">
        <v>147968</v>
      </c>
      <c r="DE13" s="622"/>
      <c r="DF13" s="622"/>
      <c r="DG13" s="622"/>
      <c r="DH13" s="622"/>
      <c r="DI13" s="622"/>
      <c r="DJ13" s="622"/>
      <c r="DK13" s="622"/>
      <c r="DL13" s="622"/>
      <c r="DM13" s="622"/>
      <c r="DN13" s="622"/>
      <c r="DO13" s="622"/>
      <c r="DP13" s="623"/>
      <c r="DQ13" s="627">
        <v>691990</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71068</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394829</v>
      </c>
      <c r="CS14" s="622"/>
      <c r="CT14" s="622"/>
      <c r="CU14" s="622"/>
      <c r="CV14" s="622"/>
      <c r="CW14" s="622"/>
      <c r="CX14" s="622"/>
      <c r="CY14" s="623"/>
      <c r="CZ14" s="659">
        <v>3.5</v>
      </c>
      <c r="DA14" s="659"/>
      <c r="DB14" s="659"/>
      <c r="DC14" s="659"/>
      <c r="DD14" s="627">
        <v>32870</v>
      </c>
      <c r="DE14" s="622"/>
      <c r="DF14" s="622"/>
      <c r="DG14" s="622"/>
      <c r="DH14" s="622"/>
      <c r="DI14" s="622"/>
      <c r="DJ14" s="622"/>
      <c r="DK14" s="622"/>
      <c r="DL14" s="622"/>
      <c r="DM14" s="622"/>
      <c r="DN14" s="622"/>
      <c r="DO14" s="622"/>
      <c r="DP14" s="623"/>
      <c r="DQ14" s="627">
        <v>361545</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10279</v>
      </c>
      <c r="S15" s="622"/>
      <c r="T15" s="622"/>
      <c r="U15" s="622"/>
      <c r="V15" s="622"/>
      <c r="W15" s="622"/>
      <c r="X15" s="622"/>
      <c r="Y15" s="623"/>
      <c r="Z15" s="659">
        <v>0.1</v>
      </c>
      <c r="AA15" s="659"/>
      <c r="AB15" s="659"/>
      <c r="AC15" s="659"/>
      <c r="AD15" s="660">
        <v>10279</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133197</v>
      </c>
      <c r="BH15" s="622"/>
      <c r="BI15" s="622"/>
      <c r="BJ15" s="622"/>
      <c r="BK15" s="622"/>
      <c r="BL15" s="622"/>
      <c r="BM15" s="622"/>
      <c r="BN15" s="623"/>
      <c r="BO15" s="659">
        <v>4.4000000000000004</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1533910</v>
      </c>
      <c r="CS15" s="622"/>
      <c r="CT15" s="622"/>
      <c r="CU15" s="622"/>
      <c r="CV15" s="622"/>
      <c r="CW15" s="622"/>
      <c r="CX15" s="622"/>
      <c r="CY15" s="623"/>
      <c r="CZ15" s="659">
        <v>13.8</v>
      </c>
      <c r="DA15" s="659"/>
      <c r="DB15" s="659"/>
      <c r="DC15" s="659"/>
      <c r="DD15" s="627">
        <v>426534</v>
      </c>
      <c r="DE15" s="622"/>
      <c r="DF15" s="622"/>
      <c r="DG15" s="622"/>
      <c r="DH15" s="622"/>
      <c r="DI15" s="622"/>
      <c r="DJ15" s="622"/>
      <c r="DK15" s="622"/>
      <c r="DL15" s="622"/>
      <c r="DM15" s="622"/>
      <c r="DN15" s="622"/>
      <c r="DO15" s="622"/>
      <c r="DP15" s="623"/>
      <c r="DQ15" s="627">
        <v>1009771</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25141</v>
      </c>
      <c r="S16" s="622"/>
      <c r="T16" s="622"/>
      <c r="U16" s="622"/>
      <c r="V16" s="622"/>
      <c r="W16" s="622"/>
      <c r="X16" s="622"/>
      <c r="Y16" s="623"/>
      <c r="Z16" s="659">
        <v>0.2</v>
      </c>
      <c r="AA16" s="659"/>
      <c r="AB16" s="659"/>
      <c r="AC16" s="659"/>
      <c r="AD16" s="660">
        <v>25141</v>
      </c>
      <c r="AE16" s="660"/>
      <c r="AF16" s="660"/>
      <c r="AG16" s="660"/>
      <c r="AH16" s="660"/>
      <c r="AI16" s="660"/>
      <c r="AJ16" s="660"/>
      <c r="AK16" s="660"/>
      <c r="AL16" s="624">
        <v>0.4</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164953</v>
      </c>
      <c r="S17" s="622"/>
      <c r="T17" s="622"/>
      <c r="U17" s="622"/>
      <c r="V17" s="622"/>
      <c r="W17" s="622"/>
      <c r="X17" s="622"/>
      <c r="Y17" s="623"/>
      <c r="Z17" s="659">
        <v>1.4</v>
      </c>
      <c r="AA17" s="659"/>
      <c r="AB17" s="659"/>
      <c r="AC17" s="659"/>
      <c r="AD17" s="660">
        <v>164953</v>
      </c>
      <c r="AE17" s="660"/>
      <c r="AF17" s="660"/>
      <c r="AG17" s="660"/>
      <c r="AH17" s="660"/>
      <c r="AI17" s="660"/>
      <c r="AJ17" s="660"/>
      <c r="AK17" s="660"/>
      <c r="AL17" s="624">
        <v>2.4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852475</v>
      </c>
      <c r="CS17" s="622"/>
      <c r="CT17" s="622"/>
      <c r="CU17" s="622"/>
      <c r="CV17" s="622"/>
      <c r="CW17" s="622"/>
      <c r="CX17" s="622"/>
      <c r="CY17" s="623"/>
      <c r="CZ17" s="659">
        <v>7.7</v>
      </c>
      <c r="DA17" s="659"/>
      <c r="DB17" s="659"/>
      <c r="DC17" s="659"/>
      <c r="DD17" s="627" t="s">
        <v>122</v>
      </c>
      <c r="DE17" s="622"/>
      <c r="DF17" s="622"/>
      <c r="DG17" s="622"/>
      <c r="DH17" s="622"/>
      <c r="DI17" s="622"/>
      <c r="DJ17" s="622"/>
      <c r="DK17" s="622"/>
      <c r="DL17" s="622"/>
      <c r="DM17" s="622"/>
      <c r="DN17" s="622"/>
      <c r="DO17" s="622"/>
      <c r="DP17" s="623"/>
      <c r="DQ17" s="627">
        <v>846817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38035</v>
      </c>
      <c r="S18" s="622"/>
      <c r="T18" s="622"/>
      <c r="U18" s="622"/>
      <c r="V18" s="622"/>
      <c r="W18" s="622"/>
      <c r="X18" s="622"/>
      <c r="Y18" s="623"/>
      <c r="Z18" s="659">
        <v>0.3</v>
      </c>
      <c r="AA18" s="659"/>
      <c r="AB18" s="659"/>
      <c r="AC18" s="659"/>
      <c r="AD18" s="660">
        <v>38035</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126870</v>
      </c>
      <c r="S19" s="622"/>
      <c r="T19" s="622"/>
      <c r="U19" s="622"/>
      <c r="V19" s="622"/>
      <c r="W19" s="622"/>
      <c r="X19" s="622"/>
      <c r="Y19" s="623"/>
      <c r="Z19" s="659">
        <v>1.1000000000000001</v>
      </c>
      <c r="AA19" s="659"/>
      <c r="AB19" s="659"/>
      <c r="AC19" s="659"/>
      <c r="AD19" s="660">
        <v>126870</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135337</v>
      </c>
      <c r="BH19" s="622"/>
      <c r="BI19" s="622"/>
      <c r="BJ19" s="622"/>
      <c r="BK19" s="622"/>
      <c r="BL19" s="622"/>
      <c r="BM19" s="622"/>
      <c r="BN19" s="623"/>
      <c r="BO19" s="659">
        <v>4.4000000000000004</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48</v>
      </c>
      <c r="S20" s="622"/>
      <c r="T20" s="622"/>
      <c r="U20" s="622"/>
      <c r="V20" s="622"/>
      <c r="W20" s="622"/>
      <c r="X20" s="622"/>
      <c r="Y20" s="623"/>
      <c r="Z20" s="659">
        <v>0</v>
      </c>
      <c r="AA20" s="659"/>
      <c r="AB20" s="659"/>
      <c r="AC20" s="659"/>
      <c r="AD20" s="660">
        <v>48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135337</v>
      </c>
      <c r="BH20" s="622"/>
      <c r="BI20" s="622"/>
      <c r="BJ20" s="622"/>
      <c r="BK20" s="622"/>
      <c r="BL20" s="622"/>
      <c r="BM20" s="622"/>
      <c r="BN20" s="623"/>
      <c r="BO20" s="659">
        <v>4.4000000000000004</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11124820</v>
      </c>
      <c r="CS20" s="622"/>
      <c r="CT20" s="622"/>
      <c r="CU20" s="622"/>
      <c r="CV20" s="622"/>
      <c r="CW20" s="622"/>
      <c r="CX20" s="622"/>
      <c r="CY20" s="623"/>
      <c r="CZ20" s="659">
        <v>100</v>
      </c>
      <c r="DA20" s="659"/>
      <c r="DB20" s="659"/>
      <c r="DC20" s="659"/>
      <c r="DD20" s="627">
        <v>879106</v>
      </c>
      <c r="DE20" s="622"/>
      <c r="DF20" s="622"/>
      <c r="DG20" s="622"/>
      <c r="DH20" s="622"/>
      <c r="DI20" s="622"/>
      <c r="DJ20" s="622"/>
      <c r="DK20" s="622"/>
      <c r="DL20" s="622"/>
      <c r="DM20" s="622"/>
      <c r="DN20" s="622"/>
      <c r="DO20" s="622"/>
      <c r="DP20" s="623"/>
      <c r="DQ20" s="627">
        <v>7907757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3377254</v>
      </c>
      <c r="S21" s="622"/>
      <c r="T21" s="622"/>
      <c r="U21" s="622"/>
      <c r="V21" s="622"/>
      <c r="W21" s="622"/>
      <c r="X21" s="622"/>
      <c r="Y21" s="623"/>
      <c r="Z21" s="659">
        <v>29</v>
      </c>
      <c r="AA21" s="659"/>
      <c r="AB21" s="659"/>
      <c r="AC21" s="659"/>
      <c r="AD21" s="660">
        <v>3024202</v>
      </c>
      <c r="AE21" s="660"/>
      <c r="AF21" s="660"/>
      <c r="AG21" s="660"/>
      <c r="AH21" s="660"/>
      <c r="AI21" s="660"/>
      <c r="AJ21" s="660"/>
      <c r="AK21" s="660"/>
      <c r="AL21" s="624">
        <v>43.2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3024202</v>
      </c>
      <c r="S22" s="622"/>
      <c r="T22" s="622"/>
      <c r="U22" s="622"/>
      <c r="V22" s="622"/>
      <c r="W22" s="622"/>
      <c r="X22" s="622"/>
      <c r="Y22" s="623"/>
      <c r="Z22" s="659">
        <v>25.9</v>
      </c>
      <c r="AA22" s="659"/>
      <c r="AB22" s="659"/>
      <c r="AC22" s="659"/>
      <c r="AD22" s="660">
        <v>3024202</v>
      </c>
      <c r="AE22" s="660"/>
      <c r="AF22" s="660"/>
      <c r="AG22" s="660"/>
      <c r="AH22" s="660"/>
      <c r="AI22" s="660"/>
      <c r="AJ22" s="660"/>
      <c r="AK22" s="660"/>
      <c r="AL22" s="624">
        <v>43.2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353052</v>
      </c>
      <c r="S23" s="622"/>
      <c r="T23" s="622"/>
      <c r="U23" s="622"/>
      <c r="V23" s="622"/>
      <c r="W23" s="622"/>
      <c r="X23" s="622"/>
      <c r="Y23" s="623"/>
      <c r="Z23" s="659">
        <v>3</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135337</v>
      </c>
      <c r="BH23" s="622"/>
      <c r="BI23" s="622"/>
      <c r="BJ23" s="622"/>
      <c r="BK23" s="622"/>
      <c r="BL23" s="622"/>
      <c r="BM23" s="622"/>
      <c r="BN23" s="623"/>
      <c r="BO23" s="659">
        <v>4.4000000000000004</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5629150</v>
      </c>
      <c r="CS24" s="677"/>
      <c r="CT24" s="677"/>
      <c r="CU24" s="677"/>
      <c r="CV24" s="677"/>
      <c r="CW24" s="677"/>
      <c r="CX24" s="677"/>
      <c r="CY24" s="702"/>
      <c r="CZ24" s="703">
        <v>50.6</v>
      </c>
      <c r="DA24" s="685"/>
      <c r="DB24" s="685"/>
      <c r="DC24" s="705"/>
      <c r="DD24" s="701">
        <v>3852861</v>
      </c>
      <c r="DE24" s="677"/>
      <c r="DF24" s="677"/>
      <c r="DG24" s="677"/>
      <c r="DH24" s="677"/>
      <c r="DI24" s="677"/>
      <c r="DJ24" s="677"/>
      <c r="DK24" s="702"/>
      <c r="DL24" s="701">
        <v>3449368</v>
      </c>
      <c r="DM24" s="677"/>
      <c r="DN24" s="677"/>
      <c r="DO24" s="677"/>
      <c r="DP24" s="677"/>
      <c r="DQ24" s="677"/>
      <c r="DR24" s="677"/>
      <c r="DS24" s="677"/>
      <c r="DT24" s="677"/>
      <c r="DU24" s="677"/>
      <c r="DV24" s="702"/>
      <c r="DW24" s="703">
        <v>49.1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7450202</v>
      </c>
      <c r="S25" s="622"/>
      <c r="T25" s="622"/>
      <c r="U25" s="622"/>
      <c r="V25" s="622"/>
      <c r="W25" s="622"/>
      <c r="X25" s="622"/>
      <c r="Y25" s="623"/>
      <c r="Z25" s="659">
        <v>63.9</v>
      </c>
      <c r="AA25" s="659"/>
      <c r="AB25" s="659"/>
      <c r="AC25" s="659"/>
      <c r="AD25" s="660">
        <v>6961813</v>
      </c>
      <c r="AE25" s="660"/>
      <c r="AF25" s="660"/>
      <c r="AG25" s="660"/>
      <c r="AH25" s="660"/>
      <c r="AI25" s="660"/>
      <c r="AJ25" s="660"/>
      <c r="AK25" s="660"/>
      <c r="AL25" s="624">
        <v>99.4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2031862</v>
      </c>
      <c r="CS25" s="634"/>
      <c r="CT25" s="634"/>
      <c r="CU25" s="634"/>
      <c r="CV25" s="634"/>
      <c r="CW25" s="634"/>
      <c r="CX25" s="634"/>
      <c r="CY25" s="635"/>
      <c r="CZ25" s="624">
        <v>18.3</v>
      </c>
      <c r="DA25" s="636"/>
      <c r="DB25" s="636"/>
      <c r="DC25" s="637"/>
      <c r="DD25" s="627">
        <v>1889909</v>
      </c>
      <c r="DE25" s="634"/>
      <c r="DF25" s="634"/>
      <c r="DG25" s="634"/>
      <c r="DH25" s="634"/>
      <c r="DI25" s="634"/>
      <c r="DJ25" s="634"/>
      <c r="DK25" s="635"/>
      <c r="DL25" s="627">
        <v>1837566</v>
      </c>
      <c r="DM25" s="634"/>
      <c r="DN25" s="634"/>
      <c r="DO25" s="634"/>
      <c r="DP25" s="634"/>
      <c r="DQ25" s="634"/>
      <c r="DR25" s="634"/>
      <c r="DS25" s="634"/>
      <c r="DT25" s="634"/>
      <c r="DU25" s="634"/>
      <c r="DV25" s="635"/>
      <c r="DW25" s="624">
        <v>26.1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2246</v>
      </c>
      <c r="S26" s="622"/>
      <c r="T26" s="622"/>
      <c r="U26" s="622"/>
      <c r="V26" s="622"/>
      <c r="W26" s="622"/>
      <c r="X26" s="622"/>
      <c r="Y26" s="623"/>
      <c r="Z26" s="659">
        <v>0</v>
      </c>
      <c r="AA26" s="659"/>
      <c r="AB26" s="659"/>
      <c r="AC26" s="659"/>
      <c r="AD26" s="660">
        <v>2246</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1091742</v>
      </c>
      <c r="CS26" s="622"/>
      <c r="CT26" s="622"/>
      <c r="CU26" s="622"/>
      <c r="CV26" s="622"/>
      <c r="CW26" s="622"/>
      <c r="CX26" s="622"/>
      <c r="CY26" s="623"/>
      <c r="CZ26" s="624">
        <v>9.8000000000000007</v>
      </c>
      <c r="DA26" s="636"/>
      <c r="DB26" s="636"/>
      <c r="DC26" s="637"/>
      <c r="DD26" s="627">
        <v>1014578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37094</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3058276</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2744813</v>
      </c>
      <c r="CS27" s="634"/>
      <c r="CT27" s="634"/>
      <c r="CU27" s="634"/>
      <c r="CV27" s="634"/>
      <c r="CW27" s="634"/>
      <c r="CX27" s="634"/>
      <c r="CY27" s="635"/>
      <c r="CZ27" s="624">
        <v>24.7</v>
      </c>
      <c r="DA27" s="636"/>
      <c r="DB27" s="636"/>
      <c r="DC27" s="637"/>
      <c r="DD27" s="627">
        <v>1116135</v>
      </c>
      <c r="DE27" s="634"/>
      <c r="DF27" s="634"/>
      <c r="DG27" s="634"/>
      <c r="DH27" s="634"/>
      <c r="DI27" s="634"/>
      <c r="DJ27" s="634"/>
      <c r="DK27" s="635"/>
      <c r="DL27" s="627">
        <v>764985</v>
      </c>
      <c r="DM27" s="634"/>
      <c r="DN27" s="634"/>
      <c r="DO27" s="634"/>
      <c r="DP27" s="634"/>
      <c r="DQ27" s="634"/>
      <c r="DR27" s="634"/>
      <c r="DS27" s="634"/>
      <c r="DT27" s="634"/>
      <c r="DU27" s="634"/>
      <c r="DV27" s="635"/>
      <c r="DW27" s="624">
        <v>10.9</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115231</v>
      </c>
      <c r="S28" s="622"/>
      <c r="T28" s="622"/>
      <c r="U28" s="622"/>
      <c r="V28" s="622"/>
      <c r="W28" s="622"/>
      <c r="X28" s="622"/>
      <c r="Y28" s="623"/>
      <c r="Z28" s="659">
        <v>1</v>
      </c>
      <c r="AA28" s="659"/>
      <c r="AB28" s="659"/>
      <c r="AC28" s="659"/>
      <c r="AD28" s="660">
        <v>14119</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852475</v>
      </c>
      <c r="CS28" s="622"/>
      <c r="CT28" s="622"/>
      <c r="CU28" s="622"/>
      <c r="CV28" s="622"/>
      <c r="CW28" s="622"/>
      <c r="CX28" s="622"/>
      <c r="CY28" s="623"/>
      <c r="CZ28" s="624">
        <v>7.7</v>
      </c>
      <c r="DA28" s="636"/>
      <c r="DB28" s="636"/>
      <c r="DC28" s="637"/>
      <c r="DD28" s="627">
        <v>846817</v>
      </c>
      <c r="DE28" s="622"/>
      <c r="DF28" s="622"/>
      <c r="DG28" s="622"/>
      <c r="DH28" s="622"/>
      <c r="DI28" s="622"/>
      <c r="DJ28" s="622"/>
      <c r="DK28" s="623"/>
      <c r="DL28" s="627">
        <v>846817</v>
      </c>
      <c r="DM28" s="622"/>
      <c r="DN28" s="622"/>
      <c r="DO28" s="622"/>
      <c r="DP28" s="622"/>
      <c r="DQ28" s="622"/>
      <c r="DR28" s="622"/>
      <c r="DS28" s="622"/>
      <c r="DT28" s="622"/>
      <c r="DU28" s="622"/>
      <c r="DV28" s="623"/>
      <c r="DW28" s="624">
        <v>12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79475</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852475</v>
      </c>
      <c r="CS29" s="634"/>
      <c r="CT29" s="634"/>
      <c r="CU29" s="634"/>
      <c r="CV29" s="634"/>
      <c r="CW29" s="634"/>
      <c r="CX29" s="634"/>
      <c r="CY29" s="635"/>
      <c r="CZ29" s="624">
        <v>7.7</v>
      </c>
      <c r="DA29" s="636"/>
      <c r="DB29" s="636"/>
      <c r="DC29" s="637"/>
      <c r="DD29" s="627">
        <v>846817</v>
      </c>
      <c r="DE29" s="634"/>
      <c r="DF29" s="634"/>
      <c r="DG29" s="634"/>
      <c r="DH29" s="634"/>
      <c r="DI29" s="634"/>
      <c r="DJ29" s="634"/>
      <c r="DK29" s="635"/>
      <c r="DL29" s="627">
        <v>846817</v>
      </c>
      <c r="DM29" s="634"/>
      <c r="DN29" s="634"/>
      <c r="DO29" s="634"/>
      <c r="DP29" s="634"/>
      <c r="DQ29" s="634"/>
      <c r="DR29" s="634"/>
      <c r="DS29" s="634"/>
      <c r="DT29" s="634"/>
      <c r="DU29" s="634"/>
      <c r="DV29" s="635"/>
      <c r="DW29" s="624">
        <v>12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1744125</v>
      </c>
      <c r="S30" s="622"/>
      <c r="T30" s="622"/>
      <c r="U30" s="622"/>
      <c r="V30" s="622"/>
      <c r="W30" s="622"/>
      <c r="X30" s="622"/>
      <c r="Y30" s="623"/>
      <c r="Z30" s="659">
        <v>15</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829904</v>
      </c>
      <c r="CS30" s="622"/>
      <c r="CT30" s="622"/>
      <c r="CU30" s="622"/>
      <c r="CV30" s="622"/>
      <c r="CW30" s="622"/>
      <c r="CX30" s="622"/>
      <c r="CY30" s="623"/>
      <c r="CZ30" s="624">
        <v>7.5</v>
      </c>
      <c r="DA30" s="636"/>
      <c r="DB30" s="636"/>
      <c r="DC30" s="637"/>
      <c r="DD30" s="627">
        <v>824494</v>
      </c>
      <c r="DE30" s="622"/>
      <c r="DF30" s="622"/>
      <c r="DG30" s="622"/>
      <c r="DH30" s="622"/>
      <c r="DI30" s="622"/>
      <c r="DJ30" s="622"/>
      <c r="DK30" s="623"/>
      <c r="DL30" s="627">
        <v>824494</v>
      </c>
      <c r="DM30" s="622"/>
      <c r="DN30" s="622"/>
      <c r="DO30" s="622"/>
      <c r="DP30" s="622"/>
      <c r="DQ30" s="622"/>
      <c r="DR30" s="622"/>
      <c r="DS30" s="622"/>
      <c r="DT30" s="622"/>
      <c r="DU30" s="622"/>
      <c r="DV30" s="623"/>
      <c r="DW30" s="624">
        <v>11.7</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99.5</v>
      </c>
      <c r="BH31" s="684"/>
      <c r="BI31" s="684"/>
      <c r="BJ31" s="684"/>
      <c r="BK31" s="684"/>
      <c r="BL31" s="684"/>
      <c r="BM31" s="685">
        <v>98.8</v>
      </c>
      <c r="BN31" s="684"/>
      <c r="BO31" s="684"/>
      <c r="BP31" s="684"/>
      <c r="BQ31" s="686"/>
      <c r="BR31" s="683">
        <v>99.4</v>
      </c>
      <c r="BS31" s="684"/>
      <c r="BT31" s="684"/>
      <c r="BU31" s="684"/>
      <c r="BV31" s="684"/>
      <c r="BW31" s="684"/>
      <c r="BX31" s="685">
        <v>98.9</v>
      </c>
      <c r="BY31" s="684"/>
      <c r="BZ31" s="684"/>
      <c r="CA31" s="684"/>
      <c r="CB31" s="686"/>
      <c r="CD31" s="642"/>
      <c r="CE31" s="643"/>
      <c r="CF31" s="618" t="s">
        <v>300</v>
      </c>
      <c r="CG31" s="619"/>
      <c r="CH31" s="619"/>
      <c r="CI31" s="619"/>
      <c r="CJ31" s="619"/>
      <c r="CK31" s="619"/>
      <c r="CL31" s="619"/>
      <c r="CM31" s="619"/>
      <c r="CN31" s="619"/>
      <c r="CO31" s="619"/>
      <c r="CP31" s="619"/>
      <c r="CQ31" s="620"/>
      <c r="CR31" s="621">
        <v>22571</v>
      </c>
      <c r="CS31" s="634"/>
      <c r="CT31" s="634"/>
      <c r="CU31" s="634"/>
      <c r="CV31" s="634"/>
      <c r="CW31" s="634"/>
      <c r="CX31" s="634"/>
      <c r="CY31" s="635"/>
      <c r="CZ31" s="624">
        <v>0.2</v>
      </c>
      <c r="DA31" s="636"/>
      <c r="DB31" s="636"/>
      <c r="DC31" s="637"/>
      <c r="DD31" s="627">
        <v>22323</v>
      </c>
      <c r="DE31" s="634"/>
      <c r="DF31" s="634"/>
      <c r="DG31" s="634"/>
      <c r="DH31" s="634"/>
      <c r="DI31" s="634"/>
      <c r="DJ31" s="634"/>
      <c r="DK31" s="635"/>
      <c r="DL31" s="627">
        <v>22323</v>
      </c>
      <c r="DM31" s="634"/>
      <c r="DN31" s="634"/>
      <c r="DO31" s="634"/>
      <c r="DP31" s="634"/>
      <c r="DQ31" s="634"/>
      <c r="DR31" s="634"/>
      <c r="DS31" s="634"/>
      <c r="DT31" s="634"/>
      <c r="DU31" s="634"/>
      <c r="DV31" s="635"/>
      <c r="DW31" s="624">
        <v>0.3</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869260</v>
      </c>
      <c r="S32" s="622"/>
      <c r="T32" s="622"/>
      <c r="U32" s="622"/>
      <c r="V32" s="622"/>
      <c r="W32" s="622"/>
      <c r="X32" s="622"/>
      <c r="Y32" s="623"/>
      <c r="Z32" s="659">
        <v>7.5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99.6</v>
      </c>
      <c r="BH32" s="634"/>
      <c r="BI32" s="634"/>
      <c r="BJ32" s="634"/>
      <c r="BK32" s="634"/>
      <c r="BL32" s="634"/>
      <c r="BM32" s="625">
        <v>98.8</v>
      </c>
      <c r="BN32" s="634"/>
      <c r="BO32" s="634"/>
      <c r="BP32" s="634"/>
      <c r="BQ32" s="657"/>
      <c r="BR32" s="687">
        <v>99.4</v>
      </c>
      <c r="BS32" s="634"/>
      <c r="BT32" s="634"/>
      <c r="BU32" s="634"/>
      <c r="BV32" s="634"/>
      <c r="BW32" s="634"/>
      <c r="BX32" s="625">
        <v>99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22910</v>
      </c>
      <c r="S33" s="622"/>
      <c r="T33" s="622"/>
      <c r="U33" s="622"/>
      <c r="V33" s="622"/>
      <c r="W33" s="622"/>
      <c r="X33" s="622"/>
      <c r="Y33" s="623"/>
      <c r="Z33" s="659">
        <v>0.2</v>
      </c>
      <c r="AA33" s="659"/>
      <c r="AB33" s="659"/>
      <c r="AC33" s="659"/>
      <c r="AD33" s="660">
        <v>17329</v>
      </c>
      <c r="AE33" s="660"/>
      <c r="AF33" s="660"/>
      <c r="AG33" s="660"/>
      <c r="AH33" s="660"/>
      <c r="AI33" s="660"/>
      <c r="AJ33" s="660"/>
      <c r="AK33" s="660"/>
      <c r="AL33" s="624">
        <v>0.2</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99.5</v>
      </c>
      <c r="BH33" s="606"/>
      <c r="BI33" s="606"/>
      <c r="BJ33" s="606"/>
      <c r="BK33" s="606"/>
      <c r="BL33" s="606"/>
      <c r="BM33" s="652">
        <v>98.6</v>
      </c>
      <c r="BN33" s="606"/>
      <c r="BO33" s="606"/>
      <c r="BP33" s="606"/>
      <c r="BQ33" s="669"/>
      <c r="BR33" s="682">
        <v>99.4</v>
      </c>
      <c r="BS33" s="606"/>
      <c r="BT33" s="606"/>
      <c r="BU33" s="606"/>
      <c r="BV33" s="606"/>
      <c r="BW33" s="606"/>
      <c r="BX33" s="652">
        <v>98.7</v>
      </c>
      <c r="BY33" s="606"/>
      <c r="BZ33" s="606"/>
      <c r="CA33" s="606"/>
      <c r="CB33" s="669"/>
      <c r="CD33" s="618" t="s">
        <v>307</v>
      </c>
      <c r="CE33" s="619"/>
      <c r="CF33" s="619"/>
      <c r="CG33" s="619"/>
      <c r="CH33" s="619"/>
      <c r="CI33" s="619"/>
      <c r="CJ33" s="619"/>
      <c r="CK33" s="619"/>
      <c r="CL33" s="619"/>
      <c r="CM33" s="619"/>
      <c r="CN33" s="619"/>
      <c r="CO33" s="619"/>
      <c r="CP33" s="619"/>
      <c r="CQ33" s="620"/>
      <c r="CR33" s="621">
        <v>4616564</v>
      </c>
      <c r="CS33" s="634"/>
      <c r="CT33" s="634"/>
      <c r="CU33" s="634"/>
      <c r="CV33" s="634"/>
      <c r="CW33" s="634"/>
      <c r="CX33" s="634"/>
      <c r="CY33" s="635"/>
      <c r="CZ33" s="624">
        <v>41.5</v>
      </c>
      <c r="DA33" s="636"/>
      <c r="DB33" s="636"/>
      <c r="DC33" s="637"/>
      <c r="DD33" s="627">
        <v>3867582</v>
      </c>
      <c r="DE33" s="634"/>
      <c r="DF33" s="634"/>
      <c r="DG33" s="634"/>
      <c r="DH33" s="634"/>
      <c r="DI33" s="634"/>
      <c r="DJ33" s="634"/>
      <c r="DK33" s="635"/>
      <c r="DL33" s="627">
        <v>3160526</v>
      </c>
      <c r="DM33" s="634"/>
      <c r="DN33" s="634"/>
      <c r="DO33" s="634"/>
      <c r="DP33" s="634"/>
      <c r="DQ33" s="634"/>
      <c r="DR33" s="634"/>
      <c r="DS33" s="634"/>
      <c r="DT33" s="634"/>
      <c r="DU33" s="634"/>
      <c r="DV33" s="635"/>
      <c r="DW33" s="624">
        <v>45</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16802</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1981874</v>
      </c>
      <c r="CS34" s="622"/>
      <c r="CT34" s="622"/>
      <c r="CU34" s="622"/>
      <c r="CV34" s="622"/>
      <c r="CW34" s="622"/>
      <c r="CX34" s="622"/>
      <c r="CY34" s="623"/>
      <c r="CZ34" s="624">
        <v>17.8</v>
      </c>
      <c r="DA34" s="636"/>
      <c r="DB34" s="636"/>
      <c r="DC34" s="637"/>
      <c r="DD34" s="627">
        <v>1600535</v>
      </c>
      <c r="DE34" s="622"/>
      <c r="DF34" s="622"/>
      <c r="DG34" s="622"/>
      <c r="DH34" s="622"/>
      <c r="DI34" s="622"/>
      <c r="DJ34" s="622"/>
      <c r="DK34" s="623"/>
      <c r="DL34" s="627">
        <v>1470086</v>
      </c>
      <c r="DM34" s="622"/>
      <c r="DN34" s="622"/>
      <c r="DO34" s="622"/>
      <c r="DP34" s="622"/>
      <c r="DQ34" s="622"/>
      <c r="DR34" s="622"/>
      <c r="DS34" s="622"/>
      <c r="DT34" s="622"/>
      <c r="DU34" s="622"/>
      <c r="DV34" s="623"/>
      <c r="DW34" s="624">
        <v>20.9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80425</v>
      </c>
      <c r="S35" s="622"/>
      <c r="T35" s="622"/>
      <c r="U35" s="622"/>
      <c r="V35" s="622"/>
      <c r="W35" s="622"/>
      <c r="X35" s="622"/>
      <c r="Y35" s="623"/>
      <c r="Z35" s="659">
        <v>0.7</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98101</v>
      </c>
      <c r="CS35" s="634"/>
      <c r="CT35" s="634"/>
      <c r="CU35" s="634"/>
      <c r="CV35" s="634"/>
      <c r="CW35" s="634"/>
      <c r="CX35" s="634"/>
      <c r="CY35" s="635"/>
      <c r="CZ35" s="624">
        <v>0.9</v>
      </c>
      <c r="DA35" s="636"/>
      <c r="DB35" s="636"/>
      <c r="DC35" s="637"/>
      <c r="DD35" s="627">
        <v>85292</v>
      </c>
      <c r="DE35" s="634"/>
      <c r="DF35" s="634"/>
      <c r="DG35" s="634"/>
      <c r="DH35" s="634"/>
      <c r="DI35" s="634"/>
      <c r="DJ35" s="634"/>
      <c r="DK35" s="635"/>
      <c r="DL35" s="627">
        <v>85292</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510498</v>
      </c>
      <c r="S36" s="622"/>
      <c r="T36" s="622"/>
      <c r="U36" s="622"/>
      <c r="V36" s="622"/>
      <c r="W36" s="622"/>
      <c r="X36" s="622"/>
      <c r="Y36" s="623"/>
      <c r="Z36" s="659">
        <v>4.4000000000000004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1618841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-34021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961913</v>
      </c>
      <c r="CS36" s="622"/>
      <c r="CT36" s="622"/>
      <c r="CU36" s="622"/>
      <c r="CV36" s="622"/>
      <c r="CW36" s="622"/>
      <c r="CX36" s="622"/>
      <c r="CY36" s="623"/>
      <c r="CZ36" s="624">
        <v>8.6</v>
      </c>
      <c r="DA36" s="636"/>
      <c r="DB36" s="636"/>
      <c r="DC36" s="637"/>
      <c r="DD36" s="627">
        <v>836661</v>
      </c>
      <c r="DE36" s="622"/>
      <c r="DF36" s="622"/>
      <c r="DG36" s="622"/>
      <c r="DH36" s="622"/>
      <c r="DI36" s="622"/>
      <c r="DJ36" s="622"/>
      <c r="DK36" s="623"/>
      <c r="DL36" s="627">
        <v>677290</v>
      </c>
      <c r="DM36" s="622"/>
      <c r="DN36" s="622"/>
      <c r="DO36" s="622"/>
      <c r="DP36" s="622"/>
      <c r="DQ36" s="622"/>
      <c r="DR36" s="622"/>
      <c r="DS36" s="622"/>
      <c r="DT36" s="622"/>
      <c r="DU36" s="622"/>
      <c r="DV36" s="623"/>
      <c r="DW36" s="624">
        <v>9.6</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198310</v>
      </c>
      <c r="S37" s="622"/>
      <c r="T37" s="622"/>
      <c r="U37" s="622"/>
      <c r="V37" s="622"/>
      <c r="W37" s="622"/>
      <c r="X37" s="622"/>
      <c r="Y37" s="623"/>
      <c r="Z37" s="659">
        <v>1.7</v>
      </c>
      <c r="AA37" s="659"/>
      <c r="AB37" s="659"/>
      <c r="AC37" s="659"/>
      <c r="AD37" s="660">
        <v>11670</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489735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-51494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379300</v>
      </c>
      <c r="CS37" s="634"/>
      <c r="CT37" s="634"/>
      <c r="CU37" s="634"/>
      <c r="CV37" s="634"/>
      <c r="CW37" s="634"/>
      <c r="CX37" s="634"/>
      <c r="CY37" s="635"/>
      <c r="CZ37" s="624">
        <v>3.4</v>
      </c>
      <c r="DA37" s="636"/>
      <c r="DB37" s="636"/>
      <c r="DC37" s="637"/>
      <c r="DD37" s="627">
        <v>377111</v>
      </c>
      <c r="DE37" s="634"/>
      <c r="DF37" s="634"/>
      <c r="DG37" s="634"/>
      <c r="DH37" s="634"/>
      <c r="DI37" s="634"/>
      <c r="DJ37" s="634"/>
      <c r="DK37" s="635"/>
      <c r="DL37" s="627">
        <v>369471</v>
      </c>
      <c r="DM37" s="634"/>
      <c r="DN37" s="634"/>
      <c r="DO37" s="634"/>
      <c r="DP37" s="634"/>
      <c r="DQ37" s="634"/>
      <c r="DR37" s="634"/>
      <c r="DS37" s="634"/>
      <c r="DT37" s="634"/>
      <c r="DU37" s="634"/>
      <c r="DV37" s="635"/>
      <c r="DW37" s="624">
        <v>5.3</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527600</v>
      </c>
      <c r="S38" s="622"/>
      <c r="T38" s="622"/>
      <c r="U38" s="622"/>
      <c r="V38" s="622"/>
      <c r="W38" s="622"/>
      <c r="X38" s="622"/>
      <c r="Y38" s="623"/>
      <c r="Z38" s="659">
        <v>4.5</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1430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3067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1127676</v>
      </c>
      <c r="CS38" s="622"/>
      <c r="CT38" s="622"/>
      <c r="CU38" s="622"/>
      <c r="CV38" s="622"/>
      <c r="CW38" s="622"/>
      <c r="CX38" s="622"/>
      <c r="CY38" s="623"/>
      <c r="CZ38" s="624">
        <v>10.1</v>
      </c>
      <c r="DA38" s="636"/>
      <c r="DB38" s="636"/>
      <c r="DC38" s="637"/>
      <c r="DD38" s="627">
        <v>922832</v>
      </c>
      <c r="DE38" s="622"/>
      <c r="DF38" s="622"/>
      <c r="DG38" s="622"/>
      <c r="DH38" s="622"/>
      <c r="DI38" s="622"/>
      <c r="DJ38" s="622"/>
      <c r="DK38" s="623"/>
      <c r="DL38" s="627">
        <v>902708</v>
      </c>
      <c r="DM38" s="622"/>
      <c r="DN38" s="622"/>
      <c r="DO38" s="622"/>
      <c r="DP38" s="622"/>
      <c r="DQ38" s="622"/>
      <c r="DR38" s="622"/>
      <c r="DS38" s="622"/>
      <c r="DT38" s="622"/>
      <c r="DU38" s="622"/>
      <c r="DV38" s="623"/>
      <c r="DW38" s="624">
        <v>12.8</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4609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67945</v>
      </c>
      <c r="CS39" s="634"/>
      <c r="CT39" s="634"/>
      <c r="CU39" s="634"/>
      <c r="CV39" s="634"/>
      <c r="CW39" s="634"/>
      <c r="CX39" s="634"/>
      <c r="CY39" s="635"/>
      <c r="CZ39" s="624">
        <v>0.6</v>
      </c>
      <c r="DA39" s="636"/>
      <c r="DB39" s="636"/>
      <c r="DC39" s="637"/>
      <c r="DD39" s="627">
        <v>43307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23800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379055</v>
      </c>
      <c r="CS40" s="622"/>
      <c r="CT40" s="622"/>
      <c r="CU40" s="622"/>
      <c r="CV40" s="622"/>
      <c r="CW40" s="622"/>
      <c r="CX40" s="622"/>
      <c r="CY40" s="623"/>
      <c r="CZ40" s="624">
        <v>3.4</v>
      </c>
      <c r="DA40" s="636"/>
      <c r="DB40" s="636"/>
      <c r="DC40" s="637"/>
      <c r="DD40" s="627">
        <v>378955</v>
      </c>
      <c r="DE40" s="622"/>
      <c r="DF40" s="622"/>
      <c r="DG40" s="622"/>
      <c r="DH40" s="622"/>
      <c r="DI40" s="622"/>
      <c r="DJ40" s="622"/>
      <c r="DK40" s="623"/>
      <c r="DL40" s="627">
        <v>25150</v>
      </c>
      <c r="DM40" s="622"/>
      <c r="DN40" s="622"/>
      <c r="DO40" s="622"/>
      <c r="DP40" s="622"/>
      <c r="DQ40" s="622"/>
      <c r="DR40" s="622"/>
      <c r="DS40" s="622"/>
      <c r="DT40" s="622"/>
      <c r="DU40" s="622"/>
      <c r="DV40" s="623"/>
      <c r="DW40" s="624">
        <v>0.4</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11654178</v>
      </c>
      <c r="S41" s="646"/>
      <c r="T41" s="646"/>
      <c r="U41" s="646"/>
      <c r="V41" s="646"/>
      <c r="W41" s="646"/>
      <c r="X41" s="646"/>
      <c r="Y41" s="649"/>
      <c r="Z41" s="650">
        <v>100</v>
      </c>
      <c r="AA41" s="650"/>
      <c r="AB41" s="650"/>
      <c r="AC41" s="650"/>
      <c r="AD41" s="651">
        <v>7007177</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196272</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3</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931404</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444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879106</v>
      </c>
      <c r="CS42" s="634"/>
      <c r="CT42" s="634"/>
      <c r="CU42" s="634"/>
      <c r="CV42" s="634"/>
      <c r="CW42" s="634"/>
      <c r="CX42" s="634"/>
      <c r="CY42" s="635"/>
      <c r="CZ42" s="624">
        <v>7.9</v>
      </c>
      <c r="DA42" s="636"/>
      <c r="DB42" s="636"/>
      <c r="DC42" s="637"/>
      <c r="DD42" s="627">
        <v>187314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40667</v>
      </c>
      <c r="CS43" s="634"/>
      <c r="CT43" s="634"/>
      <c r="CU43" s="634"/>
      <c r="CV43" s="634"/>
      <c r="CW43" s="634"/>
      <c r="CX43" s="634"/>
      <c r="CY43" s="635"/>
      <c r="CZ43" s="624">
        <v>0.4</v>
      </c>
      <c r="DA43" s="636"/>
      <c r="DB43" s="636"/>
      <c r="DC43" s="637"/>
      <c r="DD43" s="627">
        <v>40667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879106</v>
      </c>
      <c r="CS44" s="622"/>
      <c r="CT44" s="622"/>
      <c r="CU44" s="622"/>
      <c r="CV44" s="622"/>
      <c r="CW44" s="622"/>
      <c r="CX44" s="622"/>
      <c r="CY44" s="623"/>
      <c r="CZ44" s="624">
        <v>7.9</v>
      </c>
      <c r="DA44" s="625"/>
      <c r="DB44" s="625"/>
      <c r="DC44" s="626"/>
      <c r="DD44" s="627">
        <v>187314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176143</v>
      </c>
      <c r="CS45" s="634"/>
      <c r="CT45" s="634"/>
      <c r="CU45" s="634"/>
      <c r="CV45" s="634"/>
      <c r="CW45" s="634"/>
      <c r="CX45" s="634"/>
      <c r="CY45" s="635"/>
      <c r="CZ45" s="624">
        <v>1.6</v>
      </c>
      <c r="DA45" s="636"/>
      <c r="DB45" s="636"/>
      <c r="DC45" s="637"/>
      <c r="DD45" s="627">
        <v>6615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700293</v>
      </c>
      <c r="CS46" s="622"/>
      <c r="CT46" s="622"/>
      <c r="CU46" s="622"/>
      <c r="CV46" s="622"/>
      <c r="CW46" s="622"/>
      <c r="CX46" s="622"/>
      <c r="CY46" s="623"/>
      <c r="CZ46" s="624">
        <v>6.3</v>
      </c>
      <c r="DA46" s="625"/>
      <c r="DB46" s="625"/>
      <c r="DC46" s="626"/>
      <c r="DD46" s="627">
        <v>180429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11124820</v>
      </c>
      <c r="CS49" s="606"/>
      <c r="CT49" s="606"/>
      <c r="CU49" s="606"/>
      <c r="CV49" s="606"/>
      <c r="CW49" s="606"/>
      <c r="CX49" s="606"/>
      <c r="CY49" s="607"/>
      <c r="CZ49" s="608">
        <v>100</v>
      </c>
      <c r="DA49" s="609"/>
      <c r="DB49" s="609"/>
      <c r="DC49" s="610"/>
      <c r="DD49" s="611">
        <v>7907757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vPlkQENSEOUcHTsfxFgmFRneSoCmovEfnv7RAy8roQe7jy5b7+y9R4sv1VVb/XCoODqRPf1ITDs7u8PayF2gYA==" saltValue="QKtTZ1Lgvk+yKZfRUqaIk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0.8"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11654</v>
      </c>
      <c r="R7" s="1103"/>
      <c r="S7" s="1103"/>
      <c r="T7" s="1103"/>
      <c r="U7" s="1103"/>
      <c r="V7" s="1103">
        <v>11125</v>
      </c>
      <c r="W7" s="1103"/>
      <c r="X7" s="1103"/>
      <c r="Y7" s="1103"/>
      <c r="Z7" s="1103"/>
      <c r="AA7" s="1103">
        <v>529</v>
      </c>
      <c r="AB7" s="1103"/>
      <c r="AC7" s="1103"/>
      <c r="AD7" s="1103"/>
      <c r="AE7" s="1104"/>
      <c r="AF7" s="1105">
        <v>463</v>
      </c>
      <c r="AG7" s="1106"/>
      <c r="AH7" s="1106"/>
      <c r="AI7" s="1106"/>
      <c r="AJ7" s="1107"/>
      <c r="AK7" s="1108">
        <v>80</v>
      </c>
      <c r="AL7" s="1109"/>
      <c r="AM7" s="1109"/>
      <c r="AN7" s="1109"/>
      <c r="AO7" s="1109"/>
      <c r="AP7" s="1109">
        <v>6627</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558</v>
      </c>
      <c r="BT7" s="1100"/>
      <c r="BU7" s="1100"/>
      <c r="BV7" s="1100"/>
      <c r="BW7" s="1100"/>
      <c r="BX7" s="1100"/>
      <c r="BY7" s="1100"/>
      <c r="BZ7" s="1100"/>
      <c r="CA7" s="1100"/>
      <c r="CB7" s="1100"/>
      <c r="CC7" s="1100"/>
      <c r="CD7" s="1100"/>
      <c r="CE7" s="1100"/>
      <c r="CF7" s="1100"/>
      <c r="CG7" s="1112"/>
      <c r="CH7" s="1096">
        <v>0</v>
      </c>
      <c r="CI7" s="1097"/>
      <c r="CJ7" s="1097"/>
      <c r="CK7" s="1097"/>
      <c r="CL7" s="1098"/>
      <c r="CM7" s="1096">
        <v>10</v>
      </c>
      <c r="CN7" s="1097"/>
      <c r="CO7" s="1097"/>
      <c r="CP7" s="1097"/>
      <c r="CQ7" s="1098"/>
      <c r="CR7" s="1096">
        <v>10</v>
      </c>
      <c r="CS7" s="1097"/>
      <c r="CT7" s="1097"/>
      <c r="CU7" s="1097"/>
      <c r="CV7" s="1098"/>
      <c r="CW7" s="1096">
        <v>9</v>
      </c>
      <c r="CX7" s="1097"/>
      <c r="CY7" s="1097"/>
      <c r="CZ7" s="1097"/>
      <c r="DA7" s="1098"/>
      <c r="DB7" s="1096" t="s">
        <v>557</v>
      </c>
      <c r="DC7" s="1097"/>
      <c r="DD7" s="1097"/>
      <c r="DE7" s="1097"/>
      <c r="DF7" s="1098"/>
      <c r="DG7" s="1096" t="s">
        <v>557</v>
      </c>
      <c r="DH7" s="1097"/>
      <c r="DI7" s="1097"/>
      <c r="DJ7" s="1097"/>
      <c r="DK7" s="1098"/>
      <c r="DL7" s="1096" t="s">
        <v>557</v>
      </c>
      <c r="DM7" s="1097"/>
      <c r="DN7" s="1097"/>
      <c r="DO7" s="1097"/>
      <c r="DP7" s="1098"/>
      <c r="DQ7" s="1096" t="s">
        <v>557</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565</v>
      </c>
      <c r="BT8" s="993"/>
      <c r="BU8" s="993"/>
      <c r="BV8" s="993"/>
      <c r="BW8" s="993"/>
      <c r="BX8" s="993"/>
      <c r="BY8" s="993"/>
      <c r="BZ8" s="993"/>
      <c r="CA8" s="993"/>
      <c r="CB8" s="993"/>
      <c r="CC8" s="993"/>
      <c r="CD8" s="993"/>
      <c r="CE8" s="993"/>
      <c r="CF8" s="993"/>
      <c r="CG8" s="1014"/>
      <c r="CH8" s="989">
        <v>-2</v>
      </c>
      <c r="CI8" s="990"/>
      <c r="CJ8" s="990"/>
      <c r="CK8" s="990"/>
      <c r="CL8" s="991"/>
      <c r="CM8" s="989">
        <v>20</v>
      </c>
      <c r="CN8" s="990"/>
      <c r="CO8" s="990"/>
      <c r="CP8" s="990"/>
      <c r="CQ8" s="991"/>
      <c r="CR8" s="989" t="s">
        <v>557</v>
      </c>
      <c r="CS8" s="990"/>
      <c r="CT8" s="990"/>
      <c r="CU8" s="990"/>
      <c r="CV8" s="991"/>
      <c r="CW8" s="989">
        <v>28</v>
      </c>
      <c r="CX8" s="990"/>
      <c r="CY8" s="990"/>
      <c r="CZ8" s="990"/>
      <c r="DA8" s="991"/>
      <c r="DB8" s="989" t="s">
        <v>557</v>
      </c>
      <c r="DC8" s="990"/>
      <c r="DD8" s="990"/>
      <c r="DE8" s="990"/>
      <c r="DF8" s="991"/>
      <c r="DG8" s="989" t="s">
        <v>557</v>
      </c>
      <c r="DH8" s="990"/>
      <c r="DI8" s="990"/>
      <c r="DJ8" s="990"/>
      <c r="DK8" s="991"/>
      <c r="DL8" s="989" t="s">
        <v>557</v>
      </c>
      <c r="DM8" s="990"/>
      <c r="DN8" s="990"/>
      <c r="DO8" s="990"/>
      <c r="DP8" s="991"/>
      <c r="DQ8" s="989" t="s">
        <v>557</v>
      </c>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11654</v>
      </c>
      <c r="R23" s="1061"/>
      <c r="S23" s="1061"/>
      <c r="T23" s="1061"/>
      <c r="U23" s="1061"/>
      <c r="V23" s="1061">
        <v>11125</v>
      </c>
      <c r="W23" s="1061"/>
      <c r="X23" s="1061"/>
      <c r="Y23" s="1061"/>
      <c r="Z23" s="1061"/>
      <c r="AA23" s="1061">
        <v>529</v>
      </c>
      <c r="AB23" s="1061"/>
      <c r="AC23" s="1061"/>
      <c r="AD23" s="1061"/>
      <c r="AE23" s="1068"/>
      <c r="AF23" s="1069">
        <v>463</v>
      </c>
      <c r="AG23" s="1061"/>
      <c r="AH23" s="1061"/>
      <c r="AI23" s="1061"/>
      <c r="AJ23" s="1070"/>
      <c r="AK23" s="1071"/>
      <c r="AL23" s="1072"/>
      <c r="AM23" s="1072"/>
      <c r="AN23" s="1072"/>
      <c r="AO23" s="1072"/>
      <c r="AP23" s="1061">
        <v>6627</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2778</v>
      </c>
      <c r="R28" s="1051"/>
      <c r="S28" s="1051"/>
      <c r="T28" s="1051"/>
      <c r="U28" s="1051"/>
      <c r="V28" s="1051">
        <v>2812</v>
      </c>
      <c r="W28" s="1051"/>
      <c r="X28" s="1051"/>
      <c r="Y28" s="1051"/>
      <c r="Z28" s="1051"/>
      <c r="AA28" s="1051">
        <v>-34</v>
      </c>
      <c r="AB28" s="1051"/>
      <c r="AC28" s="1051"/>
      <c r="AD28" s="1051"/>
      <c r="AE28" s="1052"/>
      <c r="AF28" s="1053">
        <v>-34</v>
      </c>
      <c r="AG28" s="1051"/>
      <c r="AH28" s="1051"/>
      <c r="AI28" s="1051"/>
      <c r="AJ28" s="1054"/>
      <c r="AK28" s="1042">
        <v>196</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2843</v>
      </c>
      <c r="R29" s="1039"/>
      <c r="S29" s="1039"/>
      <c r="T29" s="1039"/>
      <c r="U29" s="1039"/>
      <c r="V29" s="1039">
        <v>2779</v>
      </c>
      <c r="W29" s="1039"/>
      <c r="X29" s="1039"/>
      <c r="Y29" s="1039"/>
      <c r="Z29" s="1039"/>
      <c r="AA29" s="1039">
        <v>64</v>
      </c>
      <c r="AB29" s="1039"/>
      <c r="AC29" s="1039"/>
      <c r="AD29" s="1039"/>
      <c r="AE29" s="1040"/>
      <c r="AF29" s="1035">
        <v>64</v>
      </c>
      <c r="AG29" s="1036"/>
      <c r="AH29" s="1036"/>
      <c r="AI29" s="1036"/>
      <c r="AJ29" s="1037"/>
      <c r="AK29" s="980">
        <v>443</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17</v>
      </c>
      <c r="R30" s="1039"/>
      <c r="S30" s="1039"/>
      <c r="T30" s="1039"/>
      <c r="U30" s="1039"/>
      <c r="V30" s="1039">
        <v>14</v>
      </c>
      <c r="W30" s="1039"/>
      <c r="X30" s="1039"/>
      <c r="Y30" s="1039"/>
      <c r="Z30" s="1039"/>
      <c r="AA30" s="1039">
        <v>3</v>
      </c>
      <c r="AB30" s="1039"/>
      <c r="AC30" s="1039"/>
      <c r="AD30" s="1039"/>
      <c r="AE30" s="1040"/>
      <c r="AF30" s="1035">
        <v>3</v>
      </c>
      <c r="AG30" s="1036"/>
      <c r="AH30" s="1036"/>
      <c r="AI30" s="1036"/>
      <c r="AJ30" s="1037"/>
      <c r="AK30" s="980">
        <v>0</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609</v>
      </c>
      <c r="R31" s="1039"/>
      <c r="S31" s="1039"/>
      <c r="T31" s="1039"/>
      <c r="U31" s="1039"/>
      <c r="V31" s="1039">
        <v>608</v>
      </c>
      <c r="W31" s="1039"/>
      <c r="X31" s="1039"/>
      <c r="Y31" s="1039"/>
      <c r="Z31" s="1039"/>
      <c r="AA31" s="1039">
        <v>1</v>
      </c>
      <c r="AB31" s="1039"/>
      <c r="AC31" s="1039"/>
      <c r="AD31" s="1039"/>
      <c r="AE31" s="1040"/>
      <c r="AF31" s="1035">
        <v>1</v>
      </c>
      <c r="AG31" s="1036"/>
      <c r="AH31" s="1036"/>
      <c r="AI31" s="1036"/>
      <c r="AJ31" s="1037"/>
      <c r="AK31" s="980">
        <v>95</v>
      </c>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713</v>
      </c>
      <c r="R32" s="1039"/>
      <c r="S32" s="1039"/>
      <c r="T32" s="1039"/>
      <c r="U32" s="1039"/>
      <c r="V32" s="1039">
        <v>1110</v>
      </c>
      <c r="W32" s="1039"/>
      <c r="X32" s="1039"/>
      <c r="Y32" s="1039"/>
      <c r="Z32" s="1039"/>
      <c r="AA32" s="1039">
        <v>397</v>
      </c>
      <c r="AB32" s="1039"/>
      <c r="AC32" s="1039"/>
      <c r="AD32" s="1039"/>
      <c r="AE32" s="1040"/>
      <c r="AF32" s="1035">
        <v>333</v>
      </c>
      <c r="AG32" s="1036"/>
      <c r="AH32" s="1036"/>
      <c r="AI32" s="1036"/>
      <c r="AJ32" s="1037"/>
      <c r="AK32" s="980">
        <v>1</v>
      </c>
      <c r="AL32" s="971"/>
      <c r="AM32" s="971"/>
      <c r="AN32" s="971"/>
      <c r="AO32" s="971"/>
      <c r="AP32" s="971">
        <v>1189</v>
      </c>
      <c r="AQ32" s="971"/>
      <c r="AR32" s="971"/>
      <c r="AS32" s="971"/>
      <c r="AT32" s="971"/>
      <c r="AU32" s="971"/>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716</v>
      </c>
      <c r="R33" s="1039"/>
      <c r="S33" s="1039"/>
      <c r="T33" s="1039"/>
      <c r="U33" s="1039"/>
      <c r="V33" s="1039">
        <v>711</v>
      </c>
      <c r="W33" s="1039"/>
      <c r="X33" s="1039"/>
      <c r="Y33" s="1039"/>
      <c r="Z33" s="1039"/>
      <c r="AA33" s="1039">
        <v>5</v>
      </c>
      <c r="AB33" s="1039"/>
      <c r="AC33" s="1039"/>
      <c r="AD33" s="1039"/>
      <c r="AE33" s="1040"/>
      <c r="AF33" s="1035">
        <v>87</v>
      </c>
      <c r="AG33" s="1036"/>
      <c r="AH33" s="1036"/>
      <c r="AI33" s="1036"/>
      <c r="AJ33" s="1037"/>
      <c r="AK33" s="980">
        <v>111</v>
      </c>
      <c r="AL33" s="971"/>
      <c r="AM33" s="971"/>
      <c r="AN33" s="971"/>
      <c r="AO33" s="971"/>
      <c r="AP33" s="971">
        <v>7087</v>
      </c>
      <c r="AQ33" s="971"/>
      <c r="AR33" s="971"/>
      <c r="AS33" s="971"/>
      <c r="AT33" s="971"/>
      <c r="AU33" s="971">
        <v>2502</v>
      </c>
      <c r="AV33" s="971"/>
      <c r="AW33" s="971"/>
      <c r="AX33" s="971"/>
      <c r="AY33" s="971"/>
      <c r="AZ33" s="1041"/>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454</v>
      </c>
      <c r="AG63" s="959"/>
      <c r="AH63" s="959"/>
      <c r="AI63" s="959"/>
      <c r="AJ63" s="1022"/>
      <c r="AK63" s="1023"/>
      <c r="AL63" s="963"/>
      <c r="AM63" s="963"/>
      <c r="AN63" s="963"/>
      <c r="AO63" s="963"/>
      <c r="AP63" s="959">
        <v>8276</v>
      </c>
      <c r="AQ63" s="959"/>
      <c r="AR63" s="959"/>
      <c r="AS63" s="959"/>
      <c r="AT63" s="959"/>
      <c r="AU63" s="959">
        <v>2502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552</v>
      </c>
      <c r="C68" s="986"/>
      <c r="D68" s="986"/>
      <c r="E68" s="986"/>
      <c r="F68" s="986"/>
      <c r="G68" s="986"/>
      <c r="H68" s="986"/>
      <c r="I68" s="986"/>
      <c r="J68" s="986"/>
      <c r="K68" s="986"/>
      <c r="L68" s="986"/>
      <c r="M68" s="986"/>
      <c r="N68" s="986"/>
      <c r="O68" s="986"/>
      <c r="P68" s="987"/>
      <c r="Q68" s="988">
        <v>331</v>
      </c>
      <c r="R68" s="982"/>
      <c r="S68" s="982"/>
      <c r="T68" s="982"/>
      <c r="U68" s="982"/>
      <c r="V68" s="982">
        <v>305</v>
      </c>
      <c r="W68" s="982"/>
      <c r="X68" s="982"/>
      <c r="Y68" s="982"/>
      <c r="Z68" s="982"/>
      <c r="AA68" s="982">
        <v>26</v>
      </c>
      <c r="AB68" s="982"/>
      <c r="AC68" s="982"/>
      <c r="AD68" s="982"/>
      <c r="AE68" s="982"/>
      <c r="AF68" s="982">
        <v>26</v>
      </c>
      <c r="AG68" s="982"/>
      <c r="AH68" s="982"/>
      <c r="AI68" s="982"/>
      <c r="AJ68" s="982"/>
      <c r="AK68" s="982">
        <v>21</v>
      </c>
      <c r="AL68" s="982"/>
      <c r="AM68" s="982"/>
      <c r="AN68" s="982"/>
      <c r="AO68" s="982"/>
      <c r="AP68" s="982">
        <v>258</v>
      </c>
      <c r="AQ68" s="982"/>
      <c r="AR68" s="982"/>
      <c r="AS68" s="982"/>
      <c r="AT68" s="982"/>
      <c r="AU68" s="982">
        <v>49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553</v>
      </c>
      <c r="C69" s="975"/>
      <c r="D69" s="975"/>
      <c r="E69" s="975"/>
      <c r="F69" s="975"/>
      <c r="G69" s="975"/>
      <c r="H69" s="975"/>
      <c r="I69" s="975"/>
      <c r="J69" s="975"/>
      <c r="K69" s="975"/>
      <c r="L69" s="975"/>
      <c r="M69" s="975"/>
      <c r="N69" s="975"/>
      <c r="O69" s="975"/>
      <c r="P69" s="976"/>
      <c r="Q69" s="977">
        <v>4475</v>
      </c>
      <c r="R69" s="971"/>
      <c r="S69" s="971"/>
      <c r="T69" s="971"/>
      <c r="U69" s="971"/>
      <c r="V69" s="971">
        <v>4456</v>
      </c>
      <c r="W69" s="971"/>
      <c r="X69" s="971"/>
      <c r="Y69" s="971"/>
      <c r="Z69" s="971"/>
      <c r="AA69" s="971">
        <v>19</v>
      </c>
      <c r="AB69" s="971"/>
      <c r="AC69" s="971"/>
      <c r="AD69" s="971"/>
      <c r="AE69" s="971"/>
      <c r="AF69" s="971">
        <v>19</v>
      </c>
      <c r="AG69" s="971"/>
      <c r="AH69" s="971"/>
      <c r="AI69" s="971"/>
      <c r="AJ69" s="971"/>
      <c r="AK69" s="971">
        <v>50</v>
      </c>
      <c r="AL69" s="971"/>
      <c r="AM69" s="971"/>
      <c r="AN69" s="971"/>
      <c r="AO69" s="971"/>
      <c r="AP69" s="971"/>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554</v>
      </c>
      <c r="C70" s="975"/>
      <c r="D70" s="975"/>
      <c r="E70" s="975"/>
      <c r="F70" s="975"/>
      <c r="G70" s="975"/>
      <c r="H70" s="975"/>
      <c r="I70" s="975"/>
      <c r="J70" s="975"/>
      <c r="K70" s="975"/>
      <c r="L70" s="975"/>
      <c r="M70" s="975"/>
      <c r="N70" s="975"/>
      <c r="O70" s="975"/>
      <c r="P70" s="976"/>
      <c r="Q70" s="977">
        <v>236</v>
      </c>
      <c r="R70" s="971"/>
      <c r="S70" s="971"/>
      <c r="T70" s="971"/>
      <c r="U70" s="971"/>
      <c r="V70" s="971">
        <v>222</v>
      </c>
      <c r="W70" s="971"/>
      <c r="X70" s="971"/>
      <c r="Y70" s="971"/>
      <c r="Z70" s="971"/>
      <c r="AA70" s="971">
        <v>14</v>
      </c>
      <c r="AB70" s="971"/>
      <c r="AC70" s="971"/>
      <c r="AD70" s="971"/>
      <c r="AE70" s="971"/>
      <c r="AF70" s="971">
        <v>28</v>
      </c>
      <c r="AG70" s="971"/>
      <c r="AH70" s="971"/>
      <c r="AI70" s="971"/>
      <c r="AJ70" s="971"/>
      <c r="AK70" s="971">
        <v>10</v>
      </c>
      <c r="AL70" s="971"/>
      <c r="AM70" s="971"/>
      <c r="AN70" s="971"/>
      <c r="AO70" s="971"/>
      <c r="AP70" s="971">
        <v>91</v>
      </c>
      <c r="AQ70" s="971"/>
      <c r="AR70" s="971"/>
      <c r="AS70" s="971"/>
      <c r="AT70" s="971"/>
      <c r="AU70" s="971">
        <v>20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559</v>
      </c>
      <c r="C71" s="975"/>
      <c r="D71" s="975"/>
      <c r="E71" s="975"/>
      <c r="F71" s="975"/>
      <c r="G71" s="975"/>
      <c r="H71" s="975"/>
      <c r="I71" s="975"/>
      <c r="J71" s="975"/>
      <c r="K71" s="975"/>
      <c r="L71" s="975"/>
      <c r="M71" s="975"/>
      <c r="N71" s="975"/>
      <c r="O71" s="975"/>
      <c r="P71" s="976"/>
      <c r="Q71" s="977">
        <v>276</v>
      </c>
      <c r="R71" s="971"/>
      <c r="S71" s="971"/>
      <c r="T71" s="971"/>
      <c r="U71" s="971"/>
      <c r="V71" s="971">
        <v>223</v>
      </c>
      <c r="W71" s="971"/>
      <c r="X71" s="971"/>
      <c r="Y71" s="971"/>
      <c r="Z71" s="971"/>
      <c r="AA71" s="971">
        <v>53</v>
      </c>
      <c r="AB71" s="971"/>
      <c r="AC71" s="971"/>
      <c r="AD71" s="971"/>
      <c r="AE71" s="971"/>
      <c r="AF71" s="971">
        <v>53</v>
      </c>
      <c r="AG71" s="971"/>
      <c r="AH71" s="971"/>
      <c r="AI71" s="971"/>
      <c r="AJ71" s="971"/>
      <c r="AK71" s="971">
        <v>127</v>
      </c>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555</v>
      </c>
      <c r="C72" s="975"/>
      <c r="D72" s="975"/>
      <c r="E72" s="975"/>
      <c r="F72" s="975"/>
      <c r="G72" s="975"/>
      <c r="H72" s="975"/>
      <c r="I72" s="975"/>
      <c r="J72" s="975"/>
      <c r="K72" s="975"/>
      <c r="L72" s="975"/>
      <c r="M72" s="975"/>
      <c r="N72" s="975"/>
      <c r="O72" s="975"/>
      <c r="P72" s="976"/>
      <c r="Q72" s="977">
        <v>187</v>
      </c>
      <c r="R72" s="971"/>
      <c r="S72" s="971"/>
      <c r="T72" s="971"/>
      <c r="U72" s="971"/>
      <c r="V72" s="971">
        <v>176</v>
      </c>
      <c r="W72" s="971"/>
      <c r="X72" s="971"/>
      <c r="Y72" s="971"/>
      <c r="Z72" s="971"/>
      <c r="AA72" s="971">
        <v>11</v>
      </c>
      <c r="AB72" s="971"/>
      <c r="AC72" s="971"/>
      <c r="AD72" s="971"/>
      <c r="AE72" s="971"/>
      <c r="AF72" s="971">
        <v>11</v>
      </c>
      <c r="AG72" s="971"/>
      <c r="AH72" s="971"/>
      <c r="AI72" s="971"/>
      <c r="AJ72" s="971"/>
      <c r="AK72" s="971">
        <v>87</v>
      </c>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556</v>
      </c>
      <c r="C73" s="975"/>
      <c r="D73" s="975"/>
      <c r="E73" s="975"/>
      <c r="F73" s="975"/>
      <c r="G73" s="975"/>
      <c r="H73" s="975"/>
      <c r="I73" s="975"/>
      <c r="J73" s="975"/>
      <c r="K73" s="975"/>
      <c r="L73" s="975"/>
      <c r="M73" s="975"/>
      <c r="N73" s="975"/>
      <c r="O73" s="975"/>
      <c r="P73" s="976"/>
      <c r="Q73" s="977">
        <v>15213</v>
      </c>
      <c r="R73" s="971"/>
      <c r="S73" s="971"/>
      <c r="T73" s="971"/>
      <c r="U73" s="971"/>
      <c r="V73" s="971">
        <v>15014</v>
      </c>
      <c r="W73" s="971"/>
      <c r="X73" s="971"/>
      <c r="Y73" s="971"/>
      <c r="Z73" s="971"/>
      <c r="AA73" s="971">
        <v>198</v>
      </c>
      <c r="AB73" s="971"/>
      <c r="AC73" s="971"/>
      <c r="AD73" s="971"/>
      <c r="AE73" s="971"/>
      <c r="AF73" s="971">
        <v>198</v>
      </c>
      <c r="AG73" s="971"/>
      <c r="AH73" s="971"/>
      <c r="AI73" s="971"/>
      <c r="AJ73" s="971"/>
      <c r="AK73" s="971">
        <v>470</v>
      </c>
      <c r="AL73" s="971"/>
      <c r="AM73" s="971"/>
      <c r="AN73" s="971"/>
      <c r="AO73" s="971"/>
      <c r="AP73" s="971">
        <v>4568</v>
      </c>
      <c r="AQ73" s="971"/>
      <c r="AR73" s="971"/>
      <c r="AS73" s="971"/>
      <c r="AT73" s="971"/>
      <c r="AU73" s="971">
        <v>94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335</v>
      </c>
      <c r="AG88" s="959"/>
      <c r="AH88" s="959"/>
      <c r="AI88" s="959"/>
      <c r="AJ88" s="959"/>
      <c r="AK88" s="963"/>
      <c r="AL88" s="963"/>
      <c r="AM88" s="963"/>
      <c r="AN88" s="963"/>
      <c r="AO88" s="963"/>
      <c r="AP88" s="959">
        <v>4917</v>
      </c>
      <c r="AQ88" s="959"/>
      <c r="AR88" s="959"/>
      <c r="AS88" s="959"/>
      <c r="AT88" s="959"/>
      <c r="AU88" s="959">
        <v>163</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v>
      </c>
      <c r="CS102" s="953"/>
      <c r="CT102" s="953"/>
      <c r="CU102" s="953"/>
      <c r="CV102" s="954"/>
      <c r="CW102" s="952">
        <v>9</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913691</v>
      </c>
      <c r="AB110" s="889"/>
      <c r="AC110" s="889"/>
      <c r="AD110" s="889"/>
      <c r="AE110" s="890"/>
      <c r="AF110" s="891">
        <v>860941</v>
      </c>
      <c r="AG110" s="889"/>
      <c r="AH110" s="889"/>
      <c r="AI110" s="889"/>
      <c r="AJ110" s="890"/>
      <c r="AK110" s="891">
        <v>852475</v>
      </c>
      <c r="AL110" s="889"/>
      <c r="AM110" s="889"/>
      <c r="AN110" s="889"/>
      <c r="AO110" s="890"/>
      <c r="AP110" s="892">
        <v>13.8</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7409061</v>
      </c>
      <c r="BR110" s="842"/>
      <c r="BS110" s="842"/>
      <c r="BT110" s="842"/>
      <c r="BU110" s="842"/>
      <c r="BV110" s="842">
        <v>6929057</v>
      </c>
      <c r="BW110" s="842"/>
      <c r="BX110" s="842"/>
      <c r="BY110" s="842"/>
      <c r="BZ110" s="842"/>
      <c r="CA110" s="842">
        <v>6626753</v>
      </c>
      <c r="CB110" s="842"/>
      <c r="CC110" s="842"/>
      <c r="CD110" s="842"/>
      <c r="CE110" s="842"/>
      <c r="CF110" s="866">
        <v>107.6</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6898181</v>
      </c>
      <c r="BR112" s="817"/>
      <c r="BS112" s="817"/>
      <c r="BT112" s="817"/>
      <c r="BU112" s="817"/>
      <c r="BV112" s="817">
        <v>6586100</v>
      </c>
      <c r="BW112" s="817"/>
      <c r="BX112" s="817"/>
      <c r="BY112" s="817"/>
      <c r="BZ112" s="817"/>
      <c r="CA112" s="817">
        <v>6183391</v>
      </c>
      <c r="CB112" s="817"/>
      <c r="CC112" s="817"/>
      <c r="CD112" s="817"/>
      <c r="CE112" s="817"/>
      <c r="CF112" s="875">
        <v>100.4</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480826</v>
      </c>
      <c r="AB113" s="919"/>
      <c r="AC113" s="919"/>
      <c r="AD113" s="919"/>
      <c r="AE113" s="920"/>
      <c r="AF113" s="921">
        <v>468450</v>
      </c>
      <c r="AG113" s="919"/>
      <c r="AH113" s="919"/>
      <c r="AI113" s="919"/>
      <c r="AJ113" s="920"/>
      <c r="AK113" s="921">
        <v>444247</v>
      </c>
      <c r="AL113" s="919"/>
      <c r="AM113" s="919"/>
      <c r="AN113" s="919"/>
      <c r="AO113" s="920"/>
      <c r="AP113" s="922">
        <v>7.2</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181822</v>
      </c>
      <c r="BR113" s="817"/>
      <c r="BS113" s="817"/>
      <c r="BT113" s="817"/>
      <c r="BU113" s="817"/>
      <c r="BV113" s="817">
        <v>170120</v>
      </c>
      <c r="BW113" s="817"/>
      <c r="BX113" s="817"/>
      <c r="BY113" s="817"/>
      <c r="BZ113" s="817"/>
      <c r="CA113" s="817">
        <v>163449</v>
      </c>
      <c r="CB113" s="817"/>
      <c r="CC113" s="817"/>
      <c r="CD113" s="817"/>
      <c r="CE113" s="817"/>
      <c r="CF113" s="875">
        <v>2.7</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21160</v>
      </c>
      <c r="AB114" s="780"/>
      <c r="AC114" s="780"/>
      <c r="AD114" s="780"/>
      <c r="AE114" s="781"/>
      <c r="AF114" s="782">
        <v>24561</v>
      </c>
      <c r="AG114" s="780"/>
      <c r="AH114" s="780"/>
      <c r="AI114" s="780"/>
      <c r="AJ114" s="781"/>
      <c r="AK114" s="782">
        <v>29898</v>
      </c>
      <c r="AL114" s="780"/>
      <c r="AM114" s="780"/>
      <c r="AN114" s="780"/>
      <c r="AO114" s="781"/>
      <c r="AP114" s="824">
        <v>0.5</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1185160</v>
      </c>
      <c r="BR114" s="817"/>
      <c r="BS114" s="817"/>
      <c r="BT114" s="817"/>
      <c r="BU114" s="817"/>
      <c r="BV114" s="817">
        <v>1064514</v>
      </c>
      <c r="BW114" s="817"/>
      <c r="BX114" s="817"/>
      <c r="BY114" s="817"/>
      <c r="BZ114" s="817"/>
      <c r="CA114" s="817">
        <v>999162</v>
      </c>
      <c r="CB114" s="817"/>
      <c r="CC114" s="817"/>
      <c r="CD114" s="817"/>
      <c r="CE114" s="817"/>
      <c r="CF114" s="875">
        <v>16.2</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1415677</v>
      </c>
      <c r="AB117" s="903"/>
      <c r="AC117" s="903"/>
      <c r="AD117" s="903"/>
      <c r="AE117" s="904"/>
      <c r="AF117" s="905">
        <v>1353952</v>
      </c>
      <c r="AG117" s="903"/>
      <c r="AH117" s="903"/>
      <c r="AI117" s="903"/>
      <c r="AJ117" s="904"/>
      <c r="AK117" s="905">
        <v>1326620</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15674224</v>
      </c>
      <c r="BR119" s="845"/>
      <c r="BS119" s="845"/>
      <c r="BT119" s="845"/>
      <c r="BU119" s="845"/>
      <c r="BV119" s="845">
        <v>14749791</v>
      </c>
      <c r="BW119" s="845"/>
      <c r="BX119" s="845"/>
      <c r="BY119" s="845"/>
      <c r="BZ119" s="845"/>
      <c r="CA119" s="845">
        <v>13972755</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3809312</v>
      </c>
      <c r="BR120" s="842"/>
      <c r="BS120" s="842"/>
      <c r="BT120" s="842"/>
      <c r="BU120" s="842"/>
      <c r="BV120" s="842">
        <v>3878829</v>
      </c>
      <c r="BW120" s="842"/>
      <c r="BX120" s="842"/>
      <c r="BY120" s="842"/>
      <c r="BZ120" s="842"/>
      <c r="CA120" s="842">
        <v>3768355</v>
      </c>
      <c r="CB120" s="842"/>
      <c r="CC120" s="842"/>
      <c r="CD120" s="842"/>
      <c r="CE120" s="842"/>
      <c r="CF120" s="866">
        <v>61.2</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6898181</v>
      </c>
      <c r="DH120" s="842"/>
      <c r="DI120" s="842"/>
      <c r="DJ120" s="842"/>
      <c r="DK120" s="842"/>
      <c r="DL120" s="842">
        <v>6586100</v>
      </c>
      <c r="DM120" s="842"/>
      <c r="DN120" s="842"/>
      <c r="DO120" s="842"/>
      <c r="DP120" s="842"/>
      <c r="DQ120" s="842">
        <v>6183391</v>
      </c>
      <c r="DR120" s="842"/>
      <c r="DS120" s="842"/>
      <c r="DT120" s="842"/>
      <c r="DU120" s="842"/>
      <c r="DV120" s="843">
        <v>100.4</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2459948</v>
      </c>
      <c r="BR121" s="817"/>
      <c r="BS121" s="817"/>
      <c r="BT121" s="817"/>
      <c r="BU121" s="817"/>
      <c r="BV121" s="817">
        <v>2323018</v>
      </c>
      <c r="BW121" s="817"/>
      <c r="BX121" s="817"/>
      <c r="BY121" s="817"/>
      <c r="BZ121" s="817"/>
      <c r="CA121" s="817">
        <v>2239157</v>
      </c>
      <c r="CB121" s="817"/>
      <c r="CC121" s="817"/>
      <c r="CD121" s="817"/>
      <c r="CE121" s="817"/>
      <c r="CF121" s="875">
        <v>36.4</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8315454</v>
      </c>
      <c r="BR122" s="845"/>
      <c r="BS122" s="845"/>
      <c r="BT122" s="845"/>
      <c r="BU122" s="845"/>
      <c r="BV122" s="845">
        <v>7972133</v>
      </c>
      <c r="BW122" s="845"/>
      <c r="BX122" s="845"/>
      <c r="BY122" s="845"/>
      <c r="BZ122" s="845"/>
      <c r="CA122" s="845">
        <v>7666298</v>
      </c>
      <c r="CB122" s="845"/>
      <c r="CC122" s="845"/>
      <c r="CD122" s="845"/>
      <c r="CE122" s="845"/>
      <c r="CF122" s="846">
        <v>124.5</v>
      </c>
      <c r="CG122" s="847"/>
      <c r="CH122" s="847"/>
      <c r="CI122" s="847"/>
      <c r="CJ122" s="847"/>
      <c r="CK122" s="869"/>
      <c r="CL122" s="855"/>
      <c r="CM122" s="855"/>
      <c r="CN122" s="855"/>
      <c r="CO122" s="856"/>
      <c r="CP122" s="835" t="s">
        <v>389</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14584714</v>
      </c>
      <c r="BR123" s="833"/>
      <c r="BS123" s="833"/>
      <c r="BT123" s="833"/>
      <c r="BU123" s="833"/>
      <c r="BV123" s="833">
        <v>14173980</v>
      </c>
      <c r="BW123" s="833"/>
      <c r="BX123" s="833"/>
      <c r="BY123" s="833"/>
      <c r="BZ123" s="833"/>
      <c r="CA123" s="833">
        <v>13673810</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18.600000000000001</v>
      </c>
      <c r="BR124" s="831"/>
      <c r="BS124" s="831"/>
      <c r="BT124" s="831"/>
      <c r="BU124" s="831"/>
      <c r="BV124" s="831">
        <v>9.6</v>
      </c>
      <c r="BW124" s="831"/>
      <c r="BX124" s="831"/>
      <c r="BY124" s="831"/>
      <c r="BZ124" s="831"/>
      <c r="CA124" s="831">
        <v>4.8</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133786</v>
      </c>
      <c r="AB128" s="801"/>
      <c r="AC128" s="801"/>
      <c r="AD128" s="801"/>
      <c r="AE128" s="802"/>
      <c r="AF128" s="803">
        <v>129607</v>
      </c>
      <c r="AG128" s="801"/>
      <c r="AH128" s="801"/>
      <c r="AI128" s="801"/>
      <c r="AJ128" s="802"/>
      <c r="AK128" s="803">
        <v>143491</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14.1</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6648050</v>
      </c>
      <c r="AB129" s="780"/>
      <c r="AC129" s="780"/>
      <c r="AD129" s="780"/>
      <c r="AE129" s="781"/>
      <c r="AF129" s="782">
        <v>6698295</v>
      </c>
      <c r="AG129" s="780"/>
      <c r="AH129" s="780"/>
      <c r="AI129" s="780"/>
      <c r="AJ129" s="781"/>
      <c r="AK129" s="782">
        <v>6853327</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19.100000000000001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808922</v>
      </c>
      <c r="AB130" s="780"/>
      <c r="AC130" s="780"/>
      <c r="AD130" s="780"/>
      <c r="AE130" s="781"/>
      <c r="AF130" s="782">
        <v>729612</v>
      </c>
      <c r="AG130" s="780"/>
      <c r="AH130" s="780"/>
      <c r="AI130" s="780"/>
      <c r="AJ130" s="781"/>
      <c r="AK130" s="782">
        <v>696463</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5839128</v>
      </c>
      <c r="AB131" s="764"/>
      <c r="AC131" s="764"/>
      <c r="AD131" s="764"/>
      <c r="AE131" s="765"/>
      <c r="AF131" s="766">
        <v>5968683</v>
      </c>
      <c r="AG131" s="764"/>
      <c r="AH131" s="764"/>
      <c r="AI131" s="764"/>
      <c r="AJ131" s="765"/>
      <c r="AK131" s="766">
        <v>6156864</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4.8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8.0999936980000005</v>
      </c>
      <c r="AB132" s="745"/>
      <c r="AC132" s="745"/>
      <c r="AD132" s="745"/>
      <c r="AE132" s="746"/>
      <c r="AF132" s="747">
        <v>8.2888134620000002</v>
      </c>
      <c r="AG132" s="745"/>
      <c r="AH132" s="745"/>
      <c r="AI132" s="745"/>
      <c r="AJ132" s="746"/>
      <c r="AK132" s="747">
        <v>7.90444616</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7.8</v>
      </c>
      <c r="AB133" s="724"/>
      <c r="AC133" s="724"/>
      <c r="AD133" s="724"/>
      <c r="AE133" s="725"/>
      <c r="AF133" s="723">
        <v>8.1</v>
      </c>
      <c r="AG133" s="724"/>
      <c r="AH133" s="724"/>
      <c r="AI133" s="724"/>
      <c r="AJ133" s="725"/>
      <c r="AK133" s="723">
        <v>8</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kCcKaAk28HCbuykiJ1G6DoKjXuU0ABVOSDwIpep5YZEXstoZS/s6VHlmjrb3/w5B6f123MQ9/eS0pbqr+3QNQA==" saltValue="AXFbQ5K3Y6buWYcYARkVX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5X9jUS5lcL2RbRoDXWqGxG2dUqQ6l/0GUDe24hX+CVoU21+P3Oa+2OMxvz/JTSEPxswP1OwtXWvMSu6ufCmjNQ==" saltValue="0+Djbfzjf+1/dNPGwIF0d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Zg8/VSyYr/HdkinwQHX/chVidHTFHKItzfzggnwzt7Z5JllCeIdX/sOAAYjQ13a8poAwhuOY2KvEcsgubS90Q==" saltValue="VNWETgK8TS6UtD/VwAXeu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2031862</v>
      </c>
      <c r="AP9" s="269">
        <v>72473</v>
      </c>
      <c r="AQ9" s="270">
        <v>72090</v>
      </c>
      <c r="AR9" s="271">
        <v>0.5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278679</v>
      </c>
      <c r="AP10" s="272">
        <v>9940</v>
      </c>
      <c r="AQ10" s="273">
        <v>9072</v>
      </c>
      <c r="AR10" s="274">
        <v>9.6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72</v>
      </c>
      <c r="AP11" s="272">
        <v>3</v>
      </c>
      <c r="AQ11" s="273">
        <v>383</v>
      </c>
      <c r="AR11" s="274">
        <v>-99.2</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26</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50659</v>
      </c>
      <c r="AP13" s="272">
        <v>1807</v>
      </c>
      <c r="AQ13" s="273">
        <v>2732</v>
      </c>
      <c r="AR13" s="274">
        <v>-33.9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40667</v>
      </c>
      <c r="AP14" s="272">
        <v>1451</v>
      </c>
      <c r="AQ14" s="273">
        <v>1315</v>
      </c>
      <c r="AR14" s="274">
        <v>10.3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-175127</v>
      </c>
      <c r="AP15" s="272">
        <v>-6247</v>
      </c>
      <c r="AQ15" s="273">
        <v>-4107</v>
      </c>
      <c r="AR15" s="274">
        <v>52.1</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2226812</v>
      </c>
      <c r="AP16" s="272">
        <v>79427</v>
      </c>
      <c r="AQ16" s="273">
        <v>81511</v>
      </c>
      <c r="AR16" s="274">
        <v>-2.6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6.03</v>
      </c>
      <c r="AP21" s="286">
        <v>6.74</v>
      </c>
      <c r="AQ21" s="287">
        <v>-0.71</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99.7</v>
      </c>
      <c r="AP22" s="291">
        <v>97</v>
      </c>
      <c r="AQ22" s="292">
        <v>2.7</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852475</v>
      </c>
      <c r="AP32" s="300">
        <v>30406</v>
      </c>
      <c r="AQ32" s="301">
        <v>33695</v>
      </c>
      <c r="AR32" s="302">
        <v>-9.8000000000000007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444247</v>
      </c>
      <c r="AP35" s="300">
        <v>15846</v>
      </c>
      <c r="AQ35" s="301">
        <v>8394</v>
      </c>
      <c r="AR35" s="302">
        <v>88.8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29898</v>
      </c>
      <c r="AP36" s="300">
        <v>1066</v>
      </c>
      <c r="AQ36" s="301">
        <v>1998</v>
      </c>
      <c r="AR36" s="302">
        <v>-46.6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1021</v>
      </c>
      <c r="AR37" s="302" t="s">
        <v>487</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3</v>
      </c>
      <c r="AR38" s="292" t="s">
        <v>487</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-143491</v>
      </c>
      <c r="AP39" s="300">
        <v>-5118</v>
      </c>
      <c r="AQ39" s="301">
        <v>-3210</v>
      </c>
      <c r="AR39" s="302">
        <v>59.4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-696463</v>
      </c>
      <c r="AP40" s="300">
        <v>-24842</v>
      </c>
      <c r="AQ40" s="301">
        <v>-26336</v>
      </c>
      <c r="AR40" s="302">
        <v>-5.7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486666</v>
      </c>
      <c r="AP41" s="300">
        <v>17359</v>
      </c>
      <c r="AQ41" s="301">
        <v>15565</v>
      </c>
      <c r="AR41" s="302">
        <v>11.5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357075</v>
      </c>
      <c r="AN51" s="322">
        <v>12640</v>
      </c>
      <c r="AO51" s="323">
        <v>-50</v>
      </c>
      <c r="AP51" s="324">
        <v>52068</v>
      </c>
      <c r="AQ51" s="325">
        <v>1.6</v>
      </c>
      <c r="AR51" s="326">
        <v>-51.6</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205236</v>
      </c>
      <c r="AN52" s="330">
        <v>7265</v>
      </c>
      <c r="AO52" s="331">
        <v>-52.4</v>
      </c>
      <c r="AP52" s="332">
        <v>26936</v>
      </c>
      <c r="AQ52" s="333">
        <v>3.4</v>
      </c>
      <c r="AR52" s="334">
        <v>-55.8</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345479</v>
      </c>
      <c r="AN53" s="322">
        <v>12230</v>
      </c>
      <c r="AO53" s="323">
        <v>-3.2</v>
      </c>
      <c r="AP53" s="324">
        <v>47161</v>
      </c>
      <c r="AQ53" s="325">
        <v>-9.4</v>
      </c>
      <c r="AR53" s="326">
        <v>6.2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241218</v>
      </c>
      <c r="AN54" s="330">
        <v>8539</v>
      </c>
      <c r="AO54" s="331">
        <v>17.5</v>
      </c>
      <c r="AP54" s="332">
        <v>24595</v>
      </c>
      <c r="AQ54" s="333">
        <v>-8.6999999999999993</v>
      </c>
      <c r="AR54" s="334">
        <v>26.2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807893</v>
      </c>
      <c r="AN55" s="322">
        <v>28689</v>
      </c>
      <c r="AO55" s="323">
        <v>134.6</v>
      </c>
      <c r="AP55" s="324">
        <v>43423</v>
      </c>
      <c r="AQ55" s="325">
        <v>-7.9</v>
      </c>
      <c r="AR55" s="326">
        <v>142.5</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555263</v>
      </c>
      <c r="AN56" s="330">
        <v>19718</v>
      </c>
      <c r="AO56" s="331">
        <v>130.9</v>
      </c>
      <c r="AP56" s="332">
        <v>22207</v>
      </c>
      <c r="AQ56" s="333">
        <v>-9.6999999999999993</v>
      </c>
      <c r="AR56" s="334">
        <v>140.6</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1102348</v>
      </c>
      <c r="AN57" s="322">
        <v>39182</v>
      </c>
      <c r="AO57" s="323">
        <v>36.6</v>
      </c>
      <c r="AP57" s="324">
        <v>45265</v>
      </c>
      <c r="AQ57" s="325">
        <v>4.2</v>
      </c>
      <c r="AR57" s="326">
        <v>32.4</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512050</v>
      </c>
      <c r="AN58" s="330">
        <v>18200</v>
      </c>
      <c r="AO58" s="331">
        <v>-7.7</v>
      </c>
      <c r="AP58" s="332">
        <v>22600</v>
      </c>
      <c r="AQ58" s="333">
        <v>1.8</v>
      </c>
      <c r="AR58" s="334">
        <v>-9.5</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879106</v>
      </c>
      <c r="AN59" s="322">
        <v>31356</v>
      </c>
      <c r="AO59" s="323">
        <v>-20</v>
      </c>
      <c r="AP59" s="324">
        <v>54621</v>
      </c>
      <c r="AQ59" s="325">
        <v>20.7</v>
      </c>
      <c r="AR59" s="326">
        <v>-40.700000000000003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700293</v>
      </c>
      <c r="AN60" s="330">
        <v>24978</v>
      </c>
      <c r="AO60" s="331">
        <v>37.200000000000003</v>
      </c>
      <c r="AP60" s="332">
        <v>30892</v>
      </c>
      <c r="AQ60" s="333">
        <v>36.700000000000003</v>
      </c>
      <c r="AR60" s="334">
        <v>0.5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698380</v>
      </c>
      <c r="AN61" s="337">
        <v>24819</v>
      </c>
      <c r="AO61" s="338">
        <v>19.600000000000001</v>
      </c>
      <c r="AP61" s="339">
        <v>48508</v>
      </c>
      <c r="AQ61" s="340">
        <v>1.8</v>
      </c>
      <c r="AR61" s="326">
        <v>17.8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442812</v>
      </c>
      <c r="AN62" s="330">
        <v>15740</v>
      </c>
      <c r="AO62" s="331">
        <v>25.1</v>
      </c>
      <c r="AP62" s="332">
        <v>25446</v>
      </c>
      <c r="AQ62" s="333">
        <v>4.7</v>
      </c>
      <c r="AR62" s="334">
        <v>20.399999999999999</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VcTj4MRhQb1pbMVyAJN/CP5JnCvM0L4asy+DIoD+zltevPRrbNStI0LTRmOjD1e+macLpTRoMNdDyeSHkX7BRQ==" saltValue="X7XKwuy/lZkwu9NSvksyF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1SpIFclvt59VhXuhF/f/MsbegmTORxLOyKF+uU6afRlKgW25Gb2DFl9TZxw+cRYvzE/oihLW+rXWGu/fWMhJoA==" saltValue="7v2hpvTvrWSxdLdR73wV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ESgQ533ix+4kUu4MpHmqohWETPomYQFIX14Cp1+wpo4GER+CdkmPBd2kqO+N+Nvvpy1RMfUndHIPxUnyy4SZpQ==" saltValue="3nIa/O7Myja14UsNHYOO2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28.13</v>
      </c>
      <c r="G47" s="12">
        <v>30.64</v>
      </c>
      <c r="H47" s="12">
        <v>31.26</v>
      </c>
      <c r="I47" s="12">
        <v>32.35</v>
      </c>
      <c r="J47" s="13">
        <v>31.66</v>
      </c>
    </row>
    <row r="48" spans="2:10" ht="57.75" customHeight="1" x14ac:dyDescent="0.2">
      <c r="B48" s="14"/>
      <c r="C48" s="1141" t="s">
        <v>4</v>
      </c>
      <c r="D48" s="1141"/>
      <c r="E48" s="1142"/>
      <c r="F48" s="15">
        <v>8.19</v>
      </c>
      <c r="G48" s="16">
        <v>11.74</v>
      </c>
      <c r="H48" s="16">
        <v>10.94</v>
      </c>
      <c r="I48" s="16">
        <v>5.86</v>
      </c>
      <c r="J48" s="17">
        <v>6.76</v>
      </c>
    </row>
    <row r="49" spans="2:10" ht="57.75" customHeight="1" thickBot="1" x14ac:dyDescent="0.25">
      <c r="B49" s="18"/>
      <c r="C49" s="1143" t="s">
        <v>5</v>
      </c>
      <c r="D49" s="1143"/>
      <c r="E49" s="1144"/>
      <c r="F49" s="19">
        <v>1.44</v>
      </c>
      <c r="G49" s="20">
        <v>8.6</v>
      </c>
      <c r="H49" s="20" t="s">
        <v>530</v>
      </c>
      <c r="I49" s="20" t="s">
        <v>531</v>
      </c>
      <c r="J49" s="21">
        <v>1.07</v>
      </c>
    </row>
    <row r="50" spans="2:10" ht="13.2" x14ac:dyDescent="0.2"/>
  </sheetData>
  <sheetProtection algorithmName="SHA-512" hashValue="BNgPHMo9gi8ZJFTjxhnqmjZO9nZ8UBq+CZq/+qFIG0mnUfxBkJnl3Ww6gz/GJJRrKJJ5dMUEw22VTELPThSniA==" saltValue="k79leN/UJUNY7TNtLJNN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2026-03-17T00:07:48Z</cp:lastPrinted>
  <dcterms:created xsi:type="dcterms:W3CDTF">2026-02-26T10:00:04Z</dcterms:created>
  <dcterms:modified xsi:type="dcterms:W3CDTF">2026-03-18T07:07:42Z</dcterms:modified>
  <cp:category/>
</cp:coreProperties>
</file>