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86CA34AA-1C1C-4ACD-A9DE-2BA88DEEB5F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P23" i="12" l="1"/>
  <c r="AA23" i="12"/>
  <c r="V23" i="12"/>
  <c r="Q23" i="12"/>
  <c r="AA7" i="12"/>
  <c r="AA33" i="12"/>
  <c r="AA32" i="12"/>
  <c r="AA31" i="12"/>
  <c r="AA30" i="12"/>
  <c r="AA29" i="12"/>
  <c r="AA28" i="12"/>
  <c r="AA11" i="12"/>
  <c r="AA10" i="12"/>
  <c r="AA9" i="12"/>
  <c r="AA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W37" i="10"/>
  <c r="BW38" i="10" s="1"/>
  <c r="BE37" i="10"/>
  <c r="AM37" i="10"/>
  <c r="U37" i="10"/>
  <c r="CO36" i="10"/>
  <c r="BW36" i="10"/>
  <c r="BE36" i="10"/>
  <c r="AM36" i="10"/>
  <c r="CO35" i="10"/>
  <c r="BW35" i="10"/>
  <c r="BE35" i="10"/>
  <c r="BW34" i="10"/>
  <c r="C34" i="10"/>
  <c r="C35" i="10" s="1"/>
  <c r="C36" i="10" s="1"/>
  <c r="C37" i="10" s="1"/>
  <c r="C38" i="10" s="1"/>
  <c r="CO34" i="10" l="1"/>
  <c r="BE34" i="10"/>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<sst xmlns="http://schemas.openxmlformats.org/spreadsheetml/2006/main" count="1082" uniqueCount="563">
  <si>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</si>
  <si>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</si>
  <si>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</si>
  <si>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</si>
  <si>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</si>
  <si>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</si>
  <si>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</si>
  <si>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</si>
  <si>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</si>
  <si>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</si>
  <si>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</si>
  <si>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</si>
  <si>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</si>
  <si>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</si>
  <si>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</si>
  <si>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</si>
  <si>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</si>
  <si>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</si>
  <si>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</si>
  <si>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</si>
  <si>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</si>
  <si>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</si>
  <si>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</si>
  <si>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</si>
  <si>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</si>
  <si>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</si>
  <si>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</si>
  <si>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</si>
  <si>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</si>
  <si>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</si>
  <si>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</si>
  <si>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</si>
  <si>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</si>
  <si>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</si>
  <si>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</si>
  <si>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</si>
  <si>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</si>
  <si>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</si>
  <si>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</si>
  <si>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</si>
  <si>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</si>
  <si>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</si>
  <si>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</si>
  <si>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</si>
  <si>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</si>
  <si>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</si>
  <si>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</si>
  <si>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</si>
  <si>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</si>
  <si>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</si>
  <si>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</si>
  <si>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</si>
  <si>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</si>
  <si>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</si>
  <si>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</si>
  <si>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</si>
  <si>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</si>
  <si>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</si>
  <si>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</si>
  <si>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</si>
  <si>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</si>
  <si>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</si>
  <si>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</si>
  <si>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</si>
  <si>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</si>
  <si>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</si>
  <si>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</si>
  <si>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</si>
  <si>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</si>
  <si>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</si>
  <si>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</si>
  <si>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</si>
  <si>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</si>
  <si>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</si>
  <si>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</si>
  <si>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</si>
  <si>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</si>
  <si>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</si>
  <si>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</si>
  <si>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</si>
  <si>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</si>
  <si>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</si>
  <si>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</si>
  <si>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</si>
  <si>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</si>
  <si>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</si>
  <si>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</si>
  <si>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</si>
  <si>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</si>
  <si>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</si>
  <si>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</si>
  <si>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</si>
  <si>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</si>
  <si>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</si>
  <si>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</si>
  <si>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</si>
  <si>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</si>
  <si>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</si>
  <si>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</si>
  <si>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</si>
  <si>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</si>
  <si>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</si>
  <si>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</si>
  <si>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</si>
  <si>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</si>
  <si>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</si>
  <si>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</si>
  <si>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</si>
  <si>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</si>
  <si>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</si>
  <si>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</si>
  <si>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</si>
  <si>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</si>
  <si>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</si>
  <si>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</si>
  <si>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</si>
  <si>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</si>
  <si>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</si>
  <si>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</si>
  <si>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</si>
  <si>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</si>
  <si>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</si>
  <si>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</si>
  <si>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</si>
  <si>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</si>
  <si>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</si>
  <si>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</si>
  <si>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</si>
  <si>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</si>
  <si>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</si>
  <si>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</si>
  <si>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</si>
  <si>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</si>
  <si>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</si>
  <si>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</si>
  <si>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</si>
  <si>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</si>
  <si>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</si>
  <si>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</si>
  <si>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</si>
  <si>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</si>
  <si>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</si>
  <si>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</si>
  <si>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</si>
  <si>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</si>
  <si>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</si>
  <si>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</si>
  <si>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</si>
  <si>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</si>
  <si>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</si>
  <si>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</si>
  <si>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</si>
  <si>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</si>
  <si>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</si>
  <si>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</si>
  <si>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</si>
  <si>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</si>
  <si>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</si>
  <si>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</si>
  <si>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</si>
  <si>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</si>
  <si>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</si>
  <si>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</si>
  <si>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</si>
  <si>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</si>
  <si>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</si>
  <si>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</si>
  <si>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</si>
  <si>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</si>
  <si>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</si>
  <si>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</si>
  <si>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</si>
  <si>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</si>
  <si>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</si>
  <si>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</si>
  <si>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</si>
  <si>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</si>
  <si>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</si>
  <si>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</si>
  <si>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</si>
  <si>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</si>
  <si>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</si>
  <si>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</si>
  <si>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</si>
  <si>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</si>
  <si>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</si>
  <si>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</si>
  <si>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</si>
  <si>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</si>
  <si>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</si>
  <si>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</si>
  <si>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</si>
  <si>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</si>
  <si>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</si>
  <si>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</si>
  <si>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</si>
  <si>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</si>
  <si>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</si>
  <si>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</si>
  <si>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</si>
  <si>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</si>
  <si>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</si>
  <si>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</si>
  <si>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</si>
  <si>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奈良県平群町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</si>
  <si>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</si>
  <si>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</si>
  <si>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</si>
  <si>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</si>
  <si>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</si>
  <si>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</si>
  <si>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</si>
  <si>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</si>
  <si>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</si>
  <si>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</si>
  <si>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</si>
  <si>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</si>
  <si>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</si>
  <si>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</si>
  <si>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</si>
  <si>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</si>
  <si>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</si>
  <si>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</si>
  <si>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</si>
  <si>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</si>
  <si>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</si>
  <si>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</si>
  <si>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</si>
  <si>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</si>
  <si>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</si>
  <si>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</si>
  <si>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</si>
  <si>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</si>
  <si>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</si>
  <si>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</si>
  <si>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</si>
  <si>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</si>
  <si>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</si>
  <si>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</si>
  <si>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</si>
  <si>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</si>
  <si>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</si>
  <si>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</si>
  <si>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</si>
  <si>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</si>
  <si>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</si>
  <si>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</si>
  <si>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</si>
  <si>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</si>
  <si>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</si>
  <si>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</si>
  <si>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</si>
  <si>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</si>
  <si>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</si>
  <si>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</si>
  <si>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</si>
  <si>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</si>
  <si>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</si>
  <si>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</si>
  <si>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</si>
  <si>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</si>
  <si>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</si>
  <si>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</si>
  <si>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</si>
  <si>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</si>
  <si>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</si>
  <si>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</si>
  <si>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</si>
  <si>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</si>
  <si>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</si>
  <si>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</si>
  <si>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</si>
  <si>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</si>
  <si>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</si>
  <si>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</si>
  <si>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</si>
  <si>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</si>
  <si>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</si>
  <si>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</si>
  <si>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</si>
  <si>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</si>
  <si>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</si>
  <si>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</si>
  <si>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</si>
  <si>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</si>
  <si>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</si>
  <si>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</si>
  <si>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</si>
  <si>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</si>
  <si>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</si>
  <si>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</si>
  <si>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</si>
  <si>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</si>
  <si>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</si>
  <si>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</si>
  <si>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</si>
  <si>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</si>
  <si>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</si>
  <si>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</si>
  <si>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</si>
  <si>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</si>
  <si>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</si>
  <si>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</si>
  <si>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</si>
  <si>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</si>
  <si>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</si>
  <si>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</si>
  <si>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</si>
  <si>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</si>
  <si>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</si>
  <si>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</si>
  <si>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</si>
  <si>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</si>
  <si>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</si>
  <si>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</si>
  <si>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</si>
  <si>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</si>
  <si>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</si>
  <si>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</si>
  <si>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</si>
  <si>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</si>
  <si>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</si>
  <si>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</si>
  <si>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</si>
  <si>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</si>
  <si>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</si>
  <si>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</si>
  <si>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</si>
  <si>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</si>
  <si>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</si>
  <si>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</si>
  <si>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</si>
  <si>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</si>
  <si>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</si>
  <si>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</si>
  <si>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</si>
  <si>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</si>
  <si>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</si>
  <si>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</si>
  <si>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</si>
  <si>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</si>
  <si>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</si>
  <si>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</si>
  <si>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</si>
  <si>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</si>
  <si>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</si>
  <si>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</si>
  <si>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</si>
  <si>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</si>
  <si>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</si>
  <si>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</si>
  <si>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</si>
  <si>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</si>
  <si>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</si>
  <si>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</si>
  <si>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奈良県平群町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</si>
  <si>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</si>
  <si>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</si>
  <si>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</si>
  <si>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</si>
  <si>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</si>
  <si>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</si>
  <si>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</si>
  <si>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</si>
  <si>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</si>
  <si>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</si>
  <si>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</si>
  <si>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</si>
  <si>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</si>
  <si>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</si>
  <si>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</si>
  <si>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</si>
  <si>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</si>
  <si>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</si>
  <si>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</si>
  <si>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</si>
  <si>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</si>
  <si>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</si>
  <si>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</si>
  <si>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</si>
  <si>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</si>
  <si>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</si>
  <si>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</si>
  <si>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</si>
  <si>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</si>
  <si>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</si>
  <si>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</si>
  <si>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</si>
  <si>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</si>
  <si>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</si>
  <si>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</si>
  <si>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</si>
  <si>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</si>
  <si>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</si>
  <si>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</si>
  <si>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</si>
  <si>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</si>
  <si>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</si>
  <si>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</si>
  <si>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</si>
  <si>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</si>
  <si>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</si>
  <si>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</si>
  <si>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</si>
  <si>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</si>
  <si>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</si>
  <si>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</si>
  <si>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</si>
  <si>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</si>
  <si>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</si>
  <si>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</si>
  <si>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</si>
  <si>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</si>
  <si>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</si>
  <si>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</si>
  <si>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</si>
  <si>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</si>
  <si>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</si>
  <si>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</si>
  <si>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</si>
  <si>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</si>
  <si>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</si>
  <si>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</si>
  <si>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</si>
  <si>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</si>
  <si>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</si>
  <si>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</si>
  <si>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</si>
  <si>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</si>
  <si>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</si>
  <si>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</si>
  <si>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</si>
  <si>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</si>
  <si>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</si>
  <si>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</si>
  <si>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</si>
  <si>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</si>
  <si>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</si>
  <si>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</si>
  <si>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</si>
  <si>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</si>
  <si>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</si>
  <si>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</si>
  <si>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</si>
  <si>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</si>
  <si>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</si>
  <si>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</si>
  <si>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</si>
  <si>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</si>
  <si>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</si>
  <si>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</si>
  <si>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</si>
  <si>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</si>
  <si>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</si>
  <si>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</si>
  <si>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</si>
  <si>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</si>
  <si>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</si>
  <si>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</si>
  <si>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</si>
  <si>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</si>
  <si>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</si>
  <si>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</si>
  <si>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</si>
  <si>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</si>
  <si>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</si>
  <si>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</si>
  <si>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</si>
  <si>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</si>
  <si>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</si>
  <si>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</si>
  <si>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</si>
  <si>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</si>
  <si>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</si>
  <si>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</si>
  <si>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</si>
  <si>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</si>
  <si>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</si>
  <si>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</si>
  <si>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</si>
  <si>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</si>
  <si>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</si>
  <si>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</si>
  <si>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</si>
  <si>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</si>
  <si>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</si>
  <si>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</si>
  <si>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</si>
  <si>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</si>
  <si>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</si>
  <si>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</si>
  <si>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</si>
  <si>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</si>
  <si>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</si>
  <si>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</si>
  <si>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</si>
  <si>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</si>
  <si>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</si>
  <si>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</si>
  <si>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</si>
  <si>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</si>
  <si>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</si>
  <si>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</si>
  <si>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</si>
  <si>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</si>
  <si>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</si>
  <si>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</si>
  <si>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</si>
  <si>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</si>
  <si>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</si>
  <si>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</si>
  <si>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</si>
  <si>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</si>
  <si>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</si>
  <si>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</si>
  <si>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</si>
  <si>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</si>
  <si>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</si>
  <si>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</si>
  <si>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</si>
  <si>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</si>
  <si>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</si>
  <si>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</si>
  <si>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</si>
  <si>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</si>
  <si>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</si>
  <si>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</si>
  <si>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</si>
  <si>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</si>
  <si>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</si>
  <si>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</si>
  <si>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</si>
  <si>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</si>
  <si>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</si>
  <si>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</si>
  <si>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</si>
  <si>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</si>
  <si>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</si>
  <si>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住宅新築資金等貸付事業特別会計</t>
  </si>
  <si>
    <t>下水道事業会計</t>
  </si>
  <si>
    <t>学校給食費特別会計</t>
  </si>
  <si>
    <t>後期高齢者医療特別会計</t>
  </si>
  <si>
    <t>奨学資金貸付事業特別会計</t>
  </si>
  <si>
    <t>用地先行取得事業特別会計</t>
  </si>
  <si>
    <t>その他会計（赤字）</t>
  </si>
  <si>
    <t>その他会計（黒字）</t>
  </si>
  <si>
    <t>R02</t>
    <phoneticPr fontId="5"/>
  </si>
  <si>
    <t>R03</t>
    <phoneticPr fontId="5"/>
  </si>
  <si>
    <t>R04</t>
    <phoneticPr fontId="5"/>
  </si>
  <si>
    <t>R05</t>
    <phoneticPr fontId="5"/>
  </si>
  <si>
    <t>R06</t>
    <phoneticPr fontId="5"/>
  </si>
  <si>
    <t>公益財団法人平群町地域振興センター</t>
    <rPh sb="0" eb="6">
      <t>コウエキザイダンホウジン</t>
    </rPh>
    <rPh sb="6" eb="9">
      <t>ヘグリチョウ</t>
    </rPh>
    <rPh sb="9" eb="13">
      <t>チイキシンコウ</t>
    </rPh>
    <phoneticPr fontId="2"/>
  </si>
  <si>
    <t>-</t>
    <phoneticPr fontId="2"/>
  </si>
  <si>
    <t>老人福祉施設三室園組合</t>
    <rPh sb="0" eb="6">
      <t>ロウジンフクシシセツ</t>
    </rPh>
    <rPh sb="6" eb="11">
      <t>ミムロエンクミアイ</t>
    </rPh>
    <phoneticPr fontId="2"/>
  </si>
  <si>
    <t>奈良県市町村総合事務組合</t>
    <rPh sb="0" eb="3">
      <t>ナラケン</t>
    </rPh>
    <rPh sb="3" eb="6">
      <t>シチョウソン</t>
    </rPh>
    <rPh sb="6" eb="12">
      <t>ソウゴウジムクミアイ</t>
    </rPh>
    <phoneticPr fontId="2"/>
  </si>
  <si>
    <t>奈良県後期高齢者医療連合</t>
    <rPh sb="0" eb="3">
      <t>ナラケン</t>
    </rPh>
    <rPh sb="3" eb="5">
      <t>コウキ</t>
    </rPh>
    <rPh sb="5" eb="8">
      <t>コウレイシャ</t>
    </rPh>
    <rPh sb="8" eb="10">
      <t>イリョウ</t>
    </rPh>
    <rPh sb="10" eb="12">
      <t>レンゴウ</t>
    </rPh>
    <phoneticPr fontId="2"/>
  </si>
  <si>
    <t>奈良県広域消防組合</t>
    <rPh sb="0" eb="3">
      <t>ナラケン</t>
    </rPh>
    <rPh sb="3" eb="9">
      <t>コウイキショウボウクミアイ</t>
    </rPh>
    <phoneticPr fontId="2"/>
  </si>
  <si>
    <t>王寺周辺応域休日応急診療施設組合</t>
    <rPh sb="0" eb="2">
      <t>オウジ</t>
    </rPh>
    <rPh sb="2" eb="4">
      <t>シュウヘン</t>
    </rPh>
    <rPh sb="4" eb="5">
      <t>オウ</t>
    </rPh>
    <rPh sb="5" eb="6">
      <t>イキ</t>
    </rPh>
    <rPh sb="6" eb="8">
      <t>キュウジツ</t>
    </rPh>
    <rPh sb="8" eb="10">
      <t>オウキュウ</t>
    </rPh>
    <rPh sb="10" eb="12">
      <t>シンリョウ</t>
    </rPh>
    <rPh sb="12" eb="14">
      <t>シセツ</t>
    </rPh>
    <rPh sb="14" eb="16">
      <t>クミアイ</t>
    </rPh>
    <phoneticPr fontId="2"/>
  </si>
  <si>
    <t>ふるさと基金</t>
    <rPh sb="4" eb="6">
      <t>キキン</t>
    </rPh>
    <phoneticPr fontId="5"/>
  </si>
  <si>
    <t>公共施設整備基金</t>
    <rPh sb="0" eb="8">
      <t>コウキョウシセツセイビキキン</t>
    </rPh>
    <phoneticPr fontId="5"/>
  </si>
  <si>
    <t>観光環境施設整備基金</t>
    <rPh sb="0" eb="10">
      <t>カンコウカンキョウシセツセイビキキン</t>
    </rPh>
    <phoneticPr fontId="5"/>
  </si>
  <si>
    <t>庁舎建設基金</t>
    <rPh sb="0" eb="6">
      <t>チョウシャケンセツキキン</t>
    </rPh>
    <phoneticPr fontId="5"/>
  </si>
  <si>
    <t>町営住宅等敷金管理運用基金</t>
    <rPh sb="0" eb="5">
      <t>チョウエイジュウタクトウ</t>
    </rPh>
    <rPh sb="5" eb="7">
      <t>シキキン</t>
    </rPh>
    <rPh sb="7" eb="9">
      <t>カンリ</t>
    </rPh>
    <rPh sb="9" eb="11">
      <t>ウンヨウ</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</si>
</sst>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804B-4684-8E52-7030BEE0B4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35653</c:v>
                </c:pt>
                <c:pt idx="1">
                  <c:v>20712</c:v>
                </c:pt>
                <c:pt idx="2">
                  <c:v>11180</c:v>
                </c:pt>
                <c:pt idx="3">
                  <c:v>19629</c:v>
                </c:pt>
                <c:pt idx="4">
                  <c:v>17356</c:v>
                </c:pt>
              </c:numCache>
            </c:numRef>
          </c:val>
          <c:smooth val="0"/>
          <c:extLst>
            <c:ext xmlns:c16="http://schemas.microsoft.com/office/drawing/2014/chart" uri="{C3380CC4-5D6E-409C-BE32-E72D297353CC}">
              <c16:uniqueId val="{00000001-804B-4684-8E52-7030BEE0B4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c:v>
                </c:pt>
                <c:pt idx="1">
                  <c:v>8.14</c:v>
                </c:pt>
                <c:pt idx="2">
                  <c:v>7.47</c:v>
                </c:pt>
                <c:pt idx="3">
                  <c:v>6.51</c:v>
                </c:pt>
                <c:pt idx="4">
                  <c:v>9.58</c:v>
                </c:pt>
              </c:numCache>
            </c:numRef>
          </c:val>
          <c:extLst>
            <c:ext xmlns:c16="http://schemas.microsoft.com/office/drawing/2014/chart" uri="{C3380CC4-5D6E-409C-BE32-E72D297353CC}">
              <c16:uniqueId val="{00000000-3AD5-47EB-8606-539B8A89DA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2.98</c:v>
                </c:pt>
                <c:pt idx="1">
                  <c:v>5.04</c:v>
                </c:pt>
                <c:pt idx="2">
                  <c:v>10.220000000000001</c:v>
                </c:pt>
                <c:pt idx="3">
                  <c:v>11.41</c:v>
                </c:pt>
                <c:pt idx="4">
                  <c:v>14.84</c:v>
                </c:pt>
              </c:numCache>
            </c:numRef>
          </c:val>
          <c:extLst>
            <c:ext xmlns:c16="http://schemas.microsoft.com/office/drawing/2014/chart" uri="{C3380CC4-5D6E-409C-BE32-E72D297353CC}">
              <c16:uniqueId val="{00000001-3AD5-47EB-8606-539B8A89DA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0.95</c:v>
                </c:pt>
                <c:pt idx="1">
                  <c:v>11.8</c:v>
                </c:pt>
                <c:pt idx="2">
                  <c:v>5.99</c:v>
                </c:pt>
                <c:pt idx="3">
                  <c:v>3.11</c:v>
                </c:pt>
                <c:pt idx="4">
                  <c:v>3.26</c:v>
                </c:pt>
              </c:numCache>
            </c:numRef>
          </c:val>
          <c:smooth val="0"/>
          <c:extLst>
            <c:ext xmlns:c16="http://schemas.microsoft.com/office/drawing/2014/chart" uri="{C3380CC4-5D6E-409C-BE32-E72D297353CC}">
              <c16:uniqueId val="{00000002-3AD5-47EB-8606-539B8A89DA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2.95</c:v>
                </c:pt>
                <c:pt idx="2">
                  <c:v>#N/A</c:v>
                </c:pt>
                <c:pt idx="3">
                  <c:v>3.78</c:v>
                </c:pt>
                <c:pt idx="4">
                  <c:v>#N/A</c:v>
                </c:pt>
                <c:pt idx="5">
                  <c:v>3.62</c:v>
                </c:pt>
                <c:pt idx="6">
                  <c:v>#N/A</c:v>
                </c:pt>
                <c:pt idx="7">
                  <c:v>3.3</c:v>
                </c:pt>
                <c:pt idx="8">
                  <c:v>#N/A</c:v>
                </c:pt>
                <c:pt idx="9">
                  <c:v>0</c:v>
                </c:pt>
              </c:numCache>
            </c:numRef>
          </c:val>
          <c:extLst>
            <c:ext xmlns:c16="http://schemas.microsoft.com/office/drawing/2014/chart" uri="{C3380CC4-5D6E-409C-BE32-E72D297353CC}">
              <c16:uniqueId val="{00000000-B5A8-4719-BF14-F523BF9282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A8-4719-BF14-F523BF928250}"/>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5A8-4719-BF14-F523BF928250}"/>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5A8-4719-BF14-F523BF92825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B5A8-4719-BF14-F523BF928250}"/>
            </c:ext>
          </c:extLst>
        </c:ser>
        <c:ser>
          <c:idx val="5"/>
          <c:order val="5"/>
          <c:tx>
            <c:strRef>
              <c:f>データシート!$A$32</c:f>
              <c:strCache>
                <c:ptCount val="1"/>
                <c:pt idx="0">
                  <c:v>学校給食費特別会計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c:v>
                </c:pt>
                <c:pt idx="4">
                  <c:v>#N/A</c:v>
                </c:pt>
                <c:pt idx="5">
                  <c:v>0.05</c:v>
                </c:pt>
                <c:pt idx="6">
                  <c:v>#N/A</c:v>
                </c:pt>
                <c:pt idx="7">
                  <c:v>0.03</c:v>
                </c:pt>
                <c:pt idx="8">
                  <c:v>#N/A</c:v>
                </c:pt>
                <c:pt idx="9">
                  <c:v>0</c:v>
                </c:pt>
              </c:numCache>
            </c:numRef>
          </c:val>
          <c:extLst>
            <c:ext xmlns:c16="http://schemas.microsoft.com/office/drawing/2014/chart" uri="{C3380CC4-5D6E-409C-BE32-E72D297353CC}">
              <c16:uniqueId val="{00000005-B5A8-4719-BF14-F523BF92825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6.5</c:v>
                </c:pt>
                <c:pt idx="2">
                  <c:v>#N/A</c:v>
                </c:pt>
                <c:pt idx="3">
                  <c:v>6.43</c:v>
                </c:pt>
                <c:pt idx="4">
                  <c:v>#N/A</c:v>
                </c:pt>
                <c:pt idx="5">
                  <c:v>0.15</c:v>
                </c:pt>
                <c:pt idx="6">
                  <c:v>#N/A</c:v>
                </c:pt>
                <c:pt idx="7">
                  <c:v>0.23</c:v>
                </c:pt>
                <c:pt idx="8">
                  <c:v>#N/A</c:v>
                </c:pt>
                <c:pt idx="9">
                  <c:v>0.35</c:v>
                </c:pt>
              </c:numCache>
            </c:numRef>
          </c:val>
          <c:extLst>
            <c:ext xmlns:c16="http://schemas.microsoft.com/office/drawing/2014/chart" uri="{C3380CC4-5D6E-409C-BE32-E72D297353CC}">
              <c16:uniqueId val="{00000006-B5A8-4719-BF14-F523BF928250}"/>
            </c:ext>
          </c:extLst>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0.24</c:v>
                </c:pt>
                <c:pt idx="4">
                  <c:v>#N/A</c:v>
                </c:pt>
                <c:pt idx="5">
                  <c:v>0.3</c:v>
                </c:pt>
                <c:pt idx="6">
                  <c:v>#N/A</c:v>
                </c:pt>
                <c:pt idx="7">
                  <c:v>0.39</c:v>
                </c:pt>
                <c:pt idx="8">
                  <c:v>#N/A</c:v>
                </c:pt>
                <c:pt idx="9">
                  <c:v>0.47</c:v>
                </c:pt>
              </c:numCache>
            </c:numRef>
          </c:val>
          <c:extLst>
            <c:ext xmlns:c16="http://schemas.microsoft.com/office/drawing/2014/chart" uri="{C3380CC4-5D6E-409C-BE32-E72D297353CC}">
              <c16:uniqueId val="{00000007-B5A8-4719-BF14-F523BF92825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4.34</c:v>
                </c:pt>
                <c:pt idx="2">
                  <c:v>#N/A</c:v>
                </c:pt>
                <c:pt idx="3">
                  <c:v>4.03</c:v>
                </c:pt>
                <c:pt idx="4">
                  <c:v>#N/A</c:v>
                </c:pt>
                <c:pt idx="5">
                  <c:v>4.76</c:v>
                </c:pt>
                <c:pt idx="6">
                  <c:v>#N/A</c:v>
                </c:pt>
                <c:pt idx="7">
                  <c:v>4.3600000000000003</c:v>
                </c:pt>
                <c:pt idx="8">
                  <c:v>#N/A</c:v>
                </c:pt>
                <c:pt idx="9">
                  <c:v>3.52</c:v>
                </c:pt>
              </c:numCache>
            </c:numRef>
          </c:val>
          <c:extLst>
            <c:ext xmlns:c16="http://schemas.microsoft.com/office/drawing/2014/chart" uri="{C3380CC4-5D6E-409C-BE32-E72D297353CC}">
              <c16:uniqueId val="{00000008-B5A8-4719-BF14-F523BF9282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c:v>
                </c:pt>
                <c:pt idx="2">
                  <c:v>#N/A</c:v>
                </c:pt>
                <c:pt idx="3">
                  <c:v>7.89</c:v>
                </c:pt>
                <c:pt idx="4">
                  <c:v>#N/A</c:v>
                </c:pt>
                <c:pt idx="5">
                  <c:v>7.11</c:v>
                </c:pt>
                <c:pt idx="6">
                  <c:v>#N/A</c:v>
                </c:pt>
                <c:pt idx="7">
                  <c:v>6.08</c:v>
                </c:pt>
                <c:pt idx="8">
                  <c:v>#N/A</c:v>
                </c:pt>
                <c:pt idx="9">
                  <c:v>9.09</c:v>
                </c:pt>
              </c:numCache>
            </c:numRef>
          </c:val>
          <c:extLst>
            <c:ext xmlns:c16="http://schemas.microsoft.com/office/drawing/2014/chart" uri="{C3380CC4-5D6E-409C-BE32-E72D297353CC}">
              <c16:uniqueId val="{00000009-B5A8-4719-BF14-F523BF9282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603</c:v>
                </c:pt>
                <c:pt idx="5">
                  <c:v>601</c:v>
                </c:pt>
                <c:pt idx="8">
                  <c:v>621</c:v>
                </c:pt>
                <c:pt idx="11">
                  <c:v>631</c:v>
                </c:pt>
                <c:pt idx="14">
                  <c:v>600</c:v>
                </c:pt>
              </c:numCache>
            </c:numRef>
          </c:val>
          <c:extLst>
            <c:ext xmlns:c16="http://schemas.microsoft.com/office/drawing/2014/chart" uri="{C3380CC4-5D6E-409C-BE32-E72D297353CC}">
              <c16:uniqueId val="{00000000-7B67-4608-B48C-7B6F247FB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67-4608-B48C-7B6F247FB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67-4608-B48C-7B6F247FB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16</c:v>
                </c:pt>
                <c:pt idx="6">
                  <c:v>15</c:v>
                </c:pt>
                <c:pt idx="9">
                  <c:v>18</c:v>
                </c:pt>
                <c:pt idx="12">
                  <c:v>22</c:v>
                </c:pt>
              </c:numCache>
            </c:numRef>
          </c:val>
          <c:extLst>
            <c:ext xmlns:c16="http://schemas.microsoft.com/office/drawing/2014/chart" uri="{C3380CC4-5D6E-409C-BE32-E72D297353CC}">
              <c16:uniqueId val="{00000003-7B67-4608-B48C-7B6F247FB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160</c:v>
                </c:pt>
                <c:pt idx="6">
                  <c:v>157</c:v>
                </c:pt>
                <c:pt idx="9">
                  <c:v>168</c:v>
                </c:pt>
                <c:pt idx="12">
                  <c:v>171</c:v>
                </c:pt>
              </c:numCache>
            </c:numRef>
          </c:val>
          <c:extLst>
            <c:ext xmlns:c16="http://schemas.microsoft.com/office/drawing/2014/chart" uri="{C3380CC4-5D6E-409C-BE32-E72D297353CC}">
              <c16:uniqueId val="{00000004-7B67-4608-B48C-7B6F247FB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7-4608-B48C-7B6F247FB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67-4608-B48C-7B6F247FB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1096</c:v>
                </c:pt>
                <c:pt idx="3">
                  <c:v>1092</c:v>
                </c:pt>
                <c:pt idx="6">
                  <c:v>993</c:v>
                </c:pt>
                <c:pt idx="9">
                  <c:v>942</c:v>
                </c:pt>
                <c:pt idx="12">
                  <c:v>939</c:v>
                </c:pt>
              </c:numCache>
            </c:numRef>
          </c:val>
          <c:extLst>
            <c:ext xmlns:c16="http://schemas.microsoft.com/office/drawing/2014/chart" uri="{C3380CC4-5D6E-409C-BE32-E72D297353CC}">
              <c16:uniqueId val="{00000007-7B67-4608-B48C-7B6F247FB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680</c:v>
                </c:pt>
                <c:pt idx="2">
                  <c:v>#N/A</c:v>
                </c:pt>
                <c:pt idx="3">
                  <c:v>#N/A</c:v>
                </c:pt>
                <c:pt idx="4">
                  <c:v>667</c:v>
                </c:pt>
                <c:pt idx="5">
                  <c:v>#N/A</c:v>
                </c:pt>
                <c:pt idx="6">
                  <c:v>#N/A</c:v>
                </c:pt>
                <c:pt idx="7">
                  <c:v>544</c:v>
                </c:pt>
                <c:pt idx="8">
                  <c:v>#N/A</c:v>
                </c:pt>
                <c:pt idx="9">
                  <c:v>#N/A</c:v>
                </c:pt>
                <c:pt idx="10">
                  <c:v>497</c:v>
                </c:pt>
                <c:pt idx="11">
                  <c:v>#N/A</c:v>
                </c:pt>
                <c:pt idx="12">
                  <c:v>#N/A</c:v>
                </c:pt>
                <c:pt idx="13">
                  <c:v>532</c:v>
                </c:pt>
                <c:pt idx="14">
                  <c:v>#N/A</c:v>
                </c:pt>
              </c:numCache>
            </c:numRef>
          </c:val>
          <c:smooth val="0"/>
          <c:extLst>
            <c:ext xmlns:c16="http://schemas.microsoft.com/office/drawing/2014/chart" uri="{C3380CC4-5D6E-409C-BE32-E72D297353CC}">
              <c16:uniqueId val="{00000008-7B67-4608-B48C-7B6F247FB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8207</c:v>
                </c:pt>
                <c:pt idx="5">
                  <c:v>7808</c:v>
                </c:pt>
                <c:pt idx="8">
                  <c:v>7391</c:v>
                </c:pt>
                <c:pt idx="11">
                  <c:v>6894</c:v>
                </c:pt>
                <c:pt idx="14">
                  <c:v>6316</c:v>
                </c:pt>
              </c:numCache>
            </c:numRef>
          </c:val>
          <c:extLst>
            <c:ext xmlns:c16="http://schemas.microsoft.com/office/drawing/2014/chart" uri="{C3380CC4-5D6E-409C-BE32-E72D297353CC}">
              <c16:uniqueId val="{00000000-2A9E-4A15-B4B7-076EDA1F0B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c:v>
                </c:pt>
                <c:pt idx="5">
                  <c:v>10</c:v>
                </c:pt>
                <c:pt idx="8">
                  <c:v>10</c:v>
                </c:pt>
                <c:pt idx="11">
                  <c:v>5</c:v>
                </c:pt>
                <c:pt idx="14">
                  <c:v>1</c:v>
                </c:pt>
              </c:numCache>
            </c:numRef>
          </c:val>
          <c:extLst>
            <c:ext xmlns:c16="http://schemas.microsoft.com/office/drawing/2014/chart" uri="{C3380CC4-5D6E-409C-BE32-E72D297353CC}">
              <c16:uniqueId val="{00000001-2A9E-4A15-B4B7-076EDA1F0B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855</c:v>
                </c:pt>
                <c:pt idx="5">
                  <c:v>1006</c:v>
                </c:pt>
                <c:pt idx="8">
                  <c:v>1262</c:v>
                </c:pt>
                <c:pt idx="11">
                  <c:v>1369</c:v>
                </c:pt>
                <c:pt idx="14">
                  <c:v>1844</c:v>
                </c:pt>
              </c:numCache>
            </c:numRef>
          </c:val>
          <c:extLst>
            <c:ext xmlns:c16="http://schemas.microsoft.com/office/drawing/2014/chart" uri="{C3380CC4-5D6E-409C-BE32-E72D297353CC}">
              <c16:uniqueId val="{00000002-2A9E-4A15-B4B7-076EDA1F0B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9E-4A15-B4B7-076EDA1F0B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9E-4A15-B4B7-076EDA1F0B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9E-4A15-B4B7-076EDA1F0B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915</c:v>
                </c:pt>
                <c:pt idx="3">
                  <c:v>620</c:v>
                </c:pt>
                <c:pt idx="6">
                  <c:v>519</c:v>
                </c:pt>
                <c:pt idx="9">
                  <c:v>793</c:v>
                </c:pt>
                <c:pt idx="12">
                  <c:v>598</c:v>
                </c:pt>
              </c:numCache>
            </c:numRef>
          </c:val>
          <c:extLst>
            <c:ext xmlns:c16="http://schemas.microsoft.com/office/drawing/2014/chart" uri="{C3380CC4-5D6E-409C-BE32-E72D297353CC}">
              <c16:uniqueId val="{00000006-2A9E-4A15-B4B7-076EDA1F0B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c:v>
                </c:pt>
                <c:pt idx="3">
                  <c:v>127</c:v>
                </c:pt>
                <c:pt idx="6">
                  <c:v>125</c:v>
                </c:pt>
                <c:pt idx="9">
                  <c:v>117</c:v>
                </c:pt>
                <c:pt idx="12">
                  <c:v>114</c:v>
                </c:pt>
              </c:numCache>
            </c:numRef>
          </c:val>
          <c:extLst>
            <c:ext xmlns:c16="http://schemas.microsoft.com/office/drawing/2014/chart" uri="{C3380CC4-5D6E-409C-BE32-E72D297353CC}">
              <c16:uniqueId val="{00000007-2A9E-4A15-B4B7-076EDA1F0B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2686</c:v>
                </c:pt>
                <c:pt idx="3">
                  <c:v>2427</c:v>
                </c:pt>
                <c:pt idx="6">
                  <c:v>2158</c:v>
                </c:pt>
                <c:pt idx="9">
                  <c:v>1976</c:v>
                </c:pt>
                <c:pt idx="12">
                  <c:v>1936</c:v>
                </c:pt>
              </c:numCache>
            </c:numRef>
          </c:val>
          <c:extLst>
            <c:ext xmlns:c16="http://schemas.microsoft.com/office/drawing/2014/chart" uri="{C3380CC4-5D6E-409C-BE32-E72D297353CC}">
              <c16:uniqueId val="{00000008-2A9E-4A15-B4B7-076EDA1F0B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9E-4A15-B4B7-076EDA1F0B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14716</c:v>
                </c:pt>
                <c:pt idx="3">
                  <c:v>13842</c:v>
                </c:pt>
                <c:pt idx="6">
                  <c:v>12789</c:v>
                </c:pt>
                <c:pt idx="9">
                  <c:v>11759</c:v>
                </c:pt>
                <c:pt idx="12">
                  <c:v>11061</c:v>
                </c:pt>
              </c:numCache>
            </c:numRef>
          </c:val>
          <c:extLst>
            <c:ext xmlns:c16="http://schemas.microsoft.com/office/drawing/2014/chart" uri="{C3380CC4-5D6E-409C-BE32-E72D297353CC}">
              <c16:uniqueId val="{0000000A-2A9E-4A15-B4B7-076EDA1F0B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9351</c:v>
                </c:pt>
                <c:pt idx="2">
                  <c:v>#N/A</c:v>
                </c:pt>
                <c:pt idx="3">
                  <c:v>#N/A</c:v>
                </c:pt>
                <c:pt idx="4">
                  <c:v>8191</c:v>
                </c:pt>
                <c:pt idx="5">
                  <c:v>#N/A</c:v>
                </c:pt>
                <c:pt idx="6">
                  <c:v>#N/A</c:v>
                </c:pt>
                <c:pt idx="7">
                  <c:v>6928</c:v>
                </c:pt>
                <c:pt idx="8">
                  <c:v>#N/A</c:v>
                </c:pt>
                <c:pt idx="9">
                  <c:v>#N/A</c:v>
                </c:pt>
                <c:pt idx="10">
                  <c:v>6378</c:v>
                </c:pt>
                <c:pt idx="11">
                  <c:v>#N/A</c:v>
                </c:pt>
                <c:pt idx="12">
                  <c:v>#N/A</c:v>
                </c:pt>
                <c:pt idx="13">
                  <c:v>5548</c:v>
                </c:pt>
                <c:pt idx="14">
                  <c:v>#N/A</c:v>
                </c:pt>
              </c:numCache>
            </c:numRef>
          </c:val>
          <c:smooth val="0"/>
          <c:extLst>
            <c:ext xmlns:c16="http://schemas.microsoft.com/office/drawing/2014/chart" uri="{C3380CC4-5D6E-409C-BE32-E72D297353CC}">
              <c16:uniqueId val="{0000000B-2A9E-4A15-B4B7-076EDA1F0B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515</c:v>
                </c:pt>
                <c:pt idx="1">
                  <c:v>589</c:v>
                </c:pt>
                <c:pt idx="2">
                  <c:v>789</c:v>
                </c:pt>
              </c:numCache>
            </c:numRef>
          </c:val>
          <c:extLst>
            <c:ext xmlns:c16="http://schemas.microsoft.com/office/drawing/2014/chart" uri="{C3380CC4-5D6E-409C-BE32-E72D297353CC}">
              <c16:uniqueId val="{00000000-B421-403D-AC8B-C2BE88504D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26</c:v>
                </c:pt>
                <c:pt idx="2">
                  <c:v>55</c:v>
                </c:pt>
              </c:numCache>
            </c:numRef>
          </c:val>
          <c:extLst>
            <c:ext xmlns:c16="http://schemas.microsoft.com/office/drawing/2014/chart" uri="{C3380CC4-5D6E-409C-BE32-E72D297353CC}">
              <c16:uniqueId val="{00000001-B421-403D-AC8B-C2BE88504D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327</c:v>
                </c:pt>
                <c:pt idx="1">
                  <c:v>404</c:v>
                </c:pt>
                <c:pt idx="2">
                  <c:v>528</c:v>
                </c:pt>
              </c:numCache>
            </c:numRef>
          </c:val>
          <c:extLst>
            <c:ext xmlns:c16="http://schemas.microsoft.com/office/drawing/2014/chart" uri="{C3380CC4-5D6E-409C-BE32-E72D297353CC}">
              <c16:uniqueId val="{00000002-B421-403D-AC8B-C2BE88504D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平群駅西特定土地区画整理事業や幼保一体化施設建設事業、第三セクター債の元金据置期間終了に伴い、元金の償還が開始されたことにより、公債費が増加してきている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の償還開始に伴い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公債費の上昇が予想される。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対策として、「緊急財政健全化計画」に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基づき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年度に公債費の繰上償還（各年度約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億円）を実施し、単年度償還額の抑制を図った。令和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年度の元利償還金は前年度比で約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年度も前年度並みに抑えることができた。今後も必要に応じて繰上償還を検討し、公債費の負担軽減に努めていく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これまで多額の地方債を充当してきた土地区画整理事業や幼保一体化施設に加え、平成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年度から令和元年度に建設工事が行われた総合文化センター建設事業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対策として、令和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年度に策定した「緊急財政健全化計画」により、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取組により生じた剰余金の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以上を財政調整基金に積み立て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年度に繰上償還を実施したことにより、各年度末残高の前年度比で、約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億円減少することができた。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基準財政需要額算入見込額が減少しているため、引き続き剰余金を財政調整基金に積み立て、充当可能財源の維持に努めていく。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年度は普通交付税の大幅な増額及び「緊急財政健全化計画」に基づく剰余金の積立により令和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％）の増額となった。</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減債基金も普通交付税の追加交付に伴い、順調に残高を増やしており、対前年度比で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倍以上の残高となっている。その他特定目的基金では、ふるさと納税の積極的な展開により、ふるさと基金を令和</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万程度積み立てている。また、新庁舎建設のための基金として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万円積み立てを実施している。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引き続き「緊急財政健全化計画」に基づき、給与カットによる総人件費の抑制、繰上償還による公債費など経常経費の抑制を図り、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金を積み立てれるよう努める。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ふるさと基金もふるさと納税の積極的な展開により更なる増額に努め、庁舎建設基金も計画的に積み立てを実施する予定。</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・ふるさと基金：「地域づくり（福祉・教育、少子化対策・自然環境保全・歴史文化保存等）」事業の円滑な執行を図るための資金を積み立てる。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・庁舎建設基金：平群町役場庁舎の建設資金に充当する資金を積み立てる。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・観光環境施設整備基金：町内観光環境施設の整備事業推進に必要な資金を積み立てる。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斎場使用料等を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修繕料や改修費へ充当す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・町営住宅等敷金管理運用基金：町営住宅等入居に係わる敷金の適正な管理及び運用を図ることを目的として資金を積み立てる。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業務の外部委託や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返礼品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によりふるさと基金として積み立てる資金が増加傾向にある。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・庁舎建設基金：庁舎建替に向けて毎年定額を積み立てる予定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観光環境施設整備基金：毎年、入湯税を積み立てており、取崩がないため、一定の増加傾向にある。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必要がある。そのため、基金の取り崩しには、慎重に精査を重ね計画的に実施することに努め、積み立てる資金の確保に注視していく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上記と同じ。</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現状、基金残高は回復傾向にあるが、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今後は教育施設の長寿命化工事や新庁舎の整備等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が控えて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「緊急財政健全化計画」に基づき、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適正な財政運営を実施し、財政調整基金の確保に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上記と同じ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上記基金を公債費の償還財源として今後適切に償還財源として充当していく。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18,142
17,929
23.90
8,310,305
7,780,009
509,400
5,318,539
11,061,021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傾向であったが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年度は法人の修正申告に伴う一時的な法人税の増額により、令和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年度と同率になっている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高齢化による扶助費が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ここ数年大きく増加しており、需要額が伸び続ける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一方、若年層割合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の減少及び地価下落による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が目立っており、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今後も財政力指数は低下していく見込みである。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財政力指数の低下防止や向上にむけた取組として、子育て支援の充実等により若年層の移住・定住促進に努める。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105304</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7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85196</xdr:rowOff>
    </xdr:from>
    <xdr:to>
      <xdr:col>19</xdr:col>
      <xdr:colOff>133350</xdr:colOff>
      <xdr:row>43</xdr:row>
      <xdr:rowOff>105304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575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85196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374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3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54504</xdr:rowOff>
    </xdr:from>
    <xdr:to>
      <xdr:col>23</xdr:col>
      <xdr:colOff>184150</xdr:colOff>
      <xdr:row>43</xdr:row>
      <xdr:rowOff>156104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34396</xdr:rowOff>
    </xdr:from>
    <xdr:to>
      <xdr:col>15</xdr:col>
      <xdr:colOff>133350</xdr:colOff>
      <xdr:row>43</xdr:row>
      <xdr:rowOff>135996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町直営で運営している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公共施設が多い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ため、人件費等の経常費用を多く要し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また、土地区画整理事業、幼保一体化こども園建設事業などで借り入れた地方債の元金償還によ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より高い数値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年度は普通交付税の大幅な増額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％程度改善している。令和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年度にかけて実施した公債費の繰上償還及び令和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年度まで実施した給与カットの効果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類似団体平均より高かった数値が令和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年度以降は低くなっている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も良好な数値を維持できるよう町債発行の抑制等に努める。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247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73025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328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48895</xdr:rowOff>
    </xdr:from>
    <xdr:to>
      <xdr:col>15</xdr:col>
      <xdr:colOff>82550</xdr:colOff>
      <xdr:row>65</xdr:row>
      <xdr:rowOff>73025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931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48895</xdr:rowOff>
    </xdr:from>
    <xdr:to>
      <xdr:col>11</xdr:col>
      <xdr:colOff>31750</xdr:colOff>
      <xdr:row>66</xdr:row>
      <xdr:rowOff>110702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9314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108602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84472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59902</xdr:rowOff>
    </xdr:from>
    <xdr:to>
      <xdr:col>7</xdr:col>
      <xdr:colOff>31750</xdr:colOff>
      <xdr:row>66</xdr:row>
      <xdr:rowOff>161502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146279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低い数値となっているが、県平均に比べ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て若干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高い数値となっている。これは、町内のこども園、給食センター、清掃センターといった公共施設を町直営で運営しているため、人件費等の経常費用を多く要していることが要因と考えられる。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年度にかけて実施した給与カット等により減少傾向にあったが、給与カットの終了及び人事院勧告に伴い人件費が大幅に増加している。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今後は施設の運営体制等、人件費の抑制について検討していく。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39088</xdr:rowOff>
    </xdr:from>
    <xdr:to>
      <xdr:col>23</xdr:col>
      <xdr:colOff>133350</xdr:colOff>
      <xdr:row>81</xdr:row>
      <xdr:rowOff>49569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6538"/>
          <a:ext cx="838200" cy="1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39088</xdr:rowOff>
    </xdr:from>
    <xdr:to>
      <xdr:col>19</xdr:col>
      <xdr:colOff>133350</xdr:colOff>
      <xdr:row>81</xdr:row>
      <xdr:rowOff>40801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26538"/>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34479</xdr:rowOff>
    </xdr:from>
    <xdr:to>
      <xdr:col>15</xdr:col>
      <xdr:colOff>82550</xdr:colOff>
      <xdr:row>81</xdr:row>
      <xdr:rowOff>40801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21929"/>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33933</xdr:rowOff>
    </xdr:from>
    <xdr:to>
      <xdr:col>11</xdr:col>
      <xdr:colOff>31750</xdr:colOff>
      <xdr:row>81</xdr:row>
      <xdr:rowOff>34479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21383"/>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170219</xdr:rowOff>
    </xdr:from>
    <xdr:to>
      <xdr:col>23</xdr:col>
      <xdr:colOff>184150</xdr:colOff>
      <xdr:row>81</xdr:row>
      <xdr:rowOff>100369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91496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159738</xdr:rowOff>
    </xdr:from>
    <xdr:to>
      <xdr:col>19</xdr:col>
      <xdr:colOff>184150</xdr:colOff>
      <xdr:row>81</xdr:row>
      <xdr:rowOff>89888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100065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161451</xdr:rowOff>
    </xdr:from>
    <xdr:to>
      <xdr:col>15</xdr:col>
      <xdr:colOff>133350</xdr:colOff>
      <xdr:row>81</xdr:row>
      <xdr:rowOff>91601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7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101778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4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155129</xdr:rowOff>
    </xdr:from>
    <xdr:to>
      <xdr:col>11</xdr:col>
      <xdr:colOff>82550</xdr:colOff>
      <xdr:row>81</xdr:row>
      <xdr:rowOff>85279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95456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4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154583</xdr:rowOff>
    </xdr:from>
    <xdr:to>
      <xdr:col>7</xdr:col>
      <xdr:colOff>31750</xdr:colOff>
      <xdr:row>81</xdr:row>
      <xdr:rowOff>84733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94910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3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年度までは、類似団体及び全国町村平均と比較しても、大きく差のない水準を保っていたが、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管理職</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年度にかけて一般職</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の給与カット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％以上近く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下回ることとなった。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年度は給与カットの終了に伴い、指数が類似団体平均、全国町村平均とほぼ同率となっている。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引き続き、他団体平均との差が大きくならないよう適正な給与水準を維持していく。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97064</xdr:rowOff>
    </xdr:from>
    <xdr:to>
      <xdr:col>81</xdr:col>
      <xdr:colOff>44450</xdr:colOff>
      <xdr:row>84</xdr:row>
      <xdr:rowOff>53823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3984514"/>
          <a:ext cx="838200" cy="4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82</xdr:row>
      <xdr:rowOff>74991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984514"/>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82</xdr:row>
      <xdr:rowOff>155423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1338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84</xdr:row>
      <xdr:rowOff>134257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214323"/>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24191</xdr:rowOff>
    </xdr:from>
    <xdr:to>
      <xdr:col>73</xdr:col>
      <xdr:colOff>44450</xdr:colOff>
      <xdr:row>82</xdr:row>
      <xdr:rowOff>125791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135968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104623</xdr:rowOff>
    </xdr:from>
    <xdr:to>
      <xdr:col>68</xdr:col>
      <xdr:colOff>203200</xdr:colOff>
      <xdr:row>83</xdr:row>
      <xdr:rowOff>34773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44950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こども園やごみ収集業務、給食センターといった公共施設を町直営で運営しているため、数値は県内平均、全国平均よりも高い状況となっている。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部署の定員について事業効率化を図り、全体的に適正な定員になるように改善を行う。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その一環として斎場の外部委託を令和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年度より実施している。引き続き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定員抑制のバランスをとりつつ、町直営で運営している公共施設の外部委託検討を進め適正な定員管理に努める。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128623</xdr:rowOff>
    </xdr:from>
    <xdr:to>
      <xdr:col>81</xdr:col>
      <xdr:colOff>44450</xdr:colOff>
      <xdr:row>60</xdr:row>
      <xdr:rowOff>133985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15623"/>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128623</xdr:rowOff>
    </xdr:from>
    <xdr:to>
      <xdr:col>77</xdr:col>
      <xdr:colOff>44450</xdr:colOff>
      <xdr:row>60</xdr:row>
      <xdr:rowOff>143369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15623"/>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143369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04898"/>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112536</xdr:rowOff>
    </xdr:from>
    <xdr:to>
      <xdr:col>68</xdr:col>
      <xdr:colOff>152400</xdr:colOff>
      <xdr:row>60</xdr:row>
      <xdr:rowOff>117898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99536"/>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83185</xdr:rowOff>
    </xdr:from>
    <xdr:to>
      <xdr:col>81</xdr:col>
      <xdr:colOff>95250</xdr:colOff>
      <xdr:row>61</xdr:row>
      <xdr:rowOff>13335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99712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77823</xdr:rowOff>
    </xdr:from>
    <xdr:to>
      <xdr:col>77</xdr:col>
      <xdr:colOff>95250</xdr:colOff>
      <xdr:row>61</xdr:row>
      <xdr:rowOff>7973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18150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3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92569</xdr:rowOff>
    </xdr:from>
    <xdr:to>
      <xdr:col>73</xdr:col>
      <xdr:colOff>44450</xdr:colOff>
      <xdr:row>61</xdr:row>
      <xdr:rowOff>22719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32896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4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61736</xdr:rowOff>
    </xdr:from>
    <xdr:to>
      <xdr:col>64</xdr:col>
      <xdr:colOff>152400</xdr:colOff>
      <xdr:row>60</xdr:row>
      <xdr:rowOff>163336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2063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1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全国的にみても非常に高い数値となっており、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から幼保一体型こども園建設事業の償還開始により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まで数値が増加してい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その対策として、「緊急財政健全化計画」により、普通建設事業などの抑制による起債発行額の抑制、既発行債の借換えによる公債費の平準化及び抑制を図っている。また、令和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の効果及び普通交付税の増加により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実施前の令和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％程度の改善となっている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引き続き、可能な財源で繰上償還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を検討し、実質公債費の改善に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7076</xdr:rowOff>
    </xdr:from>
    <xdr:to>
      <xdr:col>81</xdr:col>
      <xdr:colOff>44450</xdr:colOff>
      <xdr:row>44</xdr:row>
      <xdr:rowOff>34109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50726"/>
          <a:ext cx="0" cy="1227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6186</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4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34109</xdr:rowOff>
    </xdr:from>
    <xdr:to>
      <xdr:col>81</xdr:col>
      <xdr:colOff>133350</xdr:colOff>
      <xdr:row>44</xdr:row>
      <xdr:rowOff>34109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7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93453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7076</xdr:rowOff>
    </xdr:from>
    <xdr:to>
      <xdr:col>81</xdr:col>
      <xdr:colOff>133350</xdr:colOff>
      <xdr:row>37</xdr:row>
      <xdr:rowOff>7076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42</xdr:row>
      <xdr:rowOff>142603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60772"/>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142603</xdr:rowOff>
    </xdr:from>
    <xdr:to>
      <xdr:col>77</xdr:col>
      <xdr:colOff>44450</xdr:colOff>
      <xdr:row>43</xdr:row>
      <xdr:rowOff>88356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4350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88356</xdr:rowOff>
    </xdr:from>
    <xdr:to>
      <xdr:col>72</xdr:col>
      <xdr:colOff>203200</xdr:colOff>
      <xdr:row>44</xdr:row>
      <xdr:rowOff>27215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460706"/>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55517</xdr:rowOff>
    </xdr:from>
    <xdr:to>
      <xdr:col>73</xdr:col>
      <xdr:colOff>44450</xdr:colOff>
      <xdr:row>40</xdr:row>
      <xdr:rowOff>157117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167294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75474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5710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55517</xdr:rowOff>
    </xdr:from>
    <xdr:to>
      <xdr:col>68</xdr:col>
      <xdr:colOff>203200</xdr:colOff>
      <xdr:row>40</xdr:row>
      <xdr:rowOff>157117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167294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62412</xdr:rowOff>
    </xdr:from>
    <xdr:to>
      <xdr:col>64</xdr:col>
      <xdr:colOff>152400</xdr:colOff>
      <xdr:row>40</xdr:row>
      <xdr:rowOff>164012</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2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2739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91803</xdr:rowOff>
    </xdr:from>
    <xdr:to>
      <xdr:col>77</xdr:col>
      <xdr:colOff>95250</xdr:colOff>
      <xdr:row>43</xdr:row>
      <xdr:rowOff>21953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6730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7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37556</xdr:rowOff>
    </xdr:from>
    <xdr:to>
      <xdr:col>73</xdr:col>
      <xdr:colOff>44450</xdr:colOff>
      <xdr:row>43</xdr:row>
      <xdr:rowOff>139156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123933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147865</xdr:rowOff>
    </xdr:from>
    <xdr:to>
      <xdr:col>68</xdr:col>
      <xdr:colOff>203200</xdr:colOff>
      <xdr:row>44</xdr:row>
      <xdr:rowOff>78015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24674</xdr:rowOff>
    </xdr:from>
    <xdr:to>
      <xdr:col>64</xdr:col>
      <xdr:colOff>152400</xdr:colOff>
      <xdr:row>44</xdr:row>
      <xdr:rowOff>126274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5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111051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65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幼保一体型こども園建設事業、土地開発公社解散、平群駅西特定土地区画整理事業、総合文化センター建設事業などによる多額の地方債の発行により、高い数値で推移して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及び余剰金の基金積立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、実施前の令和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引き続き、適正な起債発行管理及び可能な財源で繰上償還の実施し、基金の積み立てや経常経費の抑制に努める。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20</xdr:row>
      <xdr:rowOff>18066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571750"/>
          <a:ext cx="0" cy="875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161593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4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18066</xdr:rowOff>
    </xdr:from>
    <xdr:to>
      <xdr:col>81</xdr:col>
      <xdr:colOff>133350</xdr:colOff>
      <xdr:row>20</xdr:row>
      <xdr:rowOff>18066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44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23019</xdr:rowOff>
    </xdr:from>
    <xdr:to>
      <xdr:col>81</xdr:col>
      <xdr:colOff>44450</xdr:colOff>
      <xdr:row>19</xdr:row>
      <xdr:rowOff>162973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280569"/>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162973</xdr:rowOff>
    </xdr:from>
    <xdr:to>
      <xdr:col>77</xdr:col>
      <xdr:colOff>44450</xdr:colOff>
      <xdr:row>20</xdr:row>
      <xdr:rowOff>88043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4205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88043</xdr:rowOff>
    </xdr:from>
    <xdr:to>
      <xdr:col>72</xdr:col>
      <xdr:colOff>203200</xdr:colOff>
      <xdr:row>21</xdr:row>
      <xdr:rowOff>77057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517043"/>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77057</xdr:rowOff>
    </xdr:from>
    <xdr:to>
      <xdr:col>68</xdr:col>
      <xdr:colOff>152400</xdr:colOff>
      <xdr:row>22</xdr:row>
      <xdr:rowOff>143891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677507"/>
          <a:ext cx="889000" cy="2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143669</xdr:rowOff>
    </xdr:from>
    <xdr:to>
      <xdr:col>81</xdr:col>
      <xdr:colOff>95250</xdr:colOff>
      <xdr:row>19</xdr:row>
      <xdr:rowOff>73819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115746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2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112173</xdr:rowOff>
    </xdr:from>
    <xdr:to>
      <xdr:col>77</xdr:col>
      <xdr:colOff>95250</xdr:colOff>
      <xdr:row>20</xdr:row>
      <xdr:rowOff>42323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3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27100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456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37243</xdr:rowOff>
    </xdr:from>
    <xdr:to>
      <xdr:col>73</xdr:col>
      <xdr:colOff>44450</xdr:colOff>
      <xdr:row>20</xdr:row>
      <xdr:rowOff>138843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4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123620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55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26257</xdr:rowOff>
    </xdr:from>
    <xdr:to>
      <xdr:col>68</xdr:col>
      <xdr:colOff>203200</xdr:colOff>
      <xdr:row>21</xdr:row>
      <xdr:rowOff>127857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6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112634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1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93091</xdr:rowOff>
    </xdr:from>
    <xdr:to>
      <xdr:col>64</xdr:col>
      <xdr:colOff>152400</xdr:colOff>
      <xdr:row>23</xdr:row>
      <xdr:rowOff>23241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8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8018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95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18,142
17,929
23.90
8,310,305
7,780,009
509,400
5,318,539
11,061,021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こども園・給食センターの直営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職員の雇用基準を正規雇用としていることから、全国平均より高い数値となっている。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年度は管理職の給与カットにより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職の給与カットにより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％程度数値が減少している。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年度は給与カットの終了により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％増加しており県平均と同率となっている。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各部署の定員について事業効率化を図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全体的に適正な定員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を維持し、適正な比率となるよう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18143</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33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18143</xdr:rowOff>
    </xdr:from>
    <xdr:to>
      <xdr:col>19</xdr:col>
      <xdr:colOff>187325</xdr:colOff>
      <xdr:row>38</xdr:row>
      <xdr:rowOff>50800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3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39</xdr:row>
      <xdr:rowOff>42635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659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42635</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29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138793</xdr:rowOff>
    </xdr:from>
    <xdr:to>
      <xdr:col>20</xdr:col>
      <xdr:colOff>38100</xdr:colOff>
      <xdr:row>38</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53720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163285</xdr:rowOff>
    </xdr:from>
    <xdr:to>
      <xdr:col>11</xdr:col>
      <xdr:colOff>60325</xdr:colOff>
      <xdr:row>39</xdr:row>
      <xdr:rowOff>93435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78212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指定管理制度による公共施設（総合スポーツ施設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）の外部委託、公共交通の外部委託などから、類似団体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物件費が多額となってい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年度に策定された「緊急財政健全化計画」による、経常物件費の一律カット等により一定の効果が見られ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年度はエネルギー価格高騰により前年度比で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年度は各種コスト削減取り組みにより△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％の効果があった。令和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年度も物価高騰の影響もあったがコスト削減に努め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％の増加にとどまった。引き続きコスト削減に努め数値が悪化しないよう取り組む。</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6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67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8274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120142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2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155719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扶助費については、比較的横ばいの状態が続いてい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障害福祉サービスの増加に伴い令和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年度は類似団体以上の上り幅となっている。令和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今後は高齢者人口割合の増加に伴い、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扶助費の増加が見込まれる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ため、今後の動向を注視しながら適した対応に努めていく。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xdr:rowOff>
    </xdr:from>
    <xdr:to>
      <xdr:col>24</xdr:col>
      <xdr:colOff>25400</xdr:colOff>
      <xdr:row>54</xdr:row>
      <xdr:rowOff>18143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65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18143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89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91622</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7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80735</xdr:rowOff>
    </xdr:from>
    <xdr:to>
      <xdr:col>11</xdr:col>
      <xdr:colOff>9525</xdr:colOff>
      <xdr:row>53</xdr:row>
      <xdr:rowOff>91622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40822</xdr:rowOff>
    </xdr:from>
    <xdr:to>
      <xdr:col>11</xdr:col>
      <xdr:colOff>60325</xdr:colOff>
      <xdr:row>53</xdr:row>
      <xdr:rowOff>142422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152599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対策の一環として、基本的に新規事業の凍結、物件費の一律カットなどを実施しているが、各種公共施設の老朽化に伴う維持補修費の増加や、介護保険特別会計への繰出金の増加により、その他の割合は全国平均、県平均を上回った数値に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高齢化に伴い、後期高齢者医療特別会計や介護保険特別会計への繰出金の増加により、令和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年度は類似団体平均より上回る結果となり、令和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年度も同様の理由により増加する結果となった。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今後も住民生活に支障をきたさない範囲で計画的な事業執行を行い、経常経費の抑制を図る。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9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年度より各種団体に対する補助金の見直しを行い、一律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％カット等を含め、その必要性や補助額の妥当性の精査を行っている。その結果、全国平均、奈良県平均より下回</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現状の財政状況を鑑みて、今後も引き続き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補助費の必要性を検討しながら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167005</xdr:rowOff>
    </xdr:from>
    <xdr:to>
      <xdr:col>82</xdr:col>
      <xdr:colOff>107950</xdr:colOff>
      <xdr:row>34</xdr:row>
      <xdr:rowOff>6985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48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xdr:rowOff>
    </xdr:from>
    <xdr:to>
      <xdr:col>78</xdr:col>
      <xdr:colOff>69850</xdr:colOff>
      <xdr:row>34</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36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127000</xdr:rowOff>
    </xdr:from>
    <xdr:to>
      <xdr:col>73</xdr:col>
      <xdr:colOff>180975</xdr:colOff>
      <xdr:row>34</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848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127000</xdr:rowOff>
    </xdr:from>
    <xdr:to>
      <xdr:col>69</xdr:col>
      <xdr:colOff>92075</xdr:colOff>
      <xdr:row>34</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848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116205</xdr:rowOff>
    </xdr:from>
    <xdr:to>
      <xdr:col>82</xdr:col>
      <xdr:colOff>158750</xdr:colOff>
      <xdr:row>34</xdr:row>
      <xdr:rowOff>46355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24782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8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127635</xdr:rowOff>
    </xdr:from>
    <xdr:to>
      <xdr:col>78</xdr:col>
      <xdr:colOff>120650</xdr:colOff>
      <xdr:row>34</xdr:row>
      <xdr:rowOff>57785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67962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54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127635</xdr:rowOff>
    </xdr:from>
    <xdr:to>
      <xdr:col>74</xdr:col>
      <xdr:colOff>31750</xdr:colOff>
      <xdr:row>34</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67962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5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76200</xdr:rowOff>
    </xdr:from>
    <xdr:to>
      <xdr:col>69</xdr:col>
      <xdr:colOff>142875</xdr:colOff>
      <xdr:row>34</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144780</xdr:rowOff>
    </xdr:from>
    <xdr:to>
      <xdr:col>65</xdr:col>
      <xdr:colOff>53975</xdr:colOff>
      <xdr:row>34</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幼保一体型こども園建設事業、土地開発公社解散、平群駅西特定土地区画整理事業などにより発行した地方債及び元金据置期間の終了に伴う元金償還額の増額により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高い数値で推移し続けてい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年度にかけて実施した繰上償還の効果により、令和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％以上数値が改善している。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今後も適正な町債発行に努めて公債費比率の減少に努めていく。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21844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58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94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543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全国平均、奈良県平均よりも若干ではあるが低い数値となっており、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年度も類似団体と比べ上り幅も低くなっている。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今後も町単独事業の見直し等により、数値の上昇を抑え、適正な財政運営を図る。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72137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749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15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154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78243</xdr:rowOff>
    </xdr:from>
    <xdr:to>
      <xdr:col>29</xdr:col>
      <xdr:colOff>127000</xdr:colOff>
      <xdr:row>17</xdr:row>
      <xdr:rowOff>164218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0518"/>
          <a:ext cx="647700" cy="85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164218</xdr:rowOff>
    </xdr:from>
    <xdr:to>
      <xdr:col>26</xdr:col>
      <xdr:colOff>50800</xdr:colOff>
      <xdr:row>18</xdr:row>
      <xdr:rowOff>13974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26493"/>
          <a:ext cx="698500" cy="21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10838</xdr:rowOff>
    </xdr:from>
    <xdr:to>
      <xdr:col>22</xdr:col>
      <xdr:colOff>114300</xdr:colOff>
      <xdr:row>18</xdr:row>
      <xdr:rowOff>13974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44563"/>
          <a:ext cx="698500" cy="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10838</xdr:rowOff>
    </xdr:from>
    <xdr:to>
      <xdr:col>18</xdr:col>
      <xdr:colOff>177800</xdr:colOff>
      <xdr:row>18</xdr:row>
      <xdr:rowOff>35266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563"/>
          <a:ext cx="698500" cy="2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27443</xdr:rowOff>
    </xdr:from>
    <xdr:to>
      <xdr:col>29</xdr:col>
      <xdr:colOff>177800</xdr:colOff>
      <xdr:row>17</xdr:row>
      <xdr:rowOff>129043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9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170970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113418</xdr:rowOff>
    </xdr:from>
    <xdr:to>
      <xdr:col>26</xdr:col>
      <xdr:colOff>101600</xdr:colOff>
      <xdr:row>18</xdr:row>
      <xdr:rowOff>43568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28345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2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134624</xdr:rowOff>
    </xdr:from>
    <xdr:to>
      <xdr:col>22</xdr:col>
      <xdr:colOff>165100</xdr:colOff>
      <xdr:row>18</xdr:row>
      <xdr:rowOff>64774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49551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131488</xdr:rowOff>
    </xdr:from>
    <xdr:to>
      <xdr:col>19</xdr:col>
      <xdr:colOff>38100</xdr:colOff>
      <xdr:row>18</xdr:row>
      <xdr:rowOff>61638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71815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155916</xdr:rowOff>
    </xdr:from>
    <xdr:to>
      <xdr:col>15</xdr:col>
      <xdr:colOff>101600</xdr:colOff>
      <xdr:row>18</xdr:row>
      <xdr:rowOff>86066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70843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6566</xdr:rowOff>
    </xdr:from>
    <xdr:to>
      <xdr:col>29</xdr:col>
      <xdr:colOff>127000</xdr:colOff>
      <xdr:row>35</xdr:row>
      <xdr:rowOff>48171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16916"/>
          <a:ext cx="647700" cy="4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2260</xdr:rowOff>
    </xdr:from>
    <xdr:to>
      <xdr:col>26</xdr:col>
      <xdr:colOff>50800</xdr:colOff>
      <xdr:row>35</xdr:row>
      <xdr:rowOff>48171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12610"/>
          <a:ext cx="698500" cy="4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223641</xdr:rowOff>
    </xdr:from>
    <xdr:to>
      <xdr:col>22</xdr:col>
      <xdr:colOff>114300</xdr:colOff>
      <xdr:row>35</xdr:row>
      <xdr:rowOff>2260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91091"/>
          <a:ext cx="698500" cy="12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214097</xdr:rowOff>
    </xdr:from>
    <xdr:to>
      <xdr:col>18</xdr:col>
      <xdr:colOff>177800</xdr:colOff>
      <xdr:row>34</xdr:row>
      <xdr:rowOff>223641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81547"/>
          <a:ext cx="698500" cy="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298666</xdr:rowOff>
    </xdr:from>
    <xdr:to>
      <xdr:col>29</xdr:col>
      <xdr:colOff>177800</xdr:colOff>
      <xdr:row>35</xdr:row>
      <xdr:rowOff>57366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6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143743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1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340271</xdr:rowOff>
    </xdr:from>
    <xdr:to>
      <xdr:col>26</xdr:col>
      <xdr:colOff>101600</xdr:colOff>
      <xdr:row>35</xdr:row>
      <xdr:rowOff>98971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0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109148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6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294360</xdr:rowOff>
    </xdr:from>
    <xdr:to>
      <xdr:col>22</xdr:col>
      <xdr:colOff>165100</xdr:colOff>
      <xdr:row>35</xdr:row>
      <xdr:rowOff>53060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63238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172841</xdr:rowOff>
    </xdr:from>
    <xdr:to>
      <xdr:col>19</xdr:col>
      <xdr:colOff>38100</xdr:colOff>
      <xdr:row>34</xdr:row>
      <xdr:rowOff>274441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40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284618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0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163297</xdr:rowOff>
    </xdr:from>
    <xdr:to>
      <xdr:col>15</xdr:col>
      <xdr:colOff>101600</xdr:colOff>
      <xdr:row>34</xdr:row>
      <xdr:rowOff>264897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3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275074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9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18,142
17,929
23.90
8,310,305
7,780,009
509,400
5,318,539
11,061,021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158026</xdr:rowOff>
    </xdr:from>
    <xdr:to>
      <xdr:col>24</xdr:col>
      <xdr:colOff>63500</xdr:colOff>
      <xdr:row>36</xdr:row>
      <xdr:rowOff>81801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8776"/>
          <a:ext cx="8382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81801</xdr:rowOff>
    </xdr:from>
    <xdr:to>
      <xdr:col>19</xdr:col>
      <xdr:colOff>177800</xdr:colOff>
      <xdr:row>36</xdr:row>
      <xdr:rowOff>107912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4001"/>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77699</xdr:rowOff>
    </xdr:from>
    <xdr:to>
      <xdr:col>15</xdr:col>
      <xdr:colOff>50800</xdr:colOff>
      <xdr:row>36</xdr:row>
      <xdr:rowOff>107912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49899"/>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77699</xdr:rowOff>
    </xdr:from>
    <xdr:to>
      <xdr:col>10</xdr:col>
      <xdr:colOff>114300</xdr:colOff>
      <xdr:row>36</xdr:row>
      <xdr:rowOff>107747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9899"/>
          <a:ext cx="889000" cy="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107226</xdr:rowOff>
    </xdr:from>
    <xdr:to>
      <xdr:col>24</xdr:col>
      <xdr:colOff>114300</xdr:colOff>
      <xdr:row>36</xdr:row>
      <xdr:rowOff>37376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130103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31001</xdr:rowOff>
    </xdr:from>
    <xdr:to>
      <xdr:col>20</xdr:col>
      <xdr:colOff>38100</xdr:colOff>
      <xdr:row>36</xdr:row>
      <xdr:rowOff>132601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149128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57112</xdr:rowOff>
    </xdr:from>
    <xdr:to>
      <xdr:col>15</xdr:col>
      <xdr:colOff>101600</xdr:colOff>
      <xdr:row>36</xdr:row>
      <xdr:rowOff>158712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3789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26899</xdr:rowOff>
    </xdr:from>
    <xdr:to>
      <xdr:col>10</xdr:col>
      <xdr:colOff>165100</xdr:colOff>
      <xdr:row>36</xdr:row>
      <xdr:rowOff>128499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145026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56947</xdr:rowOff>
    </xdr:from>
    <xdr:to>
      <xdr:col>6</xdr:col>
      <xdr:colOff>38100</xdr:colOff>
      <xdr:row>36</xdr:row>
      <xdr:rowOff>158547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125448</xdr:rowOff>
    </xdr:from>
    <xdr:to>
      <xdr:col>24</xdr:col>
      <xdr:colOff>63500</xdr:colOff>
      <xdr:row>58</xdr:row>
      <xdr:rowOff>127119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9548"/>
          <a:ext cx="8382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122900</xdr:rowOff>
    </xdr:from>
    <xdr:to>
      <xdr:col>19</xdr:col>
      <xdr:colOff>177800</xdr:colOff>
      <xdr:row>58</xdr:row>
      <xdr:rowOff>127119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7000"/>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122900</xdr:rowOff>
    </xdr:from>
    <xdr:to>
      <xdr:col>15</xdr:col>
      <xdr:colOff>50800</xdr:colOff>
      <xdr:row>58</xdr:row>
      <xdr:rowOff>130921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000"/>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129073</xdr:rowOff>
    </xdr:from>
    <xdr:to>
      <xdr:col>10</xdr:col>
      <xdr:colOff>114300</xdr:colOff>
      <xdr:row>58</xdr:row>
      <xdr:rowOff>130921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3173"/>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74648</xdr:rowOff>
    </xdr:from>
    <xdr:to>
      <xdr:col>24</xdr:col>
      <xdr:colOff>114300</xdr:colOff>
      <xdr:row>59</xdr:row>
      <xdr:rowOff>4798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76319</xdr:rowOff>
    </xdr:from>
    <xdr:to>
      <xdr:col>20</xdr:col>
      <xdr:colOff>38100</xdr:colOff>
      <xdr:row>59</xdr:row>
      <xdr:rowOff>6469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169046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72100</xdr:rowOff>
    </xdr:from>
    <xdr:to>
      <xdr:col>15</xdr:col>
      <xdr:colOff>101600</xdr:colOff>
      <xdr:row>59</xdr:row>
      <xdr:rowOff>2250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80121</xdr:rowOff>
    </xdr:from>
    <xdr:to>
      <xdr:col>10</xdr:col>
      <xdr:colOff>165100</xdr:colOff>
      <xdr:row>59</xdr:row>
      <xdr:rowOff>10271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78273</xdr:rowOff>
    </xdr:from>
    <xdr:to>
      <xdr:col>6</xdr:col>
      <xdr:colOff>38100</xdr:colOff>
      <xdr:row>59</xdr:row>
      <xdr:rowOff>8423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171000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136683</xdr:rowOff>
    </xdr:from>
    <xdr:to>
      <xdr:col>24</xdr:col>
      <xdr:colOff>63500</xdr:colOff>
      <xdr:row>78</xdr:row>
      <xdr:rowOff>139700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09783"/>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138488</xdr:rowOff>
    </xdr:from>
    <xdr:to>
      <xdr:col>19</xdr:col>
      <xdr:colOff>177800</xdr:colOff>
      <xdr:row>78</xdr:row>
      <xdr:rowOff>139700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11588"/>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127287</xdr:rowOff>
    </xdr:from>
    <xdr:to>
      <xdr:col>15</xdr:col>
      <xdr:colOff>50800</xdr:colOff>
      <xdr:row>78</xdr:row>
      <xdr:rowOff>138488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0038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127287</xdr:rowOff>
    </xdr:from>
    <xdr:to>
      <xdr:col>10</xdr:col>
      <xdr:colOff>114300</xdr:colOff>
      <xdr:row>78</xdr:row>
      <xdr:rowOff>136592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0387"/>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85883</xdr:rowOff>
    </xdr:from>
    <xdr:to>
      <xdr:col>24</xdr:col>
      <xdr:colOff>114300</xdr:colOff>
      <xdr:row>79</xdr:row>
      <xdr:rowOff>16033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810</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88900</xdr:rowOff>
    </xdr:from>
    <xdr:to>
      <xdr:col>20</xdr:col>
      <xdr:colOff>38100</xdr:colOff>
      <xdr:row>79</xdr:row>
      <xdr:rowOff>19050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53150</xdr:colOff>
      <xdr:row>79</xdr:row>
      <xdr:rowOff>10177</xdr:rowOff>
    </xdr:from>
    <xdr:ext cx="24929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72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87688</xdr:rowOff>
    </xdr:from>
    <xdr:to>
      <xdr:col>15</xdr:col>
      <xdr:colOff>101600</xdr:colOff>
      <xdr:row>79</xdr:row>
      <xdr:rowOff>17838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8965</xdr:rowOff>
    </xdr:from>
    <xdr:ext cx="313932"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51333" y="13553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76487</xdr:rowOff>
    </xdr:from>
    <xdr:to>
      <xdr:col>10</xdr:col>
      <xdr:colOff>165100</xdr:colOff>
      <xdr:row>79</xdr:row>
      <xdr:rowOff>6637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169214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4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85792</xdr:rowOff>
    </xdr:from>
    <xdr:to>
      <xdr:col>6</xdr:col>
      <xdr:colOff>38100</xdr:colOff>
      <xdr:row>79</xdr:row>
      <xdr:rowOff>15942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7069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5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139917</xdr:rowOff>
    </xdr:from>
    <xdr:to>
      <xdr:col>24</xdr:col>
      <xdr:colOff>63500</xdr:colOff>
      <xdr:row>97</xdr:row>
      <xdr:rowOff>88995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9117"/>
          <a:ext cx="838200" cy="1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88995</xdr:rowOff>
    </xdr:from>
    <xdr:to>
      <xdr:col>19</xdr:col>
      <xdr:colOff>177800</xdr:colOff>
      <xdr:row>97</xdr:row>
      <xdr:rowOff>161896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19645"/>
          <a:ext cx="889000" cy="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33390</xdr:rowOff>
    </xdr:from>
    <xdr:to>
      <xdr:col>15</xdr:col>
      <xdr:colOff>50800</xdr:colOff>
      <xdr:row>97</xdr:row>
      <xdr:rowOff>161896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4040"/>
          <a:ext cx="889000" cy="1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33390</xdr:rowOff>
    </xdr:from>
    <xdr:to>
      <xdr:col>10</xdr:col>
      <xdr:colOff>114300</xdr:colOff>
      <xdr:row>98</xdr:row>
      <xdr:rowOff>98858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4040"/>
          <a:ext cx="889000" cy="2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89117</xdr:rowOff>
    </xdr:from>
    <xdr:to>
      <xdr:col>24</xdr:col>
      <xdr:colOff>114300</xdr:colOff>
      <xdr:row>97</xdr:row>
      <xdr:rowOff>19267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67544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38195</xdr:rowOff>
    </xdr:from>
    <xdr:to>
      <xdr:col>20</xdr:col>
      <xdr:colOff>38100</xdr:colOff>
      <xdr:row>97</xdr:row>
      <xdr:rowOff>139795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130922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111096</xdr:rowOff>
    </xdr:from>
    <xdr:to>
      <xdr:col>15</xdr:col>
      <xdr:colOff>101600</xdr:colOff>
      <xdr:row>98</xdr:row>
      <xdr:rowOff>41246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32373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154040</xdr:rowOff>
    </xdr:from>
    <xdr:to>
      <xdr:col>10</xdr:col>
      <xdr:colOff>165100</xdr:colOff>
      <xdr:row>97</xdr:row>
      <xdr:rowOff>84190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75317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48058</xdr:rowOff>
    </xdr:from>
    <xdr:to>
      <xdr:col>6</xdr:col>
      <xdr:colOff>38100</xdr:colOff>
      <xdr:row>98</xdr:row>
      <xdr:rowOff>149658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140785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2769</xdr:rowOff>
    </xdr:from>
    <xdr:to>
      <xdr:col>55</xdr:col>
      <xdr:colOff>0</xdr:colOff>
      <xdr:row>38</xdr:row>
      <xdr:rowOff>36708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869"/>
          <a:ext cx="838200" cy="3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2769</xdr:rowOff>
    </xdr:from>
    <xdr:to>
      <xdr:col>50</xdr:col>
      <xdr:colOff>114300</xdr:colOff>
      <xdr:row>38</xdr:row>
      <xdr:rowOff>70083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7869"/>
          <a:ext cx="889000" cy="6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70083</xdr:rowOff>
    </xdr:from>
    <xdr:to>
      <xdr:col>45</xdr:col>
      <xdr:colOff>177800</xdr:colOff>
      <xdr:row>38</xdr:row>
      <xdr:rowOff>89850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85183"/>
          <a:ext cx="889000" cy="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37062</xdr:rowOff>
    </xdr:from>
    <xdr:to>
      <xdr:col>41</xdr:col>
      <xdr:colOff>50800</xdr:colOff>
      <xdr:row>38</xdr:row>
      <xdr:rowOff>89850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09262"/>
          <a:ext cx="889000" cy="39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157358</xdr:rowOff>
    </xdr:from>
    <xdr:to>
      <xdr:col>55</xdr:col>
      <xdr:colOff>50800</xdr:colOff>
      <xdr:row>38</xdr:row>
      <xdr:rowOff>87508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72285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123418</xdr:rowOff>
    </xdr:from>
    <xdr:to>
      <xdr:col>50</xdr:col>
      <xdr:colOff>165100</xdr:colOff>
      <xdr:row>38</xdr:row>
      <xdr:rowOff>53569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44696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19283</xdr:rowOff>
    </xdr:from>
    <xdr:to>
      <xdr:col>46</xdr:col>
      <xdr:colOff>38100</xdr:colOff>
      <xdr:row>38</xdr:row>
      <xdr:rowOff>120883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112010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39050</xdr:rowOff>
    </xdr:from>
    <xdr:to>
      <xdr:col>41</xdr:col>
      <xdr:colOff>101600</xdr:colOff>
      <xdr:row>38</xdr:row>
      <xdr:rowOff>140650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131777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157712</xdr:rowOff>
    </xdr:from>
    <xdr:to>
      <xdr:col>36</xdr:col>
      <xdr:colOff>165100</xdr:colOff>
      <xdr:row>36</xdr:row>
      <xdr:rowOff>87862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78989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49956</xdr:rowOff>
    </xdr:from>
    <xdr:to>
      <xdr:col>55</xdr:col>
      <xdr:colOff>0</xdr:colOff>
      <xdr:row>58</xdr:row>
      <xdr:rowOff>60348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4056"/>
          <a:ext cx="8382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49956</xdr:rowOff>
    </xdr:from>
    <xdr:to>
      <xdr:col>50</xdr:col>
      <xdr:colOff>114300</xdr:colOff>
      <xdr:row>58</xdr:row>
      <xdr:rowOff>88585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94056"/>
          <a:ext cx="889000" cy="3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45005</xdr:rowOff>
    </xdr:from>
    <xdr:to>
      <xdr:col>45</xdr:col>
      <xdr:colOff>177800</xdr:colOff>
      <xdr:row>58</xdr:row>
      <xdr:rowOff>88585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89105"/>
          <a:ext cx="889000" cy="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148144</xdr:rowOff>
    </xdr:from>
    <xdr:to>
      <xdr:col>41</xdr:col>
      <xdr:colOff>50800</xdr:colOff>
      <xdr:row>58</xdr:row>
      <xdr:rowOff>45005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20794"/>
          <a:ext cx="889000" cy="6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9548</xdr:rowOff>
    </xdr:from>
    <xdr:to>
      <xdr:col>55</xdr:col>
      <xdr:colOff>50800</xdr:colOff>
      <xdr:row>58</xdr:row>
      <xdr:rowOff>111148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95925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170606</xdr:rowOff>
    </xdr:from>
    <xdr:to>
      <xdr:col>50</xdr:col>
      <xdr:colOff>165100</xdr:colOff>
      <xdr:row>58</xdr:row>
      <xdr:rowOff>100756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91883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37785</xdr:rowOff>
    </xdr:from>
    <xdr:to>
      <xdr:col>46</xdr:col>
      <xdr:colOff>38100</xdr:colOff>
      <xdr:row>58</xdr:row>
      <xdr:rowOff>139385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130512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165655</xdr:rowOff>
    </xdr:from>
    <xdr:to>
      <xdr:col>41</xdr:col>
      <xdr:colOff>101600</xdr:colOff>
      <xdr:row>58</xdr:row>
      <xdr:rowOff>95805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86932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3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97344</xdr:rowOff>
    </xdr:from>
    <xdr:to>
      <xdr:col>36</xdr:col>
      <xdr:colOff>165100</xdr:colOff>
      <xdr:row>58</xdr:row>
      <xdr:rowOff>27494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18621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98160</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42710"/>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97148</xdr:rowOff>
    </xdr:from>
    <xdr:to>
      <xdr:col>50</xdr:col>
      <xdr:colOff>114300</xdr:colOff>
      <xdr:row>79</xdr:row>
      <xdr:rowOff>98160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41698"/>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97148</xdr:rowOff>
    </xdr:from>
    <xdr:to>
      <xdr:col>45</xdr:col>
      <xdr:colOff>177800</xdr:colOff>
      <xdr:row>79</xdr:row>
      <xdr:rowOff>97507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41698"/>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64164</xdr:rowOff>
    </xdr:from>
    <xdr:to>
      <xdr:col>41</xdr:col>
      <xdr:colOff>50800</xdr:colOff>
      <xdr:row>79</xdr:row>
      <xdr:rowOff>97507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08714"/>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47360</xdr:rowOff>
    </xdr:from>
    <xdr:to>
      <xdr:col>50</xdr:col>
      <xdr:colOff>165100</xdr:colOff>
      <xdr:row>79</xdr:row>
      <xdr:rowOff>148960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140087</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46348</xdr:rowOff>
    </xdr:from>
    <xdr:to>
      <xdr:col>46</xdr:col>
      <xdr:colOff>38100</xdr:colOff>
      <xdr:row>79</xdr:row>
      <xdr:rowOff>147948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139075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3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46707</xdr:rowOff>
    </xdr:from>
    <xdr:to>
      <xdr:col>41</xdr:col>
      <xdr:colOff>101600</xdr:colOff>
      <xdr:row>79</xdr:row>
      <xdr:rowOff>148307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139434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83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13364</xdr:rowOff>
    </xdr:from>
    <xdr:to>
      <xdr:col>36</xdr:col>
      <xdr:colOff>165100</xdr:colOff>
      <xdr:row>79</xdr:row>
      <xdr:rowOff>114964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5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106091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85054</xdr:rowOff>
    </xdr:from>
    <xdr:to>
      <xdr:col>55</xdr:col>
      <xdr:colOff>0</xdr:colOff>
      <xdr:row>97</xdr:row>
      <xdr:rowOff>106238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15704"/>
          <a:ext cx="8382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85054</xdr:rowOff>
    </xdr:from>
    <xdr:to>
      <xdr:col>50</xdr:col>
      <xdr:colOff>114300</xdr:colOff>
      <xdr:row>97</xdr:row>
      <xdr:rowOff>133888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15704"/>
          <a:ext cx="889000" cy="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111365</xdr:rowOff>
    </xdr:from>
    <xdr:to>
      <xdr:col>45</xdr:col>
      <xdr:colOff>177800</xdr:colOff>
      <xdr:row>97</xdr:row>
      <xdr:rowOff>133888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42015"/>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62987</xdr:rowOff>
    </xdr:from>
    <xdr:to>
      <xdr:col>41</xdr:col>
      <xdr:colOff>50800</xdr:colOff>
      <xdr:row>97</xdr:row>
      <xdr:rowOff>111365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3637"/>
          <a:ext cx="889000" cy="4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55438</xdr:rowOff>
    </xdr:from>
    <xdr:to>
      <xdr:col>55</xdr:col>
      <xdr:colOff>50800</xdr:colOff>
      <xdr:row>97</xdr:row>
      <xdr:rowOff>157038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141815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34254</xdr:rowOff>
    </xdr:from>
    <xdr:to>
      <xdr:col>50</xdr:col>
      <xdr:colOff>165100</xdr:colOff>
      <xdr:row>97</xdr:row>
      <xdr:rowOff>135854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126981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83088</xdr:rowOff>
    </xdr:from>
    <xdr:to>
      <xdr:col>46</xdr:col>
      <xdr:colOff>38100</xdr:colOff>
      <xdr:row>98</xdr:row>
      <xdr:rowOff>13238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60565</xdr:rowOff>
    </xdr:from>
    <xdr:to>
      <xdr:col>41</xdr:col>
      <xdr:colOff>101600</xdr:colOff>
      <xdr:row>97</xdr:row>
      <xdr:rowOff>162165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153292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12187</xdr:rowOff>
    </xdr:from>
    <xdr:to>
      <xdr:col>36</xdr:col>
      <xdr:colOff>165100</xdr:colOff>
      <xdr:row>97</xdr:row>
      <xdr:rowOff>113787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104914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42701</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9251"/>
          <a:ext cx="8382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42701</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9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163351</xdr:rowOff>
    </xdr:from>
    <xdr:to>
      <xdr:col>81</xdr:col>
      <xdr:colOff>101600</xdr:colOff>
      <xdr:row>39</xdr:row>
      <xdr:rowOff>93501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84628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7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20846</xdr:rowOff>
    </xdr:from>
    <xdr:to>
      <xdr:col>85</xdr:col>
      <xdr:colOff>127000</xdr:colOff>
      <xdr:row>76</xdr:row>
      <xdr:rowOff>9353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879596"/>
          <a:ext cx="838200" cy="1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18862</xdr:rowOff>
    </xdr:from>
    <xdr:to>
      <xdr:col>81</xdr:col>
      <xdr:colOff>50800</xdr:colOff>
      <xdr:row>75</xdr:row>
      <xdr:rowOff>20846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877612"/>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139179</xdr:rowOff>
    </xdr:from>
    <xdr:to>
      <xdr:col>76</xdr:col>
      <xdr:colOff>114300</xdr:colOff>
      <xdr:row>75</xdr:row>
      <xdr:rowOff>18862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26479"/>
          <a:ext cx="889000" cy="5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139179</xdr:rowOff>
    </xdr:from>
    <xdr:to>
      <xdr:col>71</xdr:col>
      <xdr:colOff>177800</xdr:colOff>
      <xdr:row>75</xdr:row>
      <xdr:rowOff>117233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26479"/>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130002</xdr:rowOff>
    </xdr:from>
    <xdr:to>
      <xdr:col>85</xdr:col>
      <xdr:colOff>177800</xdr:colOff>
      <xdr:row>76</xdr:row>
      <xdr:rowOff>60151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887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108429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141496</xdr:rowOff>
    </xdr:from>
    <xdr:to>
      <xdr:col>81</xdr:col>
      <xdr:colOff>101600</xdr:colOff>
      <xdr:row>75</xdr:row>
      <xdr:rowOff>71646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88173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139512</xdr:rowOff>
    </xdr:from>
    <xdr:to>
      <xdr:col>76</xdr:col>
      <xdr:colOff>165100</xdr:colOff>
      <xdr:row>75</xdr:row>
      <xdr:rowOff>69662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86189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88379</xdr:rowOff>
    </xdr:from>
    <xdr:to>
      <xdr:col>72</xdr:col>
      <xdr:colOff>38100</xdr:colOff>
      <xdr:row>75</xdr:row>
      <xdr:rowOff>18529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7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35056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66433</xdr:rowOff>
    </xdr:from>
    <xdr:to>
      <xdr:col>67</xdr:col>
      <xdr:colOff>101600</xdr:colOff>
      <xdr:row>75</xdr:row>
      <xdr:rowOff>168033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13110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147785</xdr:rowOff>
    </xdr:from>
    <xdr:to>
      <xdr:col>85</xdr:col>
      <xdr:colOff>127000</xdr:colOff>
      <xdr:row>98</xdr:row>
      <xdr:rowOff>168084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49885"/>
          <a:ext cx="8382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168084</xdr:rowOff>
    </xdr:from>
    <xdr:to>
      <xdr:col>81</xdr:col>
      <xdr:colOff>50800</xdr:colOff>
      <xdr:row>99</xdr:row>
      <xdr:rowOff>1626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70184"/>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148608</xdr:rowOff>
    </xdr:from>
    <xdr:to>
      <xdr:col>76</xdr:col>
      <xdr:colOff>114300</xdr:colOff>
      <xdr:row>99</xdr:row>
      <xdr:rowOff>1626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50708"/>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148608</xdr:rowOff>
    </xdr:from>
    <xdr:to>
      <xdr:col>71</xdr:col>
      <xdr:colOff>177800</xdr:colOff>
      <xdr:row>99</xdr:row>
      <xdr:rowOff>33111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50708"/>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96985</xdr:rowOff>
    </xdr:from>
    <xdr:to>
      <xdr:col>85</xdr:col>
      <xdr:colOff>177800</xdr:colOff>
      <xdr:row>99</xdr:row>
      <xdr:rowOff>27135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11912</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117284</xdr:rowOff>
    </xdr:from>
    <xdr:to>
      <xdr:col>81</xdr:col>
      <xdr:colOff>101600</xdr:colOff>
      <xdr:row>99</xdr:row>
      <xdr:rowOff>47434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38561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1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122276</xdr:rowOff>
    </xdr:from>
    <xdr:to>
      <xdr:col>76</xdr:col>
      <xdr:colOff>165100</xdr:colOff>
      <xdr:row>99</xdr:row>
      <xdr:rowOff>52426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43553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1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97808</xdr:rowOff>
    </xdr:from>
    <xdr:to>
      <xdr:col>72</xdr:col>
      <xdr:colOff>38100</xdr:colOff>
      <xdr:row>99</xdr:row>
      <xdr:rowOff>27958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19085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9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153761</xdr:rowOff>
    </xdr:from>
    <xdr:to>
      <xdr:col>67</xdr:col>
      <xdr:colOff>101600</xdr:colOff>
      <xdr:row>99</xdr:row>
      <xdr:rowOff>83911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75038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25229</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69329"/>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145879</xdr:rowOff>
    </xdr:from>
    <xdr:to>
      <xdr:col>116</xdr:col>
      <xdr:colOff>114300</xdr:colOff>
      <xdr:row>58</xdr:row>
      <xdr:rowOff>76029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60806</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51369</xdr:rowOff>
    </xdr:from>
    <xdr:to>
      <xdr:col>116</xdr:col>
      <xdr:colOff>63500</xdr:colOff>
      <xdr:row>74</xdr:row>
      <xdr:rowOff>147152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38669"/>
          <a:ext cx="8382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147152</xdr:rowOff>
    </xdr:from>
    <xdr:to>
      <xdr:col>111</xdr:col>
      <xdr:colOff>177800</xdr:colOff>
      <xdr:row>75</xdr:row>
      <xdr:rowOff>22816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34452"/>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22816</xdr:rowOff>
    </xdr:from>
    <xdr:to>
      <xdr:col>107</xdr:col>
      <xdr:colOff>50800</xdr:colOff>
      <xdr:row>75</xdr:row>
      <xdr:rowOff>55712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81566"/>
          <a:ext cx="8890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55712</xdr:rowOff>
    </xdr:from>
    <xdr:to>
      <xdr:col>102</xdr:col>
      <xdr:colOff>114300</xdr:colOff>
      <xdr:row>75</xdr:row>
      <xdr:rowOff>84630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1446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569</xdr:rowOff>
    </xdr:from>
    <xdr:to>
      <xdr:col>116</xdr:col>
      <xdr:colOff>114300</xdr:colOff>
      <xdr:row>74</xdr:row>
      <xdr:rowOff>102169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23446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96352</xdr:rowOff>
    </xdr:from>
    <xdr:to>
      <xdr:col>112</xdr:col>
      <xdr:colOff>38100</xdr:colOff>
      <xdr:row>75</xdr:row>
      <xdr:rowOff>26502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8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17629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7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143466</xdr:rowOff>
    </xdr:from>
    <xdr:to>
      <xdr:col>107</xdr:col>
      <xdr:colOff>101600</xdr:colOff>
      <xdr:row>75</xdr:row>
      <xdr:rowOff>73616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64743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4912</xdr:rowOff>
    </xdr:from>
    <xdr:to>
      <xdr:col>102</xdr:col>
      <xdr:colOff>165100</xdr:colOff>
      <xdr:row>75</xdr:row>
      <xdr:rowOff>106512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97639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33830</xdr:rowOff>
    </xdr:from>
    <xdr:to>
      <xdr:col>98</xdr:col>
      <xdr:colOff>38100</xdr:colOff>
      <xdr:row>75</xdr:row>
      <xdr:rowOff>135430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8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全般的に類似団体比較において、一人当たりコストが低いといえる当町の性質別支出である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これまで類似団体より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年度にかけて実施した繰上償還の効果により令和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％程度減少し、類似団体より下回る結果となった。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年度までの給与カットが終了したことにより約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臨時的経費では、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公共施設の新規整備が一段落し、更新整備が主となっている。補助費等については、町内私立幼稚園の認定こども園への移行に伴う認定こども園施設整備補助が令和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年度に終了したことにより減少となっている。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繰出金については、高齢化の影響により介護保険や後期高齢者医療にかかる特別会計繰出金が約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％増加し、類似団体を上回った。また、厳しい財政状況のため各種基金への積立が伸び悩み、積立金は類似団体に比べ低くなっている。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全体的に経常経費が類似団体平均より高くなっており、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今後の対策として、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適正な人事管理や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の検討を行い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18,142
17,929
23.90
8,310,305
7,780,009
509,400
5,318,539
11,061,021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11456</xdr:rowOff>
    </xdr:from>
    <xdr:to>
      <xdr:col>24</xdr:col>
      <xdr:colOff>63500</xdr:colOff>
      <xdr:row>34</xdr:row>
      <xdr:rowOff>54432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0756"/>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54432</xdr:rowOff>
    </xdr:from>
    <xdr:to>
      <xdr:col>19</xdr:col>
      <xdr:colOff>177800</xdr:colOff>
      <xdr:row>35</xdr:row>
      <xdr:rowOff>42774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3732"/>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170104</xdr:rowOff>
    </xdr:from>
    <xdr:to>
      <xdr:col>15</xdr:col>
      <xdr:colOff>50800</xdr:colOff>
      <xdr:row>35</xdr:row>
      <xdr:rowOff>42774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9404"/>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7341</xdr:rowOff>
    </xdr:from>
    <xdr:to>
      <xdr:col>10</xdr:col>
      <xdr:colOff>114300</xdr:colOff>
      <xdr:row>34</xdr:row>
      <xdr:rowOff>170104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36641"/>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132106</xdr:rowOff>
    </xdr:from>
    <xdr:to>
      <xdr:col>24</xdr:col>
      <xdr:colOff>114300</xdr:colOff>
      <xdr:row>34</xdr:row>
      <xdr:rowOff>62256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3632</xdr:rowOff>
    </xdr:from>
    <xdr:to>
      <xdr:col>20</xdr:col>
      <xdr:colOff>38100</xdr:colOff>
      <xdr:row>34</xdr:row>
      <xdr:rowOff>105232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96359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163424</xdr:rowOff>
    </xdr:from>
    <xdr:to>
      <xdr:col>15</xdr:col>
      <xdr:colOff>101600</xdr:colOff>
      <xdr:row>35</xdr:row>
      <xdr:rowOff>93574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84701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119304</xdr:rowOff>
    </xdr:from>
    <xdr:to>
      <xdr:col>10</xdr:col>
      <xdr:colOff>165100</xdr:colOff>
      <xdr:row>35</xdr:row>
      <xdr:rowOff>49454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40581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4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127991</xdr:rowOff>
    </xdr:from>
    <xdr:to>
      <xdr:col>6</xdr:col>
      <xdr:colOff>38100</xdr:colOff>
      <xdr:row>34</xdr:row>
      <xdr:rowOff>58141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49268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148875</xdr:rowOff>
    </xdr:from>
    <xdr:to>
      <xdr:col>24</xdr:col>
      <xdr:colOff>63500</xdr:colOff>
      <xdr:row>58</xdr:row>
      <xdr:rowOff>15677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21525"/>
          <a:ext cx="8382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15677</xdr:rowOff>
    </xdr:from>
    <xdr:to>
      <xdr:col>19</xdr:col>
      <xdr:colOff>177800</xdr:colOff>
      <xdr:row>58</xdr:row>
      <xdr:rowOff>20283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9777"/>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5611</xdr:rowOff>
    </xdr:from>
    <xdr:to>
      <xdr:col>15</xdr:col>
      <xdr:colOff>50800</xdr:colOff>
      <xdr:row>58</xdr:row>
      <xdr:rowOff>20283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49711"/>
          <a:ext cx="889000" cy="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4087</xdr:rowOff>
    </xdr:from>
    <xdr:to>
      <xdr:col>10</xdr:col>
      <xdr:colOff>114300</xdr:colOff>
      <xdr:row>58</xdr:row>
      <xdr:rowOff>5611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05287"/>
          <a:ext cx="889000" cy="3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98075</xdr:rowOff>
    </xdr:from>
    <xdr:to>
      <xdr:col>24</xdr:col>
      <xdr:colOff>114300</xdr:colOff>
      <xdr:row>58</xdr:row>
      <xdr:rowOff>28225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136327</xdr:rowOff>
    </xdr:from>
    <xdr:to>
      <xdr:col>20</xdr:col>
      <xdr:colOff>38100</xdr:colOff>
      <xdr:row>58</xdr:row>
      <xdr:rowOff>66477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57604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140933</xdr:rowOff>
    </xdr:from>
    <xdr:to>
      <xdr:col>15</xdr:col>
      <xdr:colOff>101600</xdr:colOff>
      <xdr:row>58</xdr:row>
      <xdr:rowOff>71083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62210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126261</xdr:rowOff>
    </xdr:from>
    <xdr:to>
      <xdr:col>10</xdr:col>
      <xdr:colOff>165100</xdr:colOff>
      <xdr:row>58</xdr:row>
      <xdr:rowOff>56411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47538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124737</xdr:rowOff>
    </xdr:from>
    <xdr:to>
      <xdr:col>6</xdr:col>
      <xdr:colOff>38100</xdr:colOff>
      <xdr:row>56</xdr:row>
      <xdr:rowOff>54887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46014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72011</xdr:rowOff>
    </xdr:from>
    <xdr:to>
      <xdr:col>24</xdr:col>
      <xdr:colOff>63500</xdr:colOff>
      <xdr:row>77</xdr:row>
      <xdr:rowOff>144298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3661"/>
          <a:ext cx="838200" cy="7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144298</xdr:rowOff>
    </xdr:from>
    <xdr:to>
      <xdr:col>19</xdr:col>
      <xdr:colOff>177800</xdr:colOff>
      <xdr:row>78</xdr:row>
      <xdr:rowOff>58513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45948"/>
          <a:ext cx="889000" cy="8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33942</xdr:rowOff>
    </xdr:from>
    <xdr:to>
      <xdr:col>15</xdr:col>
      <xdr:colOff>50800</xdr:colOff>
      <xdr:row>78</xdr:row>
      <xdr:rowOff>58513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07042"/>
          <a:ext cx="889000" cy="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33942</xdr:rowOff>
    </xdr:from>
    <xdr:to>
      <xdr:col>10</xdr:col>
      <xdr:colOff>114300</xdr:colOff>
      <xdr:row>78</xdr:row>
      <xdr:rowOff>117553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7042"/>
          <a:ext cx="889000" cy="8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21211</xdr:rowOff>
    </xdr:from>
    <xdr:to>
      <xdr:col>24</xdr:col>
      <xdr:colOff>114300</xdr:colOff>
      <xdr:row>77</xdr:row>
      <xdr:rowOff>122811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93498</xdr:rowOff>
    </xdr:from>
    <xdr:to>
      <xdr:col>20</xdr:col>
      <xdr:colOff>38100</xdr:colOff>
      <xdr:row>78</xdr:row>
      <xdr:rowOff>23648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14775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7713</xdr:rowOff>
    </xdr:from>
    <xdr:to>
      <xdr:col>15</xdr:col>
      <xdr:colOff>101600</xdr:colOff>
      <xdr:row>78</xdr:row>
      <xdr:rowOff>109313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100440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154592</xdr:rowOff>
    </xdr:from>
    <xdr:to>
      <xdr:col>10</xdr:col>
      <xdr:colOff>165100</xdr:colOff>
      <xdr:row>78</xdr:row>
      <xdr:rowOff>84742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75869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66753</xdr:rowOff>
    </xdr:from>
    <xdr:to>
      <xdr:col>6</xdr:col>
      <xdr:colOff>38100</xdr:colOff>
      <xdr:row>78</xdr:row>
      <xdr:rowOff>168353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159480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152868</xdr:rowOff>
    </xdr:from>
    <xdr:to>
      <xdr:col>24</xdr:col>
      <xdr:colOff>63500</xdr:colOff>
      <xdr:row>98</xdr:row>
      <xdr:rowOff>165497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54968"/>
          <a:ext cx="8382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152868</xdr:rowOff>
    </xdr:from>
    <xdr:to>
      <xdr:col>19</xdr:col>
      <xdr:colOff>177800</xdr:colOff>
      <xdr:row>98</xdr:row>
      <xdr:rowOff>161482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4968"/>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160812</xdr:rowOff>
    </xdr:from>
    <xdr:to>
      <xdr:col>15</xdr:col>
      <xdr:colOff>50800</xdr:colOff>
      <xdr:row>98</xdr:row>
      <xdr:rowOff>161482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2912"/>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160812</xdr:rowOff>
    </xdr:from>
    <xdr:to>
      <xdr:col>10</xdr:col>
      <xdr:colOff>114300</xdr:colOff>
      <xdr:row>98</xdr:row>
      <xdr:rowOff>165723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2912"/>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114697</xdr:rowOff>
    </xdr:from>
    <xdr:to>
      <xdr:col>24</xdr:col>
      <xdr:colOff>114300</xdr:colOff>
      <xdr:row>99</xdr:row>
      <xdr:rowOff>44847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102068</xdr:rowOff>
    </xdr:from>
    <xdr:to>
      <xdr:col>20</xdr:col>
      <xdr:colOff>38100</xdr:colOff>
      <xdr:row>99</xdr:row>
      <xdr:rowOff>32218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23345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110682</xdr:rowOff>
    </xdr:from>
    <xdr:to>
      <xdr:col>15</xdr:col>
      <xdr:colOff>101600</xdr:colOff>
      <xdr:row>99</xdr:row>
      <xdr:rowOff>40832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31959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110012</xdr:rowOff>
    </xdr:from>
    <xdr:to>
      <xdr:col>10</xdr:col>
      <xdr:colOff>165100</xdr:colOff>
      <xdr:row>99</xdr:row>
      <xdr:rowOff>40162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31289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114923</xdr:rowOff>
    </xdr:from>
    <xdr:to>
      <xdr:col>6</xdr:col>
      <xdr:colOff>38100</xdr:colOff>
      <xdr:row>99</xdr:row>
      <xdr:rowOff>45073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142770</xdr:rowOff>
    </xdr:from>
    <xdr:to>
      <xdr:col>55</xdr:col>
      <xdr:colOff>0</xdr:colOff>
      <xdr:row>58</xdr:row>
      <xdr:rowOff>148964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86870"/>
          <a:ext cx="838200" cy="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142770</xdr:rowOff>
    </xdr:from>
    <xdr:to>
      <xdr:col>50</xdr:col>
      <xdr:colOff>114300</xdr:colOff>
      <xdr:row>59</xdr:row>
      <xdr:rowOff>7427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86870"/>
          <a:ext cx="8890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7427</xdr:rowOff>
    </xdr:from>
    <xdr:to>
      <xdr:col>45</xdr:col>
      <xdr:colOff>177800</xdr:colOff>
      <xdr:row>59</xdr:row>
      <xdr:rowOff>25846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22977"/>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8571</xdr:rowOff>
    </xdr:from>
    <xdr:to>
      <xdr:col>41</xdr:col>
      <xdr:colOff>50800</xdr:colOff>
      <xdr:row>59</xdr:row>
      <xdr:rowOff>25846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24121"/>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98164</xdr:rowOff>
    </xdr:from>
    <xdr:to>
      <xdr:col>55</xdr:col>
      <xdr:colOff>50800</xdr:colOff>
      <xdr:row>59</xdr:row>
      <xdr:rowOff>28314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13091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91970</xdr:rowOff>
    </xdr:from>
    <xdr:to>
      <xdr:col>50</xdr:col>
      <xdr:colOff>165100</xdr:colOff>
      <xdr:row>59</xdr:row>
      <xdr:rowOff>22120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13247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128077</xdr:rowOff>
    </xdr:from>
    <xdr:to>
      <xdr:col>46</xdr:col>
      <xdr:colOff>38100</xdr:colOff>
      <xdr:row>59</xdr:row>
      <xdr:rowOff>58227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49354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146496</xdr:rowOff>
    </xdr:from>
    <xdr:to>
      <xdr:col>41</xdr:col>
      <xdr:colOff>101600</xdr:colOff>
      <xdr:row>59</xdr:row>
      <xdr:rowOff>76646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67773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129221</xdr:rowOff>
    </xdr:from>
    <xdr:to>
      <xdr:col>36</xdr:col>
      <xdr:colOff>165100</xdr:colOff>
      <xdr:row>59</xdr:row>
      <xdr:rowOff>59371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7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50498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6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31654</xdr:rowOff>
    </xdr:from>
    <xdr:to>
      <xdr:col>55</xdr:col>
      <xdr:colOff>0</xdr:colOff>
      <xdr:row>79</xdr:row>
      <xdr:rowOff>88297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76204"/>
          <a:ext cx="8382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3161</xdr:rowOff>
    </xdr:from>
    <xdr:to>
      <xdr:col>50</xdr:col>
      <xdr:colOff>114300</xdr:colOff>
      <xdr:row>79</xdr:row>
      <xdr:rowOff>31654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7711"/>
          <a:ext cx="889000" cy="2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3161</xdr:rowOff>
    </xdr:from>
    <xdr:to>
      <xdr:col>45</xdr:col>
      <xdr:colOff>177800</xdr:colOff>
      <xdr:row>79</xdr:row>
      <xdr:rowOff>45974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47711"/>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167083</xdr:rowOff>
    </xdr:from>
    <xdr:to>
      <xdr:col>41</xdr:col>
      <xdr:colOff>50800</xdr:colOff>
      <xdr:row>79</xdr:row>
      <xdr:rowOff>45974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40183"/>
          <a:ext cx="889000" cy="5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37497</xdr:rowOff>
    </xdr:from>
    <xdr:to>
      <xdr:col>55</xdr:col>
      <xdr:colOff>50800</xdr:colOff>
      <xdr:row>79</xdr:row>
      <xdr:rowOff>139097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123874</xdr:rowOff>
    </xdr:from>
    <xdr:ext cx="378565"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9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152304</xdr:rowOff>
    </xdr:from>
    <xdr:to>
      <xdr:col>50</xdr:col>
      <xdr:colOff>165100</xdr:colOff>
      <xdr:row>79</xdr:row>
      <xdr:rowOff>82454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73581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123811</xdr:rowOff>
    </xdr:from>
    <xdr:to>
      <xdr:col>46</xdr:col>
      <xdr:colOff>38100</xdr:colOff>
      <xdr:row>79</xdr:row>
      <xdr:rowOff>53961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45088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166624</xdr:rowOff>
    </xdr:from>
    <xdr:to>
      <xdr:col>41</xdr:col>
      <xdr:colOff>101600</xdr:colOff>
      <xdr:row>79</xdr:row>
      <xdr:rowOff>96774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87901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116283</xdr:rowOff>
    </xdr:from>
    <xdr:to>
      <xdr:col>36</xdr:col>
      <xdr:colOff>165100</xdr:colOff>
      <xdr:row>79</xdr:row>
      <xdr:rowOff>46433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37560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16887</xdr:rowOff>
    </xdr:from>
    <xdr:to>
      <xdr:col>55</xdr:col>
      <xdr:colOff>0</xdr:colOff>
      <xdr:row>98</xdr:row>
      <xdr:rowOff>28710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18987"/>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16887</xdr:rowOff>
    </xdr:from>
    <xdr:to>
      <xdr:col>50</xdr:col>
      <xdr:colOff>114300</xdr:colOff>
      <xdr:row>98</xdr:row>
      <xdr:rowOff>26967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8987"/>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137458</xdr:rowOff>
    </xdr:from>
    <xdr:to>
      <xdr:col>45</xdr:col>
      <xdr:colOff>177800</xdr:colOff>
      <xdr:row>98</xdr:row>
      <xdr:rowOff>26967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68108"/>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23408</xdr:rowOff>
    </xdr:from>
    <xdr:to>
      <xdr:col>41</xdr:col>
      <xdr:colOff>50800</xdr:colOff>
      <xdr:row>97</xdr:row>
      <xdr:rowOff>137458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54058"/>
          <a:ext cx="889000" cy="1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149360</xdr:rowOff>
    </xdr:from>
    <xdr:to>
      <xdr:col>55</xdr:col>
      <xdr:colOff>50800</xdr:colOff>
      <xdr:row>98</xdr:row>
      <xdr:rowOff>79510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64287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137537</xdr:rowOff>
    </xdr:from>
    <xdr:to>
      <xdr:col>50</xdr:col>
      <xdr:colOff>165100</xdr:colOff>
      <xdr:row>98</xdr:row>
      <xdr:rowOff>67687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58814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147617</xdr:rowOff>
    </xdr:from>
    <xdr:to>
      <xdr:col>46</xdr:col>
      <xdr:colOff>38100</xdr:colOff>
      <xdr:row>98</xdr:row>
      <xdr:rowOff>77767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68894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86658</xdr:rowOff>
    </xdr:from>
    <xdr:to>
      <xdr:col>41</xdr:col>
      <xdr:colOff>101600</xdr:colOff>
      <xdr:row>98</xdr:row>
      <xdr:rowOff>16808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50040</xdr:rowOff>
    </xdr:from>
    <xdr:to>
      <xdr:col>85</xdr:col>
      <xdr:colOff>127000</xdr:colOff>
      <xdr:row>38</xdr:row>
      <xdr:rowOff>52946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65140"/>
          <a:ext cx="8382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52946</xdr:rowOff>
    </xdr:from>
    <xdr:to>
      <xdr:col>81</xdr:col>
      <xdr:colOff>50800</xdr:colOff>
      <xdr:row>38</xdr:row>
      <xdr:rowOff>58988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68046"/>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58988</xdr:rowOff>
    </xdr:from>
    <xdr:to>
      <xdr:col>76</xdr:col>
      <xdr:colOff>114300</xdr:colOff>
      <xdr:row>38</xdr:row>
      <xdr:rowOff>73978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4088"/>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56277</xdr:rowOff>
    </xdr:from>
    <xdr:to>
      <xdr:col>71</xdr:col>
      <xdr:colOff>177800</xdr:colOff>
      <xdr:row>38</xdr:row>
      <xdr:rowOff>73978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71377"/>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170690</xdr:rowOff>
    </xdr:from>
    <xdr:to>
      <xdr:col>85</xdr:col>
      <xdr:colOff>177800</xdr:colOff>
      <xdr:row>38</xdr:row>
      <xdr:rowOff>100840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85617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2146</xdr:rowOff>
    </xdr:from>
    <xdr:to>
      <xdr:col>81</xdr:col>
      <xdr:colOff>101600</xdr:colOff>
      <xdr:row>38</xdr:row>
      <xdr:rowOff>103746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94873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8188</xdr:rowOff>
    </xdr:from>
    <xdr:to>
      <xdr:col>76</xdr:col>
      <xdr:colOff>165100</xdr:colOff>
      <xdr:row>38</xdr:row>
      <xdr:rowOff>109788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100915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23178</xdr:rowOff>
    </xdr:from>
    <xdr:to>
      <xdr:col>72</xdr:col>
      <xdr:colOff>38100</xdr:colOff>
      <xdr:row>38</xdr:row>
      <xdr:rowOff>124778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115905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5477</xdr:rowOff>
    </xdr:from>
    <xdr:to>
      <xdr:col>67</xdr:col>
      <xdr:colOff>101600</xdr:colOff>
      <xdr:row>38</xdr:row>
      <xdr:rowOff>107077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2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98204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1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973</xdr:rowOff>
    </xdr:from>
    <xdr:to>
      <xdr:col>85</xdr:col>
      <xdr:colOff>127000</xdr:colOff>
      <xdr:row>59</xdr:row>
      <xdr:rowOff>16028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116523"/>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16028</xdr:rowOff>
    </xdr:from>
    <xdr:to>
      <xdr:col>81</xdr:col>
      <xdr:colOff>50800</xdr:colOff>
      <xdr:row>59</xdr:row>
      <xdr:rowOff>17856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157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155746</xdr:rowOff>
    </xdr:from>
    <xdr:to>
      <xdr:col>76</xdr:col>
      <xdr:colOff>114300</xdr:colOff>
      <xdr:row>59</xdr:row>
      <xdr:rowOff>17856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99846"/>
          <a:ext cx="889000" cy="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95047</xdr:rowOff>
    </xdr:from>
    <xdr:to>
      <xdr:col>71</xdr:col>
      <xdr:colOff>177800</xdr:colOff>
      <xdr:row>58</xdr:row>
      <xdr:rowOff>155746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39147"/>
          <a:ext cx="889000" cy="6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121623</xdr:rowOff>
    </xdr:from>
    <xdr:to>
      <xdr:col>85</xdr:col>
      <xdr:colOff>177800</xdr:colOff>
      <xdr:row>59</xdr:row>
      <xdr:rowOff>51773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36550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136678</xdr:rowOff>
    </xdr:from>
    <xdr:to>
      <xdr:col>81</xdr:col>
      <xdr:colOff>101600</xdr:colOff>
      <xdr:row>59</xdr:row>
      <xdr:rowOff>66828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57955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138506</xdr:rowOff>
    </xdr:from>
    <xdr:to>
      <xdr:col>76</xdr:col>
      <xdr:colOff>165100</xdr:colOff>
      <xdr:row>59</xdr:row>
      <xdr:rowOff>68656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59783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7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104946</xdr:rowOff>
    </xdr:from>
    <xdr:to>
      <xdr:col>72</xdr:col>
      <xdr:colOff>38100</xdr:colOff>
      <xdr:row>59</xdr:row>
      <xdr:rowOff>35096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26223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44247</xdr:rowOff>
    </xdr:from>
    <xdr:to>
      <xdr:col>67</xdr:col>
      <xdr:colOff>101600</xdr:colOff>
      <xdr:row>58</xdr:row>
      <xdr:rowOff>145847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136974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42701</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7251"/>
          <a:ext cx="8382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42701</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7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163351</xdr:rowOff>
    </xdr:from>
    <xdr:to>
      <xdr:col>81</xdr:col>
      <xdr:colOff>101600</xdr:colOff>
      <xdr:row>79</xdr:row>
      <xdr:rowOff>93501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84628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20847</xdr:rowOff>
    </xdr:from>
    <xdr:to>
      <xdr:col>85</xdr:col>
      <xdr:colOff>127000</xdr:colOff>
      <xdr:row>96</xdr:row>
      <xdr:rowOff>9353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08597"/>
          <a:ext cx="838200" cy="1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18862</xdr:rowOff>
    </xdr:from>
    <xdr:to>
      <xdr:col>81</xdr:col>
      <xdr:colOff>50800</xdr:colOff>
      <xdr:row>95</xdr:row>
      <xdr:rowOff>20847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066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139179</xdr:rowOff>
    </xdr:from>
    <xdr:to>
      <xdr:col>76</xdr:col>
      <xdr:colOff>114300</xdr:colOff>
      <xdr:row>95</xdr:row>
      <xdr:rowOff>18862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255479"/>
          <a:ext cx="889000" cy="5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139179</xdr:rowOff>
    </xdr:from>
    <xdr:to>
      <xdr:col>71</xdr:col>
      <xdr:colOff>177800</xdr:colOff>
      <xdr:row>95</xdr:row>
      <xdr:rowOff>117233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55479"/>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130003</xdr:rowOff>
    </xdr:from>
    <xdr:to>
      <xdr:col>85</xdr:col>
      <xdr:colOff>177800</xdr:colOff>
      <xdr:row>96</xdr:row>
      <xdr:rowOff>60153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108430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141497</xdr:rowOff>
    </xdr:from>
    <xdr:to>
      <xdr:col>81</xdr:col>
      <xdr:colOff>101600</xdr:colOff>
      <xdr:row>95</xdr:row>
      <xdr:rowOff>71647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88174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139512</xdr:rowOff>
    </xdr:from>
    <xdr:to>
      <xdr:col>76</xdr:col>
      <xdr:colOff>165100</xdr:colOff>
      <xdr:row>95</xdr:row>
      <xdr:rowOff>69662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86189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88379</xdr:rowOff>
    </xdr:from>
    <xdr:to>
      <xdr:col>72</xdr:col>
      <xdr:colOff>38100</xdr:colOff>
      <xdr:row>95</xdr:row>
      <xdr:rowOff>18529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35056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66433</xdr:rowOff>
    </xdr:from>
    <xdr:to>
      <xdr:col>67</xdr:col>
      <xdr:colOff>101600</xdr:colOff>
      <xdr:row>95</xdr:row>
      <xdr:rowOff>168033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総じて類似団体比較において平均を下回る項目が多い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類似団体より高い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年度にかけて実施した繰上償還の効果により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％程度減少し類似団体を下回る結果となった。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年度まで実施していた給与カットの終了に伴い増加となっている。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年度に国庫補助金の返還が一時的に生じたため、令和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年度は例年並みに減少している。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住民税非課税世帯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への給付金事業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や社会保障扶助費の実績増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年度に物価高騰対策として実施した商品券の配布が終了したことにより減少となった。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年度より「緊急財政健全化計画」に基づいた給与カット等のコスト削減及び普通交付税の大幅な増額により実質収支額が令和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％改善する結果となった。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年度にかけて繰上償還を実施し、公債費の削減に取り組んだ結果、実質収支の改善につながり、剰余金を財政調整基金に積み立てたことにより、財政調整基金残高比率も令和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％近くまで比率を伸ばす結果となった。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今後も財政調整基金残高比率を一定水準以上で維持できるよう、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一般会計においては、普通交付税の増額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年度に大きく増加し、令和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年度においても追加交付が多額であったことにより率が大きく増加している。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に赤字決算であった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住宅新築資金等貸付事業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年度で起債償還が完了したため、黒字傾向となっている。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下水道事業については、下水道使用料の減少や維持改修工事等により、ここ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％に満たない率となっている。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一般職給与カットによる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総人件費の抑制、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公債費の負担軽減、業務の効率化による物件費の抑制、税収入・税外収入の確保、町有財産の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計画的な売却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り、収支の改善に努める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8310305</v>
      </c>
      <c r="BO4" s="449"/>
      <c r="BP4" s="449"/>
      <c r="BQ4" s="449"/>
      <c r="BR4" s="449"/>
      <c r="BS4" s="449"/>
      <c r="BT4" s="449"/>
      <c r="BU4" s="450"/>
      <c r="BV4" s="448">
        <v>8243910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v>
      </c>
      <c r="CU4" s="589"/>
      <c r="CV4" s="589"/>
      <c r="CW4" s="589"/>
      <c r="CX4" s="589"/>
      <c r="CY4" s="589"/>
      <c r="CZ4" s="589"/>
      <c r="DA4" s="590"/>
      <c r="DB4" s="588">
        <v>6.5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7780009</v>
      </c>
      <c r="BO5" s="420"/>
      <c r="BP5" s="420"/>
      <c r="BQ5" s="420"/>
      <c r="BR5" s="420"/>
      <c r="BS5" s="420"/>
      <c r="BT5" s="420"/>
      <c r="BU5" s="421"/>
      <c r="BV5" s="419">
        <v>7897269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88.2</v>
      </c>
      <c r="CU5" s="417"/>
      <c r="CV5" s="417"/>
      <c r="CW5" s="417"/>
      <c r="CX5" s="417"/>
      <c r="CY5" s="417"/>
      <c r="CZ5" s="417"/>
      <c r="DA5" s="418"/>
      <c r="DB5" s="416">
        <v>88.4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530296</v>
      </c>
      <c r="BO6" s="420"/>
      <c r="BP6" s="420"/>
      <c r="BQ6" s="420"/>
      <c r="BR6" s="420"/>
      <c r="BS6" s="420"/>
      <c r="BT6" s="420"/>
      <c r="BU6" s="421"/>
      <c r="BV6" s="419">
        <v>346641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88.5</v>
      </c>
      <c r="CU6" s="563"/>
      <c r="CV6" s="563"/>
      <c r="CW6" s="563"/>
      <c r="CX6" s="563"/>
      <c r="CY6" s="563"/>
      <c r="CZ6" s="563"/>
      <c r="DA6" s="564"/>
      <c r="DB6" s="562">
        <v>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20896</v>
      </c>
      <c r="BO7" s="420"/>
      <c r="BP7" s="420"/>
      <c r="BQ7" s="420"/>
      <c r="BR7" s="420"/>
      <c r="BS7" s="420"/>
      <c r="BT7" s="420"/>
      <c r="BU7" s="421"/>
      <c r="BV7" s="419">
        <v>10450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5318539</v>
      </c>
      <c r="CU7" s="420"/>
      <c r="CV7" s="420"/>
      <c r="CW7" s="420"/>
      <c r="CX7" s="420"/>
      <c r="CY7" s="420"/>
      <c r="CZ7" s="420"/>
      <c r="DA7" s="421"/>
      <c r="DB7" s="419">
        <v>5161622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509400</v>
      </c>
      <c r="BO8" s="420"/>
      <c r="BP8" s="420"/>
      <c r="BQ8" s="420"/>
      <c r="BR8" s="420"/>
      <c r="BS8" s="420"/>
      <c r="BT8" s="420"/>
      <c r="BU8" s="421"/>
      <c r="BV8" s="419">
        <v>336191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18009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173209</v>
      </c>
      <c r="BO9" s="420"/>
      <c r="BP9" s="420"/>
      <c r="BQ9" s="420"/>
      <c r="BR9" s="420"/>
      <c r="BS9" s="420"/>
      <c r="BT9" s="420"/>
      <c r="BU9" s="421"/>
      <c r="BV9" s="419">
        <v>-40286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19.899999999999999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18883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326902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18142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126000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17929</v>
      </c>
      <c r="S13" s="507"/>
      <c r="T13" s="507"/>
      <c r="U13" s="507"/>
      <c r="V13" s="508"/>
      <c r="W13" s="509" t="s">
        <v>131</v>
      </c>
      <c r="X13" s="405"/>
      <c r="Y13" s="405"/>
      <c r="Z13" s="405"/>
      <c r="AA13" s="405"/>
      <c r="AB13" s="406"/>
      <c r="AC13" s="372">
        <v>445</v>
      </c>
      <c r="AD13" s="373"/>
      <c r="AE13" s="373"/>
      <c r="AF13" s="373"/>
      <c r="AG13" s="374"/>
      <c r="AH13" s="372">
        <v>458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173209</v>
      </c>
      <c r="BO13" s="420"/>
      <c r="BP13" s="420"/>
      <c r="BQ13" s="420"/>
      <c r="BR13" s="420"/>
      <c r="BS13" s="420"/>
      <c r="BT13" s="420"/>
      <c r="BU13" s="421"/>
      <c r="BV13" s="419">
        <v>160616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11.5</v>
      </c>
      <c r="CU13" s="417"/>
      <c r="CV13" s="417"/>
      <c r="CW13" s="417"/>
      <c r="CX13" s="417"/>
      <c r="CY13" s="417"/>
      <c r="CZ13" s="417"/>
      <c r="DA13" s="418"/>
      <c r="DB13" s="416">
        <v>12.7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18319</v>
      </c>
      <c r="S14" s="507"/>
      <c r="T14" s="507"/>
      <c r="U14" s="507"/>
      <c r="V14" s="508"/>
      <c r="W14" s="510"/>
      <c r="X14" s="408"/>
      <c r="Y14" s="408"/>
      <c r="Z14" s="408"/>
      <c r="AA14" s="408"/>
      <c r="AB14" s="409"/>
      <c r="AC14" s="499">
        <v>6</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117.5</v>
      </c>
      <c r="CU14" s="517"/>
      <c r="CV14" s="517"/>
      <c r="CW14" s="517"/>
      <c r="CX14" s="517"/>
      <c r="CY14" s="517"/>
      <c r="CZ14" s="517"/>
      <c r="DA14" s="518"/>
      <c r="DB14" s="516">
        <v>140.69999999999999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18131</v>
      </c>
      <c r="S15" s="507"/>
      <c r="T15" s="507"/>
      <c r="U15" s="507"/>
      <c r="V15" s="508"/>
      <c r="W15" s="509" t="s">
        <v>137</v>
      </c>
      <c r="X15" s="405"/>
      <c r="Y15" s="405"/>
      <c r="Z15" s="405"/>
      <c r="AA15" s="405"/>
      <c r="AB15" s="406"/>
      <c r="AC15" s="372">
        <v>1515</v>
      </c>
      <c r="AD15" s="373"/>
      <c r="AE15" s="373"/>
      <c r="AF15" s="373"/>
      <c r="AG15" s="374"/>
      <c r="AH15" s="372">
        <v>1642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1929971</v>
      </c>
      <c r="BO15" s="449"/>
      <c r="BP15" s="449"/>
      <c r="BQ15" s="449"/>
      <c r="BR15" s="449"/>
      <c r="BS15" s="449"/>
      <c r="BT15" s="449"/>
      <c r="BU15" s="450"/>
      <c r="BV15" s="448">
        <v>1905359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20.5</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4802838</v>
      </c>
      <c r="BO16" s="420"/>
      <c r="BP16" s="420"/>
      <c r="BQ16" s="420"/>
      <c r="BR16" s="420"/>
      <c r="BS16" s="420"/>
      <c r="BT16" s="420"/>
      <c r="BU16" s="421"/>
      <c r="BV16" s="419">
        <v>4637221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5423</v>
      </c>
      <c r="AD17" s="373"/>
      <c r="AE17" s="373"/>
      <c r="AF17" s="373"/>
      <c r="AG17" s="374"/>
      <c r="AH17" s="372">
        <v>5511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2429503</v>
      </c>
      <c r="BO17" s="420"/>
      <c r="BP17" s="420"/>
      <c r="BQ17" s="420"/>
      <c r="BR17" s="420"/>
      <c r="BS17" s="420"/>
      <c r="BT17" s="420"/>
      <c r="BU17" s="421"/>
      <c r="BV17" s="419">
        <v>2394945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23.9</v>
      </c>
      <c r="M18" s="472"/>
      <c r="N18" s="472"/>
      <c r="O18" s="472"/>
      <c r="P18" s="472"/>
      <c r="Q18" s="472"/>
      <c r="R18" s="473"/>
      <c r="S18" s="473"/>
      <c r="T18" s="473"/>
      <c r="U18" s="473"/>
      <c r="V18" s="474"/>
      <c r="W18" s="490"/>
      <c r="X18" s="491"/>
      <c r="Y18" s="491"/>
      <c r="Z18" s="491"/>
      <c r="AA18" s="491"/>
      <c r="AB18" s="515"/>
      <c r="AC18" s="389">
        <v>73.5</v>
      </c>
      <c r="AD18" s="390"/>
      <c r="AE18" s="390"/>
      <c r="AF18" s="390"/>
      <c r="AG18" s="475"/>
      <c r="AH18" s="389">
        <v>72.400000000000006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4897397</v>
      </c>
      <c r="BO18" s="420"/>
      <c r="BP18" s="420"/>
      <c r="BQ18" s="420"/>
      <c r="BR18" s="420"/>
      <c r="BS18" s="420"/>
      <c r="BT18" s="420"/>
      <c r="BU18" s="421"/>
      <c r="BV18" s="419">
        <v>4698746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6390584</v>
      </c>
      <c r="BO19" s="420"/>
      <c r="BP19" s="420"/>
      <c r="BQ19" s="420"/>
      <c r="BR19" s="420"/>
      <c r="BS19" s="420"/>
      <c r="BT19" s="420"/>
      <c r="BU19" s="421"/>
      <c r="BV19" s="419">
        <v>6369896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7173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11061021</v>
      </c>
      <c r="BO22" s="449"/>
      <c r="BP22" s="449"/>
      <c r="BQ22" s="449"/>
      <c r="BR22" s="449"/>
      <c r="BS22" s="449"/>
      <c r="BT22" s="449"/>
      <c r="BU22" s="450"/>
      <c r="BV22" s="448">
        <v>11759270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6379877</v>
      </c>
      <c r="BO23" s="420"/>
      <c r="BP23" s="420"/>
      <c r="BQ23" s="420"/>
      <c r="BR23" s="420"/>
      <c r="BS23" s="420"/>
      <c r="BT23" s="420"/>
      <c r="BU23" s="421"/>
      <c r="BV23" s="419">
        <v>6823162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4920</v>
      </c>
      <c r="R24" s="373"/>
      <c r="S24" s="373"/>
      <c r="T24" s="373"/>
      <c r="U24" s="373"/>
      <c r="V24" s="374"/>
      <c r="W24" s="462"/>
      <c r="X24" s="399"/>
      <c r="Y24" s="400"/>
      <c r="Z24" s="375" t="s">
        <v>162</v>
      </c>
      <c r="AA24" s="376"/>
      <c r="AB24" s="376"/>
      <c r="AC24" s="376"/>
      <c r="AD24" s="376"/>
      <c r="AE24" s="376"/>
      <c r="AF24" s="376"/>
      <c r="AG24" s="377"/>
      <c r="AH24" s="372">
        <v>165</v>
      </c>
      <c r="AI24" s="373"/>
      <c r="AJ24" s="373"/>
      <c r="AK24" s="373"/>
      <c r="AL24" s="374"/>
      <c r="AM24" s="372">
        <v>518430</v>
      </c>
      <c r="AN24" s="373"/>
      <c r="AO24" s="373"/>
      <c r="AP24" s="373"/>
      <c r="AQ24" s="373"/>
      <c r="AR24" s="374"/>
      <c r="AS24" s="372">
        <v>3142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8706722</v>
      </c>
      <c r="BO24" s="420"/>
      <c r="BP24" s="420"/>
      <c r="BQ24" s="420"/>
      <c r="BR24" s="420"/>
      <c r="BS24" s="420"/>
      <c r="BT24" s="420"/>
      <c r="BU24" s="421"/>
      <c r="BV24" s="419">
        <v>9206336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4680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4575</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53355</v>
      </c>
      <c r="AN26" s="373"/>
      <c r="AO26" s="373"/>
      <c r="AP26" s="373"/>
      <c r="AQ26" s="373"/>
      <c r="AR26" s="374"/>
      <c r="AS26" s="372">
        <v>3557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3060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2635</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789198</v>
      </c>
      <c r="BO28" s="449"/>
      <c r="BP28" s="449"/>
      <c r="BQ28" s="449"/>
      <c r="BR28" s="449"/>
      <c r="BS28" s="449"/>
      <c r="BT28" s="449"/>
      <c r="BU28" s="450"/>
      <c r="BV28" s="448">
        <v>589198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10</v>
      </c>
      <c r="M29" s="373"/>
      <c r="N29" s="373"/>
      <c r="O29" s="373"/>
      <c r="P29" s="374"/>
      <c r="Q29" s="372">
        <v>2465</v>
      </c>
      <c r="R29" s="373"/>
      <c r="S29" s="373"/>
      <c r="T29" s="373"/>
      <c r="U29" s="373"/>
      <c r="V29" s="374"/>
      <c r="W29" s="463"/>
      <c r="X29" s="464"/>
      <c r="Y29" s="465"/>
      <c r="Z29" s="375" t="s">
        <v>178</v>
      </c>
      <c r="AA29" s="376"/>
      <c r="AB29" s="376"/>
      <c r="AC29" s="376"/>
      <c r="AD29" s="376"/>
      <c r="AE29" s="376"/>
      <c r="AF29" s="376"/>
      <c r="AG29" s="377"/>
      <c r="AH29" s="372">
        <v>167</v>
      </c>
      <c r="AI29" s="373"/>
      <c r="AJ29" s="373"/>
      <c r="AK29" s="373"/>
      <c r="AL29" s="374"/>
      <c r="AM29" s="372">
        <v>525874</v>
      </c>
      <c r="AN29" s="373"/>
      <c r="AO29" s="373"/>
      <c r="AP29" s="373"/>
      <c r="AQ29" s="373"/>
      <c r="AR29" s="374"/>
      <c r="AS29" s="372">
        <v>3149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55214</v>
      </c>
      <c r="BO29" s="420"/>
      <c r="BP29" s="420"/>
      <c r="BQ29" s="420"/>
      <c r="BR29" s="420"/>
      <c r="BS29" s="420"/>
      <c r="BT29" s="420"/>
      <c r="BU29" s="421"/>
      <c r="BV29" s="419">
        <v>25537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527794</v>
      </c>
      <c r="BO30" s="454"/>
      <c r="BP30" s="454"/>
      <c r="BQ30" s="454"/>
      <c r="BR30" s="454"/>
      <c r="BS30" s="454"/>
      <c r="BT30" s="454"/>
      <c r="BU30" s="455"/>
      <c r="BV30" s="453">
        <v>403993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公益財団法人平群町地域振興センター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学校給食費特別会計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王寺周辺応域休日応急診療施設組合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奨学資金貸付事業特別会計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奈良県後期高齢者医療連合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用地先行取得事業特別会計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IbQ1COFiZw+5TOwGVlcJdbxPPBDIr4rBwdv6b46djKIzHejT5mM0nIgP6NEYwcBdVcJCRte33g5bB/8Co3tDA==" saltValue="yBlmiwJ9fGUfn0eum18W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536</v>
      </c>
      <c r="D34" s="1151"/>
      <c r="E34" s="1152"/>
      <c r="F34" s="32">
        <v>4.3</v>
      </c>
      <c r="G34" s="33">
        <v>7.89</v>
      </c>
      <c r="H34" s="33">
        <v>7.11</v>
      </c>
      <c r="I34" s="33">
        <v>6.08</v>
      </c>
      <c r="J34" s="34">
        <v>9.09</v>
      </c>
      <c r="K34" s="22"/>
      <c r="L34" s="22"/>
      <c r="M34" s="22"/>
      <c r="N34" s="22"/>
      <c r="O34" s="22"/>
      <c r="P34" s="22"/>
    </row>
    <row r="35" spans="1:16" ht="39" customHeight="1" x14ac:dyDescent="0.2">
      <c r="A35" s="22"/>
      <c r="B35" s="35"/>
      <c r="C35" s="1145" t="s">
        <v>537</v>
      </c>
      <c r="D35" s="1146"/>
      <c r="E35" s="1147"/>
      <c r="F35" s="36">
        <v>4.34</v>
      </c>
      <c r="G35" s="37">
        <v>4.03</v>
      </c>
      <c r="H35" s="37">
        <v>4.76</v>
      </c>
      <c r="I35" s="37">
        <v>4.3600000000000003</v>
      </c>
      <c r="J35" s="38">
        <v>3.52</v>
      </c>
      <c r="K35" s="22"/>
      <c r="L35" s="22"/>
      <c r="M35" s="22"/>
      <c r="N35" s="22"/>
      <c r="O35" s="22"/>
      <c r="P35" s="22"/>
    </row>
    <row r="36" spans="1:16" ht="39" customHeight="1" x14ac:dyDescent="0.2">
      <c r="A36" s="22"/>
      <c r="B36" s="35"/>
      <c r="C36" s="1145" t="s">
        <v>538</v>
      </c>
      <c r="D36" s="1146"/>
      <c r="E36" s="1147"/>
      <c r="F36" s="36">
        <v>0.17</v>
      </c>
      <c r="G36" s="37">
        <v>0.24</v>
      </c>
      <c r="H36" s="37">
        <v>0.3</v>
      </c>
      <c r="I36" s="37">
        <v>0.39</v>
      </c>
      <c r="J36" s="38">
        <v>0.47</v>
      </c>
      <c r="K36" s="22"/>
      <c r="L36" s="22"/>
      <c r="M36" s="22"/>
      <c r="N36" s="22"/>
      <c r="O36" s="22"/>
      <c r="P36" s="22"/>
    </row>
    <row r="37" spans="1:16" ht="39" customHeight="1" x14ac:dyDescent="0.2">
      <c r="A37" s="22"/>
      <c r="B37" s="35"/>
      <c r="C37" s="1145" t="s">
        <v>539</v>
      </c>
      <c r="D37" s="1146"/>
      <c r="E37" s="1147"/>
      <c r="F37" s="36">
        <v>6.5</v>
      </c>
      <c r="G37" s="37">
        <v>6.43</v>
      </c>
      <c r="H37" s="37">
        <v>0.15</v>
      </c>
      <c r="I37" s="37">
        <v>0.23</v>
      </c>
      <c r="J37" s="38">
        <v>0.35</v>
      </c>
      <c r="K37" s="22"/>
      <c r="L37" s="22"/>
      <c r="M37" s="22"/>
      <c r="N37" s="22"/>
      <c r="O37" s="22"/>
      <c r="P37" s="22"/>
    </row>
    <row r="38" spans="1:16" ht="39" customHeight="1" x14ac:dyDescent="0.2">
      <c r="A38" s="22"/>
      <c r="B38" s="35"/>
      <c r="C38" s="1145" t="s">
        <v>540</v>
      </c>
      <c r="D38" s="1146"/>
      <c r="E38" s="1147"/>
      <c r="F38" s="36">
        <v>0.02</v>
      </c>
      <c r="G38" s="37">
        <v>0</v>
      </c>
      <c r="H38" s="37">
        <v>0.05</v>
      </c>
      <c r="I38" s="37">
        <v>0.03</v>
      </c>
      <c r="J38" s="38">
        <v>0</v>
      </c>
      <c r="K38" s="22"/>
      <c r="L38" s="22"/>
      <c r="M38" s="22"/>
      <c r="N38" s="22"/>
      <c r="O38" s="22"/>
      <c r="P38" s="22"/>
    </row>
    <row r="39" spans="1:16" ht="39" customHeight="1" x14ac:dyDescent="0.2">
      <c r="A39" s="22"/>
      <c r="B39" s="35"/>
      <c r="C39" s="1145" t="s">
        <v>541</v>
      </c>
      <c r="D39" s="1146"/>
      <c r="E39" s="1147"/>
      <c r="F39" s="36">
        <v>0</v>
      </c>
      <c r="G39" s="37">
        <v>0.01</v>
      </c>
      <c r="H39" s="37">
        <v>0</v>
      </c>
      <c r="I39" s="37">
        <v>0</v>
      </c>
      <c r="J39" s="38">
        <v>0</v>
      </c>
      <c r="K39" s="22"/>
      <c r="L39" s="22"/>
      <c r="M39" s="22"/>
      <c r="N39" s="22"/>
      <c r="O39" s="22"/>
      <c r="P39" s="22"/>
    </row>
    <row r="40" spans="1:16" ht="39" customHeight="1" x14ac:dyDescent="0.2">
      <c r="A40" s="22"/>
      <c r="B40" s="35"/>
      <c r="C40" s="1145" t="s">
        <v>542</v>
      </c>
      <c r="D40" s="1146"/>
      <c r="E40" s="1147"/>
      <c r="F40" s="36">
        <v>0</v>
      </c>
      <c r="G40" s="37">
        <v>0</v>
      </c>
      <c r="H40" s="37">
        <v>0</v>
      </c>
      <c r="I40" s="37">
        <v>0</v>
      </c>
      <c r="J40" s="38">
        <v>0</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545</v>
      </c>
      <c r="D43" s="1149"/>
      <c r="E43" s="1150"/>
      <c r="F43" s="41">
        <v>2.95</v>
      </c>
      <c r="G43" s="42">
        <v>3.78</v>
      </c>
      <c r="H43" s="42">
        <v>3.62</v>
      </c>
      <c r="I43" s="42">
        <v>3.3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hr0ap9EHo89OvUHy0wsOTu8o/11SFCmagZer6hJP4/MCE47iBlP1zgTa7FVz4cXUJKHi1F1PbWLFD9pnjNSyA==" saltValue="7vptbqOcU3DHZ6MIyVq6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1096</v>
      </c>
      <c r="L45" s="60">
        <v>1092</v>
      </c>
      <c r="M45" s="60">
        <v>993</v>
      </c>
      <c r="N45" s="60">
        <v>942</v>
      </c>
      <c r="O45" s="61">
        <v>939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175</v>
      </c>
      <c r="L48" s="64">
        <v>160</v>
      </c>
      <c r="M48" s="64">
        <v>157</v>
      </c>
      <c r="N48" s="64">
        <v>168</v>
      </c>
      <c r="O48" s="65">
        <v>171</v>
      </c>
      <c r="P48" s="48"/>
      <c r="Q48" s="48"/>
      <c r="R48" s="48"/>
      <c r="S48" s="48"/>
      <c r="T48" s="48"/>
      <c r="U48" s="48"/>
    </row>
    <row r="49" spans="1:21" ht="30.75" customHeight="1" x14ac:dyDescent="0.2">
      <c r="A49" s="48"/>
      <c r="B49" s="1178"/>
      <c r="C49" s="1179"/>
      <c r="D49" s="62"/>
      <c r="E49" s="1155" t="s">
        <v>14</v>
      </c>
      <c r="F49" s="1155"/>
      <c r="G49" s="1155"/>
      <c r="H49" s="1155"/>
      <c r="I49" s="1155"/>
      <c r="J49" s="1156"/>
      <c r="K49" s="63">
        <v>12</v>
      </c>
      <c r="L49" s="64">
        <v>16</v>
      </c>
      <c r="M49" s="64">
        <v>15</v>
      </c>
      <c r="N49" s="64">
        <v>18</v>
      </c>
      <c r="O49" s="65">
        <v>22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493</v>
      </c>
      <c r="L50" s="64" t="s">
        <v>493</v>
      </c>
      <c r="M50" s="64" t="s">
        <v>493</v>
      </c>
      <c r="N50" s="64" t="s">
        <v>493</v>
      </c>
      <c r="O50" s="65" t="s">
        <v>493</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493</v>
      </c>
      <c r="L51" s="64" t="s">
        <v>493</v>
      </c>
      <c r="M51" s="64" t="s">
        <v>493</v>
      </c>
      <c r="N51" s="64" t="s">
        <v>493</v>
      </c>
      <c r="O51" s="65" t="s">
        <v>493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603</v>
      </c>
      <c r="L52" s="64">
        <v>601</v>
      </c>
      <c r="M52" s="64">
        <v>621</v>
      </c>
      <c r="N52" s="64">
        <v>631</v>
      </c>
      <c r="O52" s="65">
        <v>600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680</v>
      </c>
      <c r="L53" s="69">
        <v>667</v>
      </c>
      <c r="M53" s="69">
        <v>544</v>
      </c>
      <c r="N53" s="69">
        <v>497</v>
      </c>
      <c r="O53" s="70">
        <v>532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0gtIkA9UUlw/OGjoAX0vzSYeSPPGfXxb/NNY2CJxfaZzuGH/+eINrFkIiLmBrDYvMQD2u2l3vCxmjwBH7nbA==" saltValue="OrcQNUe/ELStC8htTjQP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14716</v>
      </c>
      <c r="J41" s="344">
        <v>13842</v>
      </c>
      <c r="K41" s="344">
        <v>12789</v>
      </c>
      <c r="L41" s="344">
        <v>11759</v>
      </c>
      <c r="M41" s="345">
        <v>11061</v>
      </c>
    </row>
    <row r="42" spans="2:13" ht="27.75" customHeight="1" x14ac:dyDescent="0.2">
      <c r="B42" s="1186"/>
      <c r="C42" s="1187"/>
      <c r="D42" s="106"/>
      <c r="E42" s="1190" t="s">
        <v>32</v>
      </c>
      <c r="F42" s="1190"/>
      <c r="G42" s="1190"/>
      <c r="H42" s="1191"/>
      <c r="I42" s="346" t="s">
        <v>493</v>
      </c>
      <c r="J42" s="347" t="s">
        <v>493</v>
      </c>
      <c r="K42" s="347" t="s">
        <v>493</v>
      </c>
      <c r="L42" s="347" t="s">
        <v>493</v>
      </c>
      <c r="M42" s="348" t="s">
        <v>493</v>
      </c>
    </row>
    <row r="43" spans="2:13" ht="27.75" customHeight="1" x14ac:dyDescent="0.2">
      <c r="B43" s="1186"/>
      <c r="C43" s="1187"/>
      <c r="D43" s="106"/>
      <c r="E43" s="1190" t="s">
        <v>33</v>
      </c>
      <c r="F43" s="1190"/>
      <c r="G43" s="1190"/>
      <c r="H43" s="1191"/>
      <c r="I43" s="346">
        <v>2686</v>
      </c>
      <c r="J43" s="347">
        <v>2427</v>
      </c>
      <c r="K43" s="347">
        <v>2158</v>
      </c>
      <c r="L43" s="347">
        <v>1976</v>
      </c>
      <c r="M43" s="348">
        <v>1936</v>
      </c>
    </row>
    <row r="44" spans="2:13" ht="27.75" customHeight="1" x14ac:dyDescent="0.2">
      <c r="B44" s="1186"/>
      <c r="C44" s="1187"/>
      <c r="D44" s="106"/>
      <c r="E44" s="1190" t="s">
        <v>34</v>
      </c>
      <c r="F44" s="1190"/>
      <c r="G44" s="1190"/>
      <c r="H44" s="1191"/>
      <c r="I44" s="346">
        <v>110</v>
      </c>
      <c r="J44" s="347">
        <v>127</v>
      </c>
      <c r="K44" s="347">
        <v>125</v>
      </c>
      <c r="L44" s="347">
        <v>117</v>
      </c>
      <c r="M44" s="348">
        <v>114</v>
      </c>
    </row>
    <row r="45" spans="2:13" ht="27.75" customHeight="1" x14ac:dyDescent="0.2">
      <c r="B45" s="1186"/>
      <c r="C45" s="1187"/>
      <c r="D45" s="106"/>
      <c r="E45" s="1190" t="s">
        <v>35</v>
      </c>
      <c r="F45" s="1190"/>
      <c r="G45" s="1190"/>
      <c r="H45" s="1191"/>
      <c r="I45" s="346">
        <v>915</v>
      </c>
      <c r="J45" s="347">
        <v>620</v>
      </c>
      <c r="K45" s="347">
        <v>519</v>
      </c>
      <c r="L45" s="347">
        <v>793</v>
      </c>
      <c r="M45" s="348">
        <v>598</v>
      </c>
    </row>
    <row r="46" spans="2:13" ht="27.75" customHeight="1" x14ac:dyDescent="0.2">
      <c r="B46" s="1186"/>
      <c r="C46" s="1187"/>
      <c r="D46" s="107"/>
      <c r="E46" s="1190" t="s">
        <v>36</v>
      </c>
      <c r="F46" s="1190"/>
      <c r="G46" s="1190"/>
      <c r="H46" s="1191"/>
      <c r="I46" s="346" t="s">
        <v>493</v>
      </c>
      <c r="J46" s="347" t="s">
        <v>493</v>
      </c>
      <c r="K46" s="347" t="s">
        <v>493</v>
      </c>
      <c r="L46" s="347" t="s">
        <v>493</v>
      </c>
      <c r="M46" s="348" t="s">
        <v>493</v>
      </c>
    </row>
    <row r="47" spans="2:13" ht="27.75" customHeight="1" x14ac:dyDescent="0.2">
      <c r="B47" s="1186"/>
      <c r="C47" s="1187"/>
      <c r="D47" s="108"/>
      <c r="E47" s="1200" t="s">
        <v>37</v>
      </c>
      <c r="F47" s="1201"/>
      <c r="G47" s="1201"/>
      <c r="H47" s="1202"/>
      <c r="I47" s="346" t="s">
        <v>493</v>
      </c>
      <c r="J47" s="347" t="s">
        <v>493</v>
      </c>
      <c r="K47" s="347" t="s">
        <v>493</v>
      </c>
      <c r="L47" s="347" t="s">
        <v>493</v>
      </c>
      <c r="M47" s="348" t="s">
        <v>493</v>
      </c>
    </row>
    <row r="48" spans="2:13" ht="27.75" customHeight="1" x14ac:dyDescent="0.2">
      <c r="B48" s="1186"/>
      <c r="C48" s="1187"/>
      <c r="D48" s="106"/>
      <c r="E48" s="1190" t="s">
        <v>38</v>
      </c>
      <c r="F48" s="1190"/>
      <c r="G48" s="1190"/>
      <c r="H48" s="1191"/>
      <c r="I48" s="346" t="s">
        <v>493</v>
      </c>
      <c r="J48" s="347" t="s">
        <v>493</v>
      </c>
      <c r="K48" s="347" t="s">
        <v>493</v>
      </c>
      <c r="L48" s="347" t="s">
        <v>493</v>
      </c>
      <c r="M48" s="348" t="s">
        <v>493</v>
      </c>
    </row>
    <row r="49" spans="2:13" ht="27.75" customHeight="1" x14ac:dyDescent="0.2">
      <c r="B49" s="1188"/>
      <c r="C49" s="1189"/>
      <c r="D49" s="106"/>
      <c r="E49" s="1190" t="s">
        <v>39</v>
      </c>
      <c r="F49" s="1190"/>
      <c r="G49" s="1190"/>
      <c r="H49" s="1191"/>
      <c r="I49" s="346" t="s">
        <v>493</v>
      </c>
      <c r="J49" s="347" t="s">
        <v>493</v>
      </c>
      <c r="K49" s="347" t="s">
        <v>493</v>
      </c>
      <c r="L49" s="347" t="s">
        <v>493</v>
      </c>
      <c r="M49" s="348" t="s">
        <v>493</v>
      </c>
    </row>
    <row r="50" spans="2:13" ht="27.75" customHeight="1" x14ac:dyDescent="0.2">
      <c r="B50" s="1184" t="s">
        <v>40</v>
      </c>
      <c r="C50" s="1185"/>
      <c r="D50" s="109"/>
      <c r="E50" s="1190" t="s">
        <v>41</v>
      </c>
      <c r="F50" s="1190"/>
      <c r="G50" s="1190"/>
      <c r="H50" s="1191"/>
      <c r="I50" s="346">
        <v>855</v>
      </c>
      <c r="J50" s="347">
        <v>1006</v>
      </c>
      <c r="K50" s="347">
        <v>1262</v>
      </c>
      <c r="L50" s="347">
        <v>1369</v>
      </c>
      <c r="M50" s="348">
        <v>1844</v>
      </c>
    </row>
    <row r="51" spans="2:13" ht="27.75" customHeight="1" x14ac:dyDescent="0.2">
      <c r="B51" s="1186"/>
      <c r="C51" s="1187"/>
      <c r="D51" s="106"/>
      <c r="E51" s="1190" t="s">
        <v>42</v>
      </c>
      <c r="F51" s="1190"/>
      <c r="G51" s="1190"/>
      <c r="H51" s="1191"/>
      <c r="I51" s="346">
        <v>15</v>
      </c>
      <c r="J51" s="347">
        <v>10</v>
      </c>
      <c r="K51" s="347">
        <v>10</v>
      </c>
      <c r="L51" s="347">
        <v>5</v>
      </c>
      <c r="M51" s="348">
        <v>1</v>
      </c>
    </row>
    <row r="52" spans="2:13" ht="27.75" customHeight="1" x14ac:dyDescent="0.2">
      <c r="B52" s="1188"/>
      <c r="C52" s="1189"/>
      <c r="D52" s="106"/>
      <c r="E52" s="1190" t="s">
        <v>43</v>
      </c>
      <c r="F52" s="1190"/>
      <c r="G52" s="1190"/>
      <c r="H52" s="1191"/>
      <c r="I52" s="346">
        <v>8207</v>
      </c>
      <c r="J52" s="347">
        <v>7808</v>
      </c>
      <c r="K52" s="347">
        <v>7391</v>
      </c>
      <c r="L52" s="347">
        <v>6894</v>
      </c>
      <c r="M52" s="348">
        <v>6316</v>
      </c>
    </row>
    <row r="53" spans="2:13" ht="27.75" customHeight="1" thickBot="1" x14ac:dyDescent="0.25">
      <c r="B53" s="1192" t="s">
        <v>19</v>
      </c>
      <c r="C53" s="1193"/>
      <c r="D53" s="110"/>
      <c r="E53" s="1194" t="s">
        <v>44</v>
      </c>
      <c r="F53" s="1194"/>
      <c r="G53" s="1194"/>
      <c r="H53" s="1195"/>
      <c r="I53" s="349">
        <v>9351</v>
      </c>
      <c r="J53" s="350">
        <v>8191</v>
      </c>
      <c r="K53" s="350">
        <v>6928</v>
      </c>
      <c r="L53" s="350">
        <v>6378</v>
      </c>
      <c r="M53" s="351">
        <v>5548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DaGVylLP1Y+MfYLNYseHfi3hTDgy7mZf5BGW0og9vYhYda1/1oN/rQH+xpDW30SBBKIFO6GCAZu/EF2ftWfUQ==" saltValue="39IwZmh6K453WIRZC9fp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352">
        <v>515</v>
      </c>
      <c r="G55" s="352">
        <v>589</v>
      </c>
      <c r="H55" s="353">
        <v>789</v>
      </c>
    </row>
    <row r="56" spans="2:8" ht="52.5" customHeight="1" x14ac:dyDescent="0.2">
      <c r="B56" s="122"/>
      <c r="C56" s="1213" t="s">
        <v>47</v>
      </c>
      <c r="D56" s="1213"/>
      <c r="E56" s="1214"/>
      <c r="F56" s="354">
        <v>3</v>
      </c>
      <c r="G56" s="354">
        <v>26</v>
      </c>
      <c r="H56" s="355">
        <v>55</v>
      </c>
    </row>
    <row r="57" spans="2:8" ht="53.25" customHeight="1" x14ac:dyDescent="0.2">
      <c r="B57" s="122"/>
      <c r="C57" s="1215" t="s">
        <v>48</v>
      </c>
      <c r="D57" s="1215"/>
      <c r="E57" s="1216"/>
      <c r="F57" s="356">
        <v>327</v>
      </c>
      <c r="G57" s="356">
        <v>404</v>
      </c>
      <c r="H57" s="357">
        <v>528</v>
      </c>
    </row>
    <row r="58" spans="2:8" ht="45.75" customHeight="1" x14ac:dyDescent="0.2">
      <c r="B58" s="123"/>
      <c r="C58" s="1203" t="s">
        <v>558</v>
      </c>
      <c r="D58" s="1204"/>
      <c r="E58" s="1205"/>
      <c r="F58" s="358">
        <v>191</v>
      </c>
      <c r="G58" s="359">
        <v>242</v>
      </c>
      <c r="H58" s="359">
        <v>312</v>
      </c>
    </row>
    <row r="59" spans="2:8" ht="45.75" customHeight="1" x14ac:dyDescent="0.2">
      <c r="B59" s="123"/>
      <c r="C59" s="1203" t="s">
        <v>561</v>
      </c>
      <c r="D59" s="1204"/>
      <c r="E59" s="1205"/>
      <c r="F59" s="358">
        <v>18</v>
      </c>
      <c r="G59" s="359">
        <v>38</v>
      </c>
      <c r="H59" s="359">
        <v>88</v>
      </c>
    </row>
    <row r="60" spans="2:8" ht="45.75" customHeight="1" x14ac:dyDescent="0.2">
      <c r="B60" s="123"/>
      <c r="C60" s="1203" t="s">
        <v>560</v>
      </c>
      <c r="D60" s="1204"/>
      <c r="E60" s="1205"/>
      <c r="F60" s="358">
        <v>48</v>
      </c>
      <c r="G60" s="359">
        <v>53</v>
      </c>
      <c r="H60" s="359">
        <v>56</v>
      </c>
    </row>
    <row r="61" spans="2:8" ht="45.75" customHeight="1" x14ac:dyDescent="0.2">
      <c r="B61" s="123"/>
      <c r="C61" s="1203" t="s">
        <v>559</v>
      </c>
      <c r="D61" s="1204"/>
      <c r="E61" s="1205"/>
      <c r="F61" s="358">
        <v>53</v>
      </c>
      <c r="G61" s="359">
        <v>53</v>
      </c>
      <c r="H61" s="359">
        <v>53</v>
      </c>
    </row>
    <row r="62" spans="2:8" ht="45.75" customHeight="1" thickBot="1" x14ac:dyDescent="0.25">
      <c r="B62" s="124"/>
      <c r="C62" s="1206" t="s">
        <v>562</v>
      </c>
      <c r="D62" s="1207"/>
      <c r="E62" s="1208"/>
      <c r="F62" s="360">
        <v>6</v>
      </c>
      <c r="G62" s="361">
        <v>6</v>
      </c>
      <c r="H62" s="361">
        <v>6</v>
      </c>
    </row>
    <row r="63" spans="2:8" ht="52.5" customHeight="1" thickBot="1" x14ac:dyDescent="0.25">
      <c r="B63" s="125"/>
      <c r="C63" s="1209" t="s">
        <v>49</v>
      </c>
      <c r="D63" s="1209"/>
      <c r="E63" s="1210"/>
      <c r="F63" s="362">
        <v>845</v>
      </c>
      <c r="G63" s="362">
        <v>1019</v>
      </c>
      <c r="H63" s="363">
        <v>1372</v>
      </c>
    </row>
    <row r="64" spans="2:8" ht="13.2" x14ac:dyDescent="0.2"/>
  </sheetData>
  <sheetProtection algorithmName="SHA-512" hashValue="fAGi0DgkWRsTG++j7UyJzCz94NO/AyZD2UoAL9ZI0cXDSxcK0xGd6xGC5k8DjttJgzqwR9GMm7zPbQ6vnB7T8A==" saltValue="LcpB5d1htfwE0mP/3xjk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35653</v>
      </c>
      <c r="E3" s="144"/>
      <c r="F3" s="145">
        <v>96248</v>
      </c>
      <c r="G3" s="146"/>
      <c r="H3" s="147"/>
    </row>
    <row r="4" spans="1:8" x14ac:dyDescent="0.2">
      <c r="A4" s="148"/>
      <c r="B4" s="149"/>
      <c r="C4" s="150"/>
      <c r="D4" s="151">
        <v>19689</v>
      </c>
      <c r="E4" s="152"/>
      <c r="F4" s="153">
        <v>55768</v>
      </c>
      <c r="G4" s="154"/>
      <c r="H4" s="155"/>
    </row>
    <row r="5" spans="1:8" x14ac:dyDescent="0.2">
      <c r="A5" s="136" t="s">
        <v>525</v>
      </c>
      <c r="B5" s="141"/>
      <c r="C5" s="142"/>
      <c r="D5" s="143">
        <v>20712</v>
      </c>
      <c r="E5" s="144"/>
      <c r="F5" s="145">
        <v>76413</v>
      </c>
      <c r="G5" s="146"/>
      <c r="H5" s="147"/>
    </row>
    <row r="6" spans="1:8" x14ac:dyDescent="0.2">
      <c r="A6" s="148"/>
      <c r="B6" s="149"/>
      <c r="C6" s="150"/>
      <c r="D6" s="151">
        <v>13711</v>
      </c>
      <c r="E6" s="152"/>
      <c r="F6" s="153">
        <v>39658</v>
      </c>
      <c r="G6" s="154"/>
      <c r="H6" s="155"/>
    </row>
    <row r="7" spans="1:8" x14ac:dyDescent="0.2">
      <c r="A7" s="136" t="s">
        <v>526</v>
      </c>
      <c r="B7" s="141"/>
      <c r="C7" s="142"/>
      <c r="D7" s="143">
        <v>11180</v>
      </c>
      <c r="E7" s="144"/>
      <c r="F7" s="145">
        <v>66481</v>
      </c>
      <c r="G7" s="146"/>
      <c r="H7" s="147"/>
    </row>
    <row r="8" spans="1:8" x14ac:dyDescent="0.2">
      <c r="A8" s="148"/>
      <c r="B8" s="149"/>
      <c r="C8" s="150"/>
      <c r="D8" s="151">
        <v>6706</v>
      </c>
      <c r="E8" s="152"/>
      <c r="F8" s="153">
        <v>36120</v>
      </c>
      <c r="G8" s="154"/>
      <c r="H8" s="155"/>
    </row>
    <row r="9" spans="1:8" x14ac:dyDescent="0.2">
      <c r="A9" s="136" t="s">
        <v>527</v>
      </c>
      <c r="B9" s="141"/>
      <c r="C9" s="142"/>
      <c r="D9" s="143">
        <v>19629</v>
      </c>
      <c r="E9" s="144"/>
      <c r="F9" s="145">
        <v>67825</v>
      </c>
      <c r="G9" s="146"/>
      <c r="H9" s="147"/>
    </row>
    <row r="10" spans="1:8" x14ac:dyDescent="0.2">
      <c r="A10" s="148"/>
      <c r="B10" s="149"/>
      <c r="C10" s="150"/>
      <c r="D10" s="151">
        <v>10944</v>
      </c>
      <c r="E10" s="152"/>
      <c r="F10" s="153">
        <v>39417</v>
      </c>
      <c r="G10" s="154"/>
      <c r="H10" s="155"/>
    </row>
    <row r="11" spans="1:8" x14ac:dyDescent="0.2">
      <c r="A11" s="136" t="s">
        <v>528</v>
      </c>
      <c r="B11" s="141"/>
      <c r="C11" s="142"/>
      <c r="D11" s="143">
        <v>17356</v>
      </c>
      <c r="E11" s="144"/>
      <c r="F11" s="145">
        <v>81158</v>
      </c>
      <c r="G11" s="146"/>
      <c r="H11" s="147"/>
    </row>
    <row r="12" spans="1:8" x14ac:dyDescent="0.2">
      <c r="A12" s="148"/>
      <c r="B12" s="149"/>
      <c r="C12" s="156"/>
      <c r="D12" s="151">
        <v>12392</v>
      </c>
      <c r="E12" s="152"/>
      <c r="F12" s="153">
        <v>45320</v>
      </c>
      <c r="G12" s="154"/>
      <c r="H12" s="155"/>
    </row>
    <row r="13" spans="1:8" x14ac:dyDescent="0.2">
      <c r="A13" s="136"/>
      <c r="B13" s="141"/>
      <c r="C13" s="157"/>
      <c r="D13" s="158">
        <v>20906</v>
      </c>
      <c r="E13" s="159"/>
      <c r="F13" s="160">
        <v>77625</v>
      </c>
      <c r="G13" s="161"/>
      <c r="H13" s="147"/>
    </row>
    <row r="14" spans="1:8" x14ac:dyDescent="0.2">
      <c r="A14" s="148"/>
      <c r="B14" s="149"/>
      <c r="C14" s="150"/>
      <c r="D14" s="151">
        <v>12688</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4.51</v>
      </c>
      <c r="C19" s="162">
        <f>ROUND(VALUE(SUBSTITUTE(実質収支比率等に係る経年分析!G$48,"▲","-")),2)</f>
        <v>8.14</v>
      </c>
      <c r="D19" s="162">
        <f>ROUND(VALUE(SUBSTITUTE(実質収支比率等に係る経年分析!H$48,"▲","-")),2)</f>
        <v>7.47</v>
      </c>
      <c r="E19" s="162">
        <f>ROUND(VALUE(SUBSTITUTE(実質収支比率等に係る経年分析!I$48,"▲","-")),2)</f>
        <v>6.51</v>
      </c>
      <c r="F19" s="162">
        <f>ROUND(VALUE(SUBSTITUTE(実質収支比率等に係る経年分析!J$48,"▲","-")),2)</f>
        <v>9.58</v>
      </c>
    </row>
    <row r="20" spans="1:11" x14ac:dyDescent="0.2">
      <c r="A20" s="162" t="s">
        <v>53</v>
      </c>
      <c r="B20" s="162">
        <f>ROUND(VALUE(SUBSTITUTE(実質収支比率等に係る経年分析!F$47,"▲","-")),2)</f>
        <v>2.98</v>
      </c>
      <c r="C20" s="162">
        <f>ROUND(VALUE(SUBSTITUTE(実質収支比率等に係る経年分析!G$47,"▲","-")),2)</f>
        <v>5.04</v>
      </c>
      <c r="D20" s="162">
        <f>ROUND(VALUE(SUBSTITUTE(実質収支比率等に係る経年分析!H$47,"▲","-")),2)</f>
        <v>10.220000000000001</v>
      </c>
      <c r="E20" s="162">
        <f>ROUND(VALUE(SUBSTITUTE(実質収支比率等に係る経年分析!I$47,"▲","-")),2)</f>
        <v>11.41</v>
      </c>
      <c r="F20" s="162">
        <f>ROUND(VALUE(SUBSTITUTE(実質収支比率等に係る経年分析!J$47,"▲","-")),2)</f>
        <v>14.84</v>
      </c>
    </row>
    <row r="21" spans="1:11" x14ac:dyDescent="0.2">
      <c r="A21" s="162" t="s">
        <v>54</v>
      </c>
      <c r="B21" s="162">
        <f>IF(ISNUMBER(VALUE(SUBSTITUTE(実質収支比率等に係る経年分析!F$49,"▲","-"))),ROUND(VALUE(SUBSTITUTE(実質収支比率等に係る経年分析!F$49,"▲","-")),2),NA())</f>
        <v>0.95</v>
      </c>
      <c r="C21" s="162">
        <f>IF(ISNUMBER(VALUE(SUBSTITUTE(実質収支比率等に係る経年分析!G$49,"▲","-"))),ROUND(VALUE(SUBSTITUTE(実質収支比率等に係る経年分析!G$49,"▲","-")),2),NA())</f>
        <v>11.8</v>
      </c>
      <c r="D21" s="162">
        <f>IF(ISNUMBER(VALUE(SUBSTITUTE(実質収支比率等に係る経年分析!H$49,"▲","-"))),ROUND(VALUE(SUBSTITUTE(実質収支比率等に係る経年分析!H$49,"▲","-")),2),NA())</f>
        <v>5.99</v>
      </c>
      <c r="E21" s="162">
        <f>IF(ISNUMBER(VALUE(SUBSTITUTE(実質収支比率等に係る経年分析!I$49,"▲","-"))),ROUND(VALUE(SUBSTITUTE(実質収支比率等に係る経年分析!I$49,"▲","-")),2),NA())</f>
        <v>3.11</v>
      </c>
      <c r="F21" s="162">
        <f>IF(ISNUMBER(VALUE(SUBSTITUTE(実質収支比率等に係る経年分析!J$49,"▲","-"))),ROUND(VALUE(SUBSTITUTE(実質収支比率等に係る経年分析!J$49,"▲","-")),2),NA())</f>
        <v>3.26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2.95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3.78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3.62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用地先行取得事業特別会計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奨学資金貸付事業特別会計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学校給食費特別会計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0.35</v>
      </c>
    </row>
    <row r="34" spans="1:16" x14ac:dyDescent="0.2">
      <c r="A34" s="163" t="str">
        <f>IF(連結実質赤字比率に係る赤字・黒字の構成分析!C$36="",NA(),連結実質赤字比率に係る赤字・黒字の構成分析!C$36)</f>
        <v>住宅新築資金等貸付事業特別会計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4.3600000000000003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603</v>
      </c>
      <c r="E42" s="164"/>
      <c r="F42" s="164"/>
      <c r="G42" s="164">
        <f>'実質公債費比率（分子）の構造'!L$52</f>
        <v>601</v>
      </c>
      <c r="H42" s="164"/>
      <c r="I42" s="164"/>
      <c r="J42" s="164">
        <f>'実質公債費比率（分子）の構造'!M$52</f>
        <v>621</v>
      </c>
      <c r="K42" s="164"/>
      <c r="L42" s="164"/>
      <c r="M42" s="164">
        <f>'実質公債費比率（分子）の構造'!N$52</f>
        <v>631</v>
      </c>
      <c r="N42" s="164"/>
      <c r="O42" s="164"/>
      <c r="P42" s="164">
        <f>'実質公債費比率（分子）の構造'!O$52</f>
        <v>600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12</v>
      </c>
      <c r="C45" s="164"/>
      <c r="D45" s="164"/>
      <c r="E45" s="164">
        <f>'実質公債費比率（分子）の構造'!L$49</f>
        <v>16</v>
      </c>
      <c r="F45" s="164"/>
      <c r="G45" s="164"/>
      <c r="H45" s="164">
        <f>'実質公債費比率（分子）の構造'!M$49</f>
        <v>15</v>
      </c>
      <c r="I45" s="164"/>
      <c r="J45" s="164"/>
      <c r="K45" s="164">
        <f>'実質公債費比率（分子）の構造'!N$49</f>
        <v>18</v>
      </c>
      <c r="L45" s="164"/>
      <c r="M45" s="164"/>
      <c r="N45" s="164">
        <f>'実質公債費比率（分子）の構造'!O$49</f>
        <v>22</v>
      </c>
      <c r="O45" s="164"/>
      <c r="P45" s="164"/>
    </row>
    <row r="46" spans="1:16" x14ac:dyDescent="0.2">
      <c r="A46" s="164" t="s">
        <v>64</v>
      </c>
      <c r="B46" s="164">
        <f>'実質公債費比率（分子）の構造'!K$48</f>
        <v>175</v>
      </c>
      <c r="C46" s="164"/>
      <c r="D46" s="164"/>
      <c r="E46" s="164">
        <f>'実質公債費比率（分子）の構造'!L$48</f>
        <v>160</v>
      </c>
      <c r="F46" s="164"/>
      <c r="G46" s="164"/>
      <c r="H46" s="164">
        <f>'実質公債費比率（分子）の構造'!M$48</f>
        <v>157</v>
      </c>
      <c r="I46" s="164"/>
      <c r="J46" s="164"/>
      <c r="K46" s="164">
        <f>'実質公債費比率（分子）の構造'!N$48</f>
        <v>168</v>
      </c>
      <c r="L46" s="164"/>
      <c r="M46" s="164"/>
      <c r="N46" s="164">
        <f>'実質公債費比率（分子）の構造'!O$48</f>
        <v>171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1096</v>
      </c>
      <c r="C49" s="164"/>
      <c r="D49" s="164"/>
      <c r="E49" s="164">
        <f>'実質公債費比率（分子）の構造'!L$45</f>
        <v>1092</v>
      </c>
      <c r="F49" s="164"/>
      <c r="G49" s="164"/>
      <c r="H49" s="164">
        <f>'実質公債費比率（分子）の構造'!M$45</f>
        <v>993</v>
      </c>
      <c r="I49" s="164"/>
      <c r="J49" s="164"/>
      <c r="K49" s="164">
        <f>'実質公債費比率（分子）の構造'!N$45</f>
        <v>942</v>
      </c>
      <c r="L49" s="164"/>
      <c r="M49" s="164"/>
      <c r="N49" s="164">
        <f>'実質公債費比率（分子）の構造'!O$45</f>
        <v>939</v>
      </c>
      <c r="O49" s="164"/>
      <c r="P49" s="164"/>
    </row>
    <row r="50" spans="1:16" x14ac:dyDescent="0.2">
      <c r="A50" s="164" t="s">
        <v>67</v>
      </c>
      <c r="B50" s="164" t="e">
        <f>NA()</f>
        <v>#N/A</v>
      </c>
      <c r="C50" s="164">
        <f>IF(ISNUMBER('実質公債費比率（分子）の構造'!K$53),'実質公債費比率（分子）の構造'!K$53,NA())</f>
        <v>680</v>
      </c>
      <c r="D50" s="164" t="e">
        <f>NA()</f>
        <v>#N/A</v>
      </c>
      <c r="E50" s="164" t="e">
        <f>NA()</f>
        <v>#N/A</v>
      </c>
      <c r="F50" s="164">
        <f>IF(ISNUMBER('実質公債費比率（分子）の構造'!L$53),'実質公債費比率（分子）の構造'!L$53,NA())</f>
        <v>667</v>
      </c>
      <c r="G50" s="164" t="e">
        <f>NA()</f>
        <v>#N/A</v>
      </c>
      <c r="H50" s="164" t="e">
        <f>NA()</f>
        <v>#N/A</v>
      </c>
      <c r="I50" s="164">
        <f>IF(ISNUMBER('実質公債費比率（分子）の構造'!M$53),'実質公債費比率（分子）の構造'!M$53,NA())</f>
        <v>544</v>
      </c>
      <c r="J50" s="164" t="e">
        <f>NA()</f>
        <v>#N/A</v>
      </c>
      <c r="K50" s="164" t="e">
        <f>NA()</f>
        <v>#N/A</v>
      </c>
      <c r="L50" s="164">
        <f>IF(ISNUMBER('実質公債費比率（分子）の構造'!N$53),'実質公債費比率（分子）の構造'!N$53,NA())</f>
        <v>497</v>
      </c>
      <c r="M50" s="164" t="e">
        <f>NA()</f>
        <v>#N/A</v>
      </c>
      <c r="N50" s="164" t="e">
        <f>NA()</f>
        <v>#N/A</v>
      </c>
      <c r="O50" s="164">
        <f>IF(ISNUMBER('実質公債費比率（分子）の構造'!O$53),'実質公債費比率（分子）の構造'!O$53,NA())</f>
        <v>532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8207</v>
      </c>
      <c r="E56" s="163"/>
      <c r="F56" s="163"/>
      <c r="G56" s="163">
        <f>'将来負担比率（分子）の構造'!J$52</f>
        <v>7808</v>
      </c>
      <c r="H56" s="163"/>
      <c r="I56" s="163"/>
      <c r="J56" s="163">
        <f>'将来負担比率（分子）の構造'!K$52</f>
        <v>7391</v>
      </c>
      <c r="K56" s="163"/>
      <c r="L56" s="163"/>
      <c r="M56" s="163">
        <f>'将来負担比率（分子）の構造'!L$52</f>
        <v>6894</v>
      </c>
      <c r="N56" s="163"/>
      <c r="O56" s="163"/>
      <c r="P56" s="163">
        <f>'将来負担比率（分子）の構造'!M$52</f>
        <v>6316</v>
      </c>
    </row>
    <row r="57" spans="1:16" x14ac:dyDescent="0.2">
      <c r="A57" s="163" t="s">
        <v>42</v>
      </c>
      <c r="B57" s="163"/>
      <c r="C57" s="163"/>
      <c r="D57" s="163">
        <f>'将来負担比率（分子）の構造'!I$51</f>
        <v>15</v>
      </c>
      <c r="E57" s="163"/>
      <c r="F57" s="163"/>
      <c r="G57" s="163">
        <f>'将来負担比率（分子）の構造'!J$51</f>
        <v>10</v>
      </c>
      <c r="H57" s="163"/>
      <c r="I57" s="163"/>
      <c r="J57" s="163">
        <f>'将来負担比率（分子）の構造'!K$51</f>
        <v>10</v>
      </c>
      <c r="K57" s="163"/>
      <c r="L57" s="163"/>
      <c r="M57" s="163">
        <f>'将来負担比率（分子）の構造'!L$51</f>
        <v>5</v>
      </c>
      <c r="N57" s="163"/>
      <c r="O57" s="163"/>
      <c r="P57" s="163">
        <f>'将来負担比率（分子）の構造'!M$51</f>
        <v>1</v>
      </c>
    </row>
    <row r="58" spans="1:16" x14ac:dyDescent="0.2">
      <c r="A58" s="163" t="s">
        <v>41</v>
      </c>
      <c r="B58" s="163"/>
      <c r="C58" s="163"/>
      <c r="D58" s="163">
        <f>'将来負担比率（分子）の構造'!I$50</f>
        <v>855</v>
      </c>
      <c r="E58" s="163"/>
      <c r="F58" s="163"/>
      <c r="G58" s="163">
        <f>'将来負担比率（分子）の構造'!J$50</f>
        <v>1006</v>
      </c>
      <c r="H58" s="163"/>
      <c r="I58" s="163"/>
      <c r="J58" s="163">
        <f>'将来負担比率（分子）の構造'!K$50</f>
        <v>1262</v>
      </c>
      <c r="K58" s="163"/>
      <c r="L58" s="163"/>
      <c r="M58" s="163">
        <f>'将来負担比率（分子）の構造'!L$50</f>
        <v>1369</v>
      </c>
      <c r="N58" s="163"/>
      <c r="O58" s="163"/>
      <c r="P58" s="163">
        <f>'将来負担比率（分子）の構造'!M$50</f>
        <v>1844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915</v>
      </c>
      <c r="C62" s="163"/>
      <c r="D62" s="163"/>
      <c r="E62" s="163">
        <f>'将来負担比率（分子）の構造'!J$45</f>
        <v>620</v>
      </c>
      <c r="F62" s="163"/>
      <c r="G62" s="163"/>
      <c r="H62" s="163">
        <f>'将来負担比率（分子）の構造'!K$45</f>
        <v>519</v>
      </c>
      <c r="I62" s="163"/>
      <c r="J62" s="163"/>
      <c r="K62" s="163">
        <f>'将来負担比率（分子）の構造'!L$45</f>
        <v>793</v>
      </c>
      <c r="L62" s="163"/>
      <c r="M62" s="163"/>
      <c r="N62" s="163">
        <f>'将来負担比率（分子）の構造'!M$45</f>
        <v>598</v>
      </c>
      <c r="O62" s="163"/>
      <c r="P62" s="163"/>
    </row>
    <row r="63" spans="1:16" x14ac:dyDescent="0.2">
      <c r="A63" s="163" t="s">
        <v>34</v>
      </c>
      <c r="B63" s="163">
        <f>'将来負担比率（分子）の構造'!I$44</f>
        <v>110</v>
      </c>
      <c r="C63" s="163"/>
      <c r="D63" s="163"/>
      <c r="E63" s="163">
        <f>'将来負担比率（分子）の構造'!J$44</f>
        <v>127</v>
      </c>
      <c r="F63" s="163"/>
      <c r="G63" s="163"/>
      <c r="H63" s="163">
        <f>'将来負担比率（分子）の構造'!K$44</f>
        <v>125</v>
      </c>
      <c r="I63" s="163"/>
      <c r="J63" s="163"/>
      <c r="K63" s="163">
        <f>'将来負担比率（分子）の構造'!L$44</f>
        <v>117</v>
      </c>
      <c r="L63" s="163"/>
      <c r="M63" s="163"/>
      <c r="N63" s="163">
        <f>'将来負担比率（分子）の構造'!M$44</f>
        <v>114</v>
      </c>
      <c r="O63" s="163"/>
      <c r="P63" s="163"/>
    </row>
    <row r="64" spans="1:16" x14ac:dyDescent="0.2">
      <c r="A64" s="163" t="s">
        <v>33</v>
      </c>
      <c r="B64" s="163">
        <f>'将来負担比率（分子）の構造'!I$43</f>
        <v>2686</v>
      </c>
      <c r="C64" s="163"/>
      <c r="D64" s="163"/>
      <c r="E64" s="163">
        <f>'将来負担比率（分子）の構造'!J$43</f>
        <v>2427</v>
      </c>
      <c r="F64" s="163"/>
      <c r="G64" s="163"/>
      <c r="H64" s="163">
        <f>'将来負担比率（分子）の構造'!K$43</f>
        <v>2158</v>
      </c>
      <c r="I64" s="163"/>
      <c r="J64" s="163"/>
      <c r="K64" s="163">
        <f>'将来負担比率（分子）の構造'!L$43</f>
        <v>1976</v>
      </c>
      <c r="L64" s="163"/>
      <c r="M64" s="163"/>
      <c r="N64" s="163">
        <f>'将来負担比率（分子）の構造'!M$43</f>
        <v>1936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14716</v>
      </c>
      <c r="C66" s="163"/>
      <c r="D66" s="163"/>
      <c r="E66" s="163">
        <f>'将来負担比率（分子）の構造'!J$41</f>
        <v>13842</v>
      </c>
      <c r="F66" s="163"/>
      <c r="G66" s="163"/>
      <c r="H66" s="163">
        <f>'将来負担比率（分子）の構造'!K$41</f>
        <v>12789</v>
      </c>
      <c r="I66" s="163"/>
      <c r="J66" s="163"/>
      <c r="K66" s="163">
        <f>'将来負担比率（分子）の構造'!L$41</f>
        <v>11759</v>
      </c>
      <c r="L66" s="163"/>
      <c r="M66" s="163"/>
      <c r="N66" s="163">
        <f>'将来負担比率（分子）の構造'!M$41</f>
        <v>11061</v>
      </c>
      <c r="O66" s="163"/>
      <c r="P66" s="163"/>
    </row>
    <row r="67" spans="1:16" x14ac:dyDescent="0.2">
      <c r="A67" s="163" t="s">
        <v>71</v>
      </c>
      <c r="B67" s="163" t="e">
        <f>NA()</f>
        <v>#N/A</v>
      </c>
      <c r="C67" s="163">
        <f>IF(ISNUMBER('将来負担比率（分子）の構造'!I$53), IF('将来負担比率（分子）の構造'!I$53 &lt; 0, 0, '将来負担比率（分子）の構造'!I$53), NA())</f>
        <v>9351</v>
      </c>
      <c r="D67" s="163" t="e">
        <f>NA()</f>
        <v>#N/A</v>
      </c>
      <c r="E67" s="163" t="e">
        <f>NA()</f>
        <v>#N/A</v>
      </c>
      <c r="F67" s="163">
        <f>IF(ISNUMBER('将来負担比率（分子）の構造'!J$53), IF('将来負担比率（分子）の構造'!J$53 &lt; 0, 0, '将来負担比率（分子）の構造'!J$53), NA())</f>
        <v>8191</v>
      </c>
      <c r="G67" s="163" t="e">
        <f>NA()</f>
        <v>#N/A</v>
      </c>
      <c r="H67" s="163" t="e">
        <f>NA()</f>
        <v>#N/A</v>
      </c>
      <c r="I67" s="163">
        <f>IF(ISNUMBER('将来負担比率（分子）の構造'!K$53), IF('将来負担比率（分子）の構造'!K$53 &lt; 0, 0, '将来負担比率（分子）の構造'!K$53), NA())</f>
        <v>6928</v>
      </c>
      <c r="J67" s="163" t="e">
        <f>NA()</f>
        <v>#N/A</v>
      </c>
      <c r="K67" s="163" t="e">
        <f>NA()</f>
        <v>#N/A</v>
      </c>
      <c r="L67" s="163">
        <f>IF(ISNUMBER('将来負担比率（分子）の構造'!L$53), IF('将来負担比率（分子）の構造'!L$53 &lt; 0, 0, '将来負担比率（分子）の構造'!L$53), NA())</f>
        <v>6378</v>
      </c>
      <c r="M67" s="163" t="e">
        <f>NA()</f>
        <v>#N/A</v>
      </c>
      <c r="N67" s="163" t="e">
        <f>NA()</f>
        <v>#N/A</v>
      </c>
      <c r="O67" s="163">
        <f>IF(ISNUMBER('将来負担比率（分子）の構造'!M$53), IF('将来負担比率（分子）の構造'!M$53 &lt; 0, 0, '将来負担比率（分子）の構造'!M$53), NA())</f>
        <v>5548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515</v>
      </c>
      <c r="C72" s="167">
        <f>基金残高に係る経年分析!G55</f>
        <v>589</v>
      </c>
      <c r="D72" s="167">
        <f>基金残高に係る経年分析!H55</f>
        <v>789</v>
      </c>
    </row>
    <row r="73" spans="1:16" x14ac:dyDescent="0.2">
      <c r="A73" s="166" t="s">
        <v>74</v>
      </c>
      <c r="B73" s="167">
        <f>基金残高に係る経年分析!F56</f>
        <v>3</v>
      </c>
      <c r="C73" s="167">
        <f>基金残高に係る経年分析!G56</f>
        <v>26</v>
      </c>
      <c r="D73" s="167">
        <f>基金残高に係る経年分析!H56</f>
        <v>55</v>
      </c>
    </row>
    <row r="74" spans="1:16" x14ac:dyDescent="0.2">
      <c r="A74" s="166" t="s">
        <v>75</v>
      </c>
      <c r="B74" s="167">
        <f>基金残高に係る経年分析!F57</f>
        <v>327</v>
      </c>
      <c r="C74" s="167">
        <f>基金残高に係る経年分析!G57</f>
        <v>404</v>
      </c>
      <c r="D74" s="167">
        <f>基金残高に係る経年分析!H57</f>
        <v>528</v>
      </c>
    </row>
  </sheetData>
  <sheetProtection algorithmName="SHA-512" hashValue="EhPSbZFSn4l/fAbUlH/upJD/VqhjZwdYp6tDOi4dN+uCyZjDw7l/zjf+Ya5/H8etkHk0ZgEe6q7o8gCvdaCZZQ==" saltValue="dLl7uBowx3phvylEnaz4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1993768</v>
      </c>
      <c r="S5" s="677"/>
      <c r="T5" s="677"/>
      <c r="U5" s="677"/>
      <c r="V5" s="677"/>
      <c r="W5" s="677"/>
      <c r="X5" s="677"/>
      <c r="Y5" s="702"/>
      <c r="Z5" s="715">
        <v>24</v>
      </c>
      <c r="AA5" s="715"/>
      <c r="AB5" s="715"/>
      <c r="AC5" s="715"/>
      <c r="AD5" s="716">
        <v>1993768</v>
      </c>
      <c r="AE5" s="716"/>
      <c r="AF5" s="716"/>
      <c r="AG5" s="716"/>
      <c r="AH5" s="716"/>
      <c r="AI5" s="716"/>
      <c r="AJ5" s="716"/>
      <c r="AK5" s="716"/>
      <c r="AL5" s="703">
        <v>36</v>
      </c>
      <c r="AM5" s="685"/>
      <c r="AN5" s="685"/>
      <c r="AO5" s="704"/>
      <c r="AP5" s="679" t="s">
        <v>217</v>
      </c>
      <c r="AQ5" s="680"/>
      <c r="AR5" s="680"/>
      <c r="AS5" s="680"/>
      <c r="AT5" s="680"/>
      <c r="AU5" s="680"/>
      <c r="AV5" s="680"/>
      <c r="AW5" s="680"/>
      <c r="AX5" s="680"/>
      <c r="AY5" s="680"/>
      <c r="AZ5" s="680"/>
      <c r="BA5" s="680"/>
      <c r="BB5" s="680"/>
      <c r="BC5" s="680"/>
      <c r="BD5" s="680"/>
      <c r="BE5" s="680"/>
      <c r="BF5" s="681"/>
      <c r="BG5" s="621">
        <v>1989924</v>
      </c>
      <c r="BH5" s="622"/>
      <c r="BI5" s="622"/>
      <c r="BJ5" s="622"/>
      <c r="BK5" s="622"/>
      <c r="BL5" s="622"/>
      <c r="BM5" s="622"/>
      <c r="BN5" s="623"/>
      <c r="BO5" s="659">
        <v>99.8</v>
      </c>
      <c r="BP5" s="659"/>
      <c r="BQ5" s="659"/>
      <c r="BR5" s="659"/>
      <c r="BS5" s="660">
        <v>97892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65750</v>
      </c>
      <c r="S6" s="622"/>
      <c r="T6" s="622"/>
      <c r="U6" s="622"/>
      <c r="V6" s="622"/>
      <c r="W6" s="622"/>
      <c r="X6" s="622"/>
      <c r="Y6" s="623"/>
      <c r="Z6" s="659">
        <v>0.8</v>
      </c>
      <c r="AA6" s="659"/>
      <c r="AB6" s="659"/>
      <c r="AC6" s="659"/>
      <c r="AD6" s="660">
        <v>65750</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1989924</v>
      </c>
      <c r="BH6" s="622"/>
      <c r="BI6" s="622"/>
      <c r="BJ6" s="622"/>
      <c r="BK6" s="622"/>
      <c r="BL6" s="622"/>
      <c r="BM6" s="622"/>
      <c r="BN6" s="623"/>
      <c r="BO6" s="659">
        <v>99.8</v>
      </c>
      <c r="BP6" s="659"/>
      <c r="BQ6" s="659"/>
      <c r="BR6" s="659"/>
      <c r="BS6" s="660">
        <v>97892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100885</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100885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1412</v>
      </c>
      <c r="S7" s="622"/>
      <c r="T7" s="622"/>
      <c r="U7" s="622"/>
      <c r="V7" s="622"/>
      <c r="W7" s="622"/>
      <c r="X7" s="622"/>
      <c r="Y7" s="623"/>
      <c r="Z7" s="659">
        <v>0</v>
      </c>
      <c r="AA7" s="659"/>
      <c r="AB7" s="659"/>
      <c r="AC7" s="659"/>
      <c r="AD7" s="660">
        <v>1412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986658</v>
      </c>
      <c r="BH7" s="622"/>
      <c r="BI7" s="622"/>
      <c r="BJ7" s="622"/>
      <c r="BK7" s="622"/>
      <c r="BL7" s="622"/>
      <c r="BM7" s="622"/>
      <c r="BN7" s="623"/>
      <c r="BO7" s="659">
        <v>49.5</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1135543</v>
      </c>
      <c r="CS7" s="622"/>
      <c r="CT7" s="622"/>
      <c r="CU7" s="622"/>
      <c r="CV7" s="622"/>
      <c r="CW7" s="622"/>
      <c r="CX7" s="622"/>
      <c r="CY7" s="623"/>
      <c r="CZ7" s="659">
        <v>14.6</v>
      </c>
      <c r="DA7" s="659"/>
      <c r="DB7" s="659"/>
      <c r="DC7" s="659"/>
      <c r="DD7" s="627">
        <v>6127</v>
      </c>
      <c r="DE7" s="622"/>
      <c r="DF7" s="622"/>
      <c r="DG7" s="622"/>
      <c r="DH7" s="622"/>
      <c r="DI7" s="622"/>
      <c r="DJ7" s="622"/>
      <c r="DK7" s="622"/>
      <c r="DL7" s="622"/>
      <c r="DM7" s="622"/>
      <c r="DN7" s="622"/>
      <c r="DO7" s="622"/>
      <c r="DP7" s="623"/>
      <c r="DQ7" s="627">
        <v>905120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41347</v>
      </c>
      <c r="S8" s="622"/>
      <c r="T8" s="622"/>
      <c r="U8" s="622"/>
      <c r="V8" s="622"/>
      <c r="W8" s="622"/>
      <c r="X8" s="622"/>
      <c r="Y8" s="623"/>
      <c r="Z8" s="659">
        <v>0.5</v>
      </c>
      <c r="AA8" s="659"/>
      <c r="AB8" s="659"/>
      <c r="AC8" s="659"/>
      <c r="AD8" s="660">
        <v>41347</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27755</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3315745</v>
      </c>
      <c r="CS8" s="622"/>
      <c r="CT8" s="622"/>
      <c r="CU8" s="622"/>
      <c r="CV8" s="622"/>
      <c r="CW8" s="622"/>
      <c r="CX8" s="622"/>
      <c r="CY8" s="623"/>
      <c r="CZ8" s="659">
        <v>42.6</v>
      </c>
      <c r="DA8" s="659"/>
      <c r="DB8" s="659"/>
      <c r="DC8" s="659"/>
      <c r="DD8" s="627">
        <v>73194</v>
      </c>
      <c r="DE8" s="622"/>
      <c r="DF8" s="622"/>
      <c r="DG8" s="622"/>
      <c r="DH8" s="622"/>
      <c r="DI8" s="622"/>
      <c r="DJ8" s="622"/>
      <c r="DK8" s="622"/>
      <c r="DL8" s="622"/>
      <c r="DM8" s="622"/>
      <c r="DN8" s="622"/>
      <c r="DO8" s="622"/>
      <c r="DP8" s="623"/>
      <c r="DQ8" s="627">
        <v>2081425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54064</v>
      </c>
      <c r="S9" s="622"/>
      <c r="T9" s="622"/>
      <c r="U9" s="622"/>
      <c r="V9" s="622"/>
      <c r="W9" s="622"/>
      <c r="X9" s="622"/>
      <c r="Y9" s="623"/>
      <c r="Z9" s="659">
        <v>0.7</v>
      </c>
      <c r="AA9" s="659"/>
      <c r="AB9" s="659"/>
      <c r="AC9" s="659"/>
      <c r="AD9" s="660">
        <v>54064</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832383</v>
      </c>
      <c r="BH9" s="622"/>
      <c r="BI9" s="622"/>
      <c r="BJ9" s="622"/>
      <c r="BK9" s="622"/>
      <c r="BL9" s="622"/>
      <c r="BM9" s="622"/>
      <c r="BN9" s="623"/>
      <c r="BO9" s="659">
        <v>41.7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720024</v>
      </c>
      <c r="CS9" s="622"/>
      <c r="CT9" s="622"/>
      <c r="CU9" s="622"/>
      <c r="CV9" s="622"/>
      <c r="CW9" s="622"/>
      <c r="CX9" s="622"/>
      <c r="CY9" s="623"/>
      <c r="CZ9" s="659">
        <v>9.3000000000000007</v>
      </c>
      <c r="DA9" s="659"/>
      <c r="DB9" s="659"/>
      <c r="DC9" s="659"/>
      <c r="DD9" s="627">
        <v>39888</v>
      </c>
      <c r="DE9" s="622"/>
      <c r="DF9" s="622"/>
      <c r="DG9" s="622"/>
      <c r="DH9" s="622"/>
      <c r="DI9" s="622"/>
      <c r="DJ9" s="622"/>
      <c r="DK9" s="622"/>
      <c r="DL9" s="622"/>
      <c r="DM9" s="622"/>
      <c r="DN9" s="622"/>
      <c r="DO9" s="622"/>
      <c r="DP9" s="623"/>
      <c r="DQ9" s="627">
        <v>560433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30466</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370058</v>
      </c>
      <c r="S11" s="622"/>
      <c r="T11" s="622"/>
      <c r="U11" s="622"/>
      <c r="V11" s="622"/>
      <c r="W11" s="622"/>
      <c r="X11" s="622"/>
      <c r="Y11" s="623"/>
      <c r="Z11" s="624">
        <v>4.5</v>
      </c>
      <c r="AA11" s="625"/>
      <c r="AB11" s="625"/>
      <c r="AC11" s="626"/>
      <c r="AD11" s="627">
        <v>370058</v>
      </c>
      <c r="AE11" s="622"/>
      <c r="AF11" s="622"/>
      <c r="AG11" s="622"/>
      <c r="AH11" s="622"/>
      <c r="AI11" s="622"/>
      <c r="AJ11" s="622"/>
      <c r="AK11" s="623"/>
      <c r="AL11" s="624">
        <v>6.7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96054</v>
      </c>
      <c r="BH11" s="622"/>
      <c r="BI11" s="622"/>
      <c r="BJ11" s="622"/>
      <c r="BK11" s="622"/>
      <c r="BL11" s="622"/>
      <c r="BM11" s="622"/>
      <c r="BN11" s="623"/>
      <c r="BO11" s="659">
        <v>4.8</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202274</v>
      </c>
      <c r="CS11" s="622"/>
      <c r="CT11" s="622"/>
      <c r="CU11" s="622"/>
      <c r="CV11" s="622"/>
      <c r="CW11" s="622"/>
      <c r="CX11" s="622"/>
      <c r="CY11" s="623"/>
      <c r="CZ11" s="659">
        <v>2.6</v>
      </c>
      <c r="DA11" s="659"/>
      <c r="DB11" s="659"/>
      <c r="DC11" s="659"/>
      <c r="DD11" s="627">
        <v>39077</v>
      </c>
      <c r="DE11" s="622"/>
      <c r="DF11" s="622"/>
      <c r="DG11" s="622"/>
      <c r="DH11" s="622"/>
      <c r="DI11" s="622"/>
      <c r="DJ11" s="622"/>
      <c r="DK11" s="622"/>
      <c r="DL11" s="622"/>
      <c r="DM11" s="622"/>
      <c r="DN11" s="622"/>
      <c r="DO11" s="622"/>
      <c r="DP11" s="623"/>
      <c r="DQ11" s="627">
        <v>132364</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864537</v>
      </c>
      <c r="BH12" s="622"/>
      <c r="BI12" s="622"/>
      <c r="BJ12" s="622"/>
      <c r="BK12" s="622"/>
      <c r="BL12" s="622"/>
      <c r="BM12" s="622"/>
      <c r="BN12" s="623"/>
      <c r="BO12" s="659">
        <v>43.4</v>
      </c>
      <c r="BP12" s="659"/>
      <c r="BQ12" s="659"/>
      <c r="BR12" s="659"/>
      <c r="BS12" s="660">
        <v>97892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11748</v>
      </c>
      <c r="CS12" s="622"/>
      <c r="CT12" s="622"/>
      <c r="CU12" s="622"/>
      <c r="CV12" s="622"/>
      <c r="CW12" s="622"/>
      <c r="CX12" s="622"/>
      <c r="CY12" s="623"/>
      <c r="CZ12" s="659">
        <v>0.2</v>
      </c>
      <c r="DA12" s="659"/>
      <c r="DB12" s="659"/>
      <c r="DC12" s="659"/>
      <c r="DD12" s="627" t="s">
        <v>122</v>
      </c>
      <c r="DE12" s="622"/>
      <c r="DF12" s="622"/>
      <c r="DG12" s="622"/>
      <c r="DH12" s="622"/>
      <c r="DI12" s="622"/>
      <c r="DJ12" s="622"/>
      <c r="DK12" s="622"/>
      <c r="DL12" s="622"/>
      <c r="DM12" s="622"/>
      <c r="DN12" s="622"/>
      <c r="DO12" s="622"/>
      <c r="DP12" s="623"/>
      <c r="DQ12" s="627">
        <v>10105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864537</v>
      </c>
      <c r="BH13" s="622"/>
      <c r="BI13" s="622"/>
      <c r="BJ13" s="622"/>
      <c r="BK13" s="622"/>
      <c r="BL13" s="622"/>
      <c r="BM13" s="622"/>
      <c r="BN13" s="623"/>
      <c r="BO13" s="659">
        <v>43.4</v>
      </c>
      <c r="BP13" s="659"/>
      <c r="BQ13" s="659"/>
      <c r="BR13" s="659"/>
      <c r="BS13" s="660">
        <v>97892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402674</v>
      </c>
      <c r="CS13" s="622"/>
      <c r="CT13" s="622"/>
      <c r="CU13" s="622"/>
      <c r="CV13" s="622"/>
      <c r="CW13" s="622"/>
      <c r="CX13" s="622"/>
      <c r="CY13" s="623"/>
      <c r="CZ13" s="659">
        <v>5.2</v>
      </c>
      <c r="DA13" s="659"/>
      <c r="DB13" s="659"/>
      <c r="DC13" s="659"/>
      <c r="DD13" s="627">
        <v>111627</v>
      </c>
      <c r="DE13" s="622"/>
      <c r="DF13" s="622"/>
      <c r="DG13" s="622"/>
      <c r="DH13" s="622"/>
      <c r="DI13" s="622"/>
      <c r="DJ13" s="622"/>
      <c r="DK13" s="622"/>
      <c r="DL13" s="622"/>
      <c r="DM13" s="622"/>
      <c r="DN13" s="622"/>
      <c r="DO13" s="622"/>
      <c r="DP13" s="623"/>
      <c r="DQ13" s="627">
        <v>286169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51714</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244753</v>
      </c>
      <c r="CS14" s="622"/>
      <c r="CT14" s="622"/>
      <c r="CU14" s="622"/>
      <c r="CV14" s="622"/>
      <c r="CW14" s="622"/>
      <c r="CX14" s="622"/>
      <c r="CY14" s="623"/>
      <c r="CZ14" s="659">
        <v>3.1</v>
      </c>
      <c r="DA14" s="659"/>
      <c r="DB14" s="659"/>
      <c r="DC14" s="659"/>
      <c r="DD14" s="627" t="s">
        <v>122</v>
      </c>
      <c r="DE14" s="622"/>
      <c r="DF14" s="622"/>
      <c r="DG14" s="622"/>
      <c r="DH14" s="622"/>
      <c r="DI14" s="622"/>
      <c r="DJ14" s="622"/>
      <c r="DK14" s="622"/>
      <c r="DL14" s="622"/>
      <c r="DM14" s="622"/>
      <c r="DN14" s="622"/>
      <c r="DO14" s="622"/>
      <c r="DP14" s="623"/>
      <c r="DQ14" s="627">
        <v>244753</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11261</v>
      </c>
      <c r="S15" s="622"/>
      <c r="T15" s="622"/>
      <c r="U15" s="622"/>
      <c r="V15" s="622"/>
      <c r="W15" s="622"/>
      <c r="X15" s="622"/>
      <c r="Y15" s="623"/>
      <c r="Z15" s="659">
        <v>0.1</v>
      </c>
      <c r="AA15" s="659"/>
      <c r="AB15" s="659"/>
      <c r="AC15" s="659"/>
      <c r="AD15" s="660">
        <v>11261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87015</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707432</v>
      </c>
      <c r="CS15" s="622"/>
      <c r="CT15" s="622"/>
      <c r="CU15" s="622"/>
      <c r="CV15" s="622"/>
      <c r="CW15" s="622"/>
      <c r="CX15" s="622"/>
      <c r="CY15" s="623"/>
      <c r="CZ15" s="659">
        <v>9.1</v>
      </c>
      <c r="DA15" s="659"/>
      <c r="DB15" s="659"/>
      <c r="DC15" s="659"/>
      <c r="DD15" s="627">
        <v>44959</v>
      </c>
      <c r="DE15" s="622"/>
      <c r="DF15" s="622"/>
      <c r="DG15" s="622"/>
      <c r="DH15" s="622"/>
      <c r="DI15" s="622"/>
      <c r="DJ15" s="622"/>
      <c r="DK15" s="622"/>
      <c r="DL15" s="622"/>
      <c r="DM15" s="622"/>
      <c r="DN15" s="622"/>
      <c r="DO15" s="622"/>
      <c r="DP15" s="623"/>
      <c r="DQ15" s="627">
        <v>600103</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14597</v>
      </c>
      <c r="S16" s="622"/>
      <c r="T16" s="622"/>
      <c r="U16" s="622"/>
      <c r="V16" s="622"/>
      <c r="W16" s="622"/>
      <c r="X16" s="622"/>
      <c r="Y16" s="623"/>
      <c r="Z16" s="659">
        <v>0.2</v>
      </c>
      <c r="AA16" s="659"/>
      <c r="AB16" s="659"/>
      <c r="AC16" s="659"/>
      <c r="AD16" s="660">
        <v>14597</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98253</v>
      </c>
      <c r="S17" s="622"/>
      <c r="T17" s="622"/>
      <c r="U17" s="622"/>
      <c r="V17" s="622"/>
      <c r="W17" s="622"/>
      <c r="X17" s="622"/>
      <c r="Y17" s="623"/>
      <c r="Z17" s="659">
        <v>1.2</v>
      </c>
      <c r="AA17" s="659"/>
      <c r="AB17" s="659"/>
      <c r="AC17" s="659"/>
      <c r="AD17" s="660">
        <v>98253</v>
      </c>
      <c r="AE17" s="660"/>
      <c r="AF17" s="660"/>
      <c r="AG17" s="660"/>
      <c r="AH17" s="660"/>
      <c r="AI17" s="660"/>
      <c r="AJ17" s="660"/>
      <c r="AK17" s="660"/>
      <c r="AL17" s="624">
        <v>1.8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938931</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938931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18414</v>
      </c>
      <c r="S18" s="622"/>
      <c r="T18" s="622"/>
      <c r="U18" s="622"/>
      <c r="V18" s="622"/>
      <c r="W18" s="622"/>
      <c r="X18" s="622"/>
      <c r="Y18" s="623"/>
      <c r="Z18" s="659">
        <v>0.2</v>
      </c>
      <c r="AA18" s="659"/>
      <c r="AB18" s="659"/>
      <c r="AC18" s="659"/>
      <c r="AD18" s="660">
        <v>18414</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79839</v>
      </c>
      <c r="S19" s="622"/>
      <c r="T19" s="622"/>
      <c r="U19" s="622"/>
      <c r="V19" s="622"/>
      <c r="W19" s="622"/>
      <c r="X19" s="622"/>
      <c r="Y19" s="623"/>
      <c r="Z19" s="659">
        <v>1</v>
      </c>
      <c r="AA19" s="659"/>
      <c r="AB19" s="659"/>
      <c r="AC19" s="659"/>
      <c r="AD19" s="660">
        <v>79839</v>
      </c>
      <c r="AE19" s="660"/>
      <c r="AF19" s="660"/>
      <c r="AG19" s="660"/>
      <c r="AH19" s="660"/>
      <c r="AI19" s="660"/>
      <c r="AJ19" s="660"/>
      <c r="AK19" s="660"/>
      <c r="AL19" s="624">
        <v>1.4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3844</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3844</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7780009</v>
      </c>
      <c r="CS20" s="622"/>
      <c r="CT20" s="622"/>
      <c r="CU20" s="622"/>
      <c r="CV20" s="622"/>
      <c r="CW20" s="622"/>
      <c r="CX20" s="622"/>
      <c r="CY20" s="623"/>
      <c r="CZ20" s="659">
        <v>100</v>
      </c>
      <c r="DA20" s="659"/>
      <c r="DB20" s="659"/>
      <c r="DC20" s="659"/>
      <c r="DD20" s="627">
        <v>314872</v>
      </c>
      <c r="DE20" s="622"/>
      <c r="DF20" s="622"/>
      <c r="DG20" s="622"/>
      <c r="DH20" s="622"/>
      <c r="DI20" s="622"/>
      <c r="DJ20" s="622"/>
      <c r="DK20" s="622"/>
      <c r="DL20" s="622"/>
      <c r="DM20" s="622"/>
      <c r="DN20" s="622"/>
      <c r="DO20" s="622"/>
      <c r="DP20" s="623"/>
      <c r="DQ20" s="627">
        <v>5860288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3182240</v>
      </c>
      <c r="S21" s="622"/>
      <c r="T21" s="622"/>
      <c r="U21" s="622"/>
      <c r="V21" s="622"/>
      <c r="W21" s="622"/>
      <c r="X21" s="622"/>
      <c r="Y21" s="623"/>
      <c r="Z21" s="659">
        <v>38.299999999999997</v>
      </c>
      <c r="AA21" s="659"/>
      <c r="AB21" s="659"/>
      <c r="AC21" s="659"/>
      <c r="AD21" s="660">
        <v>2872667</v>
      </c>
      <c r="AE21" s="660"/>
      <c r="AF21" s="660"/>
      <c r="AG21" s="660"/>
      <c r="AH21" s="660"/>
      <c r="AI21" s="660"/>
      <c r="AJ21" s="660"/>
      <c r="AK21" s="660"/>
      <c r="AL21" s="624">
        <v>51.9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3844</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2872667</v>
      </c>
      <c r="S22" s="622"/>
      <c r="T22" s="622"/>
      <c r="U22" s="622"/>
      <c r="V22" s="622"/>
      <c r="W22" s="622"/>
      <c r="X22" s="622"/>
      <c r="Y22" s="623"/>
      <c r="Z22" s="659">
        <v>34.6</v>
      </c>
      <c r="AA22" s="659"/>
      <c r="AB22" s="659"/>
      <c r="AC22" s="659"/>
      <c r="AD22" s="660">
        <v>2872667</v>
      </c>
      <c r="AE22" s="660"/>
      <c r="AF22" s="660"/>
      <c r="AG22" s="660"/>
      <c r="AH22" s="660"/>
      <c r="AI22" s="660"/>
      <c r="AJ22" s="660"/>
      <c r="AK22" s="660"/>
      <c r="AL22" s="624">
        <v>51.9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309573</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4177958</v>
      </c>
      <c r="CS24" s="677"/>
      <c r="CT24" s="677"/>
      <c r="CU24" s="677"/>
      <c r="CV24" s="677"/>
      <c r="CW24" s="677"/>
      <c r="CX24" s="677"/>
      <c r="CY24" s="702"/>
      <c r="CZ24" s="703">
        <v>53.7</v>
      </c>
      <c r="DA24" s="685"/>
      <c r="DB24" s="685"/>
      <c r="DC24" s="705"/>
      <c r="DD24" s="701">
        <v>3305376</v>
      </c>
      <c r="DE24" s="677"/>
      <c r="DF24" s="677"/>
      <c r="DG24" s="677"/>
      <c r="DH24" s="677"/>
      <c r="DI24" s="677"/>
      <c r="DJ24" s="677"/>
      <c r="DK24" s="702"/>
      <c r="DL24" s="701">
        <v>2742409</v>
      </c>
      <c r="DM24" s="677"/>
      <c r="DN24" s="677"/>
      <c r="DO24" s="677"/>
      <c r="DP24" s="677"/>
      <c r="DQ24" s="677"/>
      <c r="DR24" s="677"/>
      <c r="DS24" s="677"/>
      <c r="DT24" s="677"/>
      <c r="DU24" s="677"/>
      <c r="DV24" s="702"/>
      <c r="DW24" s="703">
        <v>49.4</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5832750</v>
      </c>
      <c r="S25" s="622"/>
      <c r="T25" s="622"/>
      <c r="U25" s="622"/>
      <c r="V25" s="622"/>
      <c r="W25" s="622"/>
      <c r="X25" s="622"/>
      <c r="Y25" s="623"/>
      <c r="Z25" s="659">
        <v>70.2</v>
      </c>
      <c r="AA25" s="659"/>
      <c r="AB25" s="659"/>
      <c r="AC25" s="659"/>
      <c r="AD25" s="660">
        <v>5523177</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1905946</v>
      </c>
      <c r="CS25" s="634"/>
      <c r="CT25" s="634"/>
      <c r="CU25" s="634"/>
      <c r="CV25" s="634"/>
      <c r="CW25" s="634"/>
      <c r="CX25" s="634"/>
      <c r="CY25" s="635"/>
      <c r="CZ25" s="624">
        <v>24.5</v>
      </c>
      <c r="DA25" s="636"/>
      <c r="DB25" s="636"/>
      <c r="DC25" s="637"/>
      <c r="DD25" s="627">
        <v>1787790</v>
      </c>
      <c r="DE25" s="634"/>
      <c r="DF25" s="634"/>
      <c r="DG25" s="634"/>
      <c r="DH25" s="634"/>
      <c r="DI25" s="634"/>
      <c r="DJ25" s="634"/>
      <c r="DK25" s="635"/>
      <c r="DL25" s="627">
        <v>1515687</v>
      </c>
      <c r="DM25" s="634"/>
      <c r="DN25" s="634"/>
      <c r="DO25" s="634"/>
      <c r="DP25" s="634"/>
      <c r="DQ25" s="634"/>
      <c r="DR25" s="634"/>
      <c r="DS25" s="634"/>
      <c r="DT25" s="634"/>
      <c r="DU25" s="634"/>
      <c r="DV25" s="635"/>
      <c r="DW25" s="624">
        <v>27.3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1074</v>
      </c>
      <c r="S26" s="622"/>
      <c r="T26" s="622"/>
      <c r="U26" s="622"/>
      <c r="V26" s="622"/>
      <c r="W26" s="622"/>
      <c r="X26" s="622"/>
      <c r="Y26" s="623"/>
      <c r="Z26" s="659">
        <v>0</v>
      </c>
      <c r="AA26" s="659"/>
      <c r="AB26" s="659"/>
      <c r="AC26" s="659"/>
      <c r="AD26" s="660">
        <v>1074</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1110693</v>
      </c>
      <c r="CS26" s="622"/>
      <c r="CT26" s="622"/>
      <c r="CU26" s="622"/>
      <c r="CV26" s="622"/>
      <c r="CW26" s="622"/>
      <c r="CX26" s="622"/>
      <c r="CY26" s="623"/>
      <c r="CZ26" s="624">
        <v>14.3</v>
      </c>
      <c r="DA26" s="636"/>
      <c r="DB26" s="636"/>
      <c r="DC26" s="637"/>
      <c r="DD26" s="627">
        <v>1054785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29405</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1993768</v>
      </c>
      <c r="BH27" s="622"/>
      <c r="BI27" s="622"/>
      <c r="BJ27" s="622"/>
      <c r="BK27" s="622"/>
      <c r="BL27" s="622"/>
      <c r="BM27" s="622"/>
      <c r="BN27" s="623"/>
      <c r="BO27" s="659">
        <v>100</v>
      </c>
      <c r="BP27" s="659"/>
      <c r="BQ27" s="659"/>
      <c r="BR27" s="659"/>
      <c r="BS27" s="660">
        <v>97892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1333081</v>
      </c>
      <c r="CS27" s="634"/>
      <c r="CT27" s="634"/>
      <c r="CU27" s="634"/>
      <c r="CV27" s="634"/>
      <c r="CW27" s="634"/>
      <c r="CX27" s="634"/>
      <c r="CY27" s="635"/>
      <c r="CZ27" s="624">
        <v>17.100000000000001</v>
      </c>
      <c r="DA27" s="636"/>
      <c r="DB27" s="636"/>
      <c r="DC27" s="637"/>
      <c r="DD27" s="627">
        <v>578655</v>
      </c>
      <c r="DE27" s="634"/>
      <c r="DF27" s="634"/>
      <c r="DG27" s="634"/>
      <c r="DH27" s="634"/>
      <c r="DI27" s="634"/>
      <c r="DJ27" s="634"/>
      <c r="DK27" s="635"/>
      <c r="DL27" s="627">
        <v>287791</v>
      </c>
      <c r="DM27" s="634"/>
      <c r="DN27" s="634"/>
      <c r="DO27" s="634"/>
      <c r="DP27" s="634"/>
      <c r="DQ27" s="634"/>
      <c r="DR27" s="634"/>
      <c r="DS27" s="634"/>
      <c r="DT27" s="634"/>
      <c r="DU27" s="634"/>
      <c r="DV27" s="635"/>
      <c r="DW27" s="624">
        <v>5.2</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133773</v>
      </c>
      <c r="S28" s="622"/>
      <c r="T28" s="622"/>
      <c r="U28" s="622"/>
      <c r="V28" s="622"/>
      <c r="W28" s="622"/>
      <c r="X28" s="622"/>
      <c r="Y28" s="623"/>
      <c r="Z28" s="659">
        <v>1.6</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938931</v>
      </c>
      <c r="CS28" s="622"/>
      <c r="CT28" s="622"/>
      <c r="CU28" s="622"/>
      <c r="CV28" s="622"/>
      <c r="CW28" s="622"/>
      <c r="CX28" s="622"/>
      <c r="CY28" s="623"/>
      <c r="CZ28" s="624">
        <v>12.1</v>
      </c>
      <c r="DA28" s="636"/>
      <c r="DB28" s="636"/>
      <c r="DC28" s="637"/>
      <c r="DD28" s="627">
        <v>938931</v>
      </c>
      <c r="DE28" s="622"/>
      <c r="DF28" s="622"/>
      <c r="DG28" s="622"/>
      <c r="DH28" s="622"/>
      <c r="DI28" s="622"/>
      <c r="DJ28" s="622"/>
      <c r="DK28" s="623"/>
      <c r="DL28" s="627">
        <v>938931</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30165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938931</v>
      </c>
      <c r="CS29" s="634"/>
      <c r="CT29" s="634"/>
      <c r="CU29" s="634"/>
      <c r="CV29" s="634"/>
      <c r="CW29" s="634"/>
      <c r="CX29" s="634"/>
      <c r="CY29" s="635"/>
      <c r="CZ29" s="624">
        <v>12.1</v>
      </c>
      <c r="DA29" s="636"/>
      <c r="DB29" s="636"/>
      <c r="DC29" s="637"/>
      <c r="DD29" s="627">
        <v>938931</v>
      </c>
      <c r="DE29" s="634"/>
      <c r="DF29" s="634"/>
      <c r="DG29" s="634"/>
      <c r="DH29" s="634"/>
      <c r="DI29" s="634"/>
      <c r="DJ29" s="634"/>
      <c r="DK29" s="635"/>
      <c r="DL29" s="627">
        <v>938931</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1133503</v>
      </c>
      <c r="S30" s="622"/>
      <c r="T30" s="622"/>
      <c r="U30" s="622"/>
      <c r="V30" s="622"/>
      <c r="W30" s="622"/>
      <c r="X30" s="622"/>
      <c r="Y30" s="623"/>
      <c r="Z30" s="659">
        <v>13.6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888518</v>
      </c>
      <c r="CS30" s="622"/>
      <c r="CT30" s="622"/>
      <c r="CU30" s="622"/>
      <c r="CV30" s="622"/>
      <c r="CW30" s="622"/>
      <c r="CX30" s="622"/>
      <c r="CY30" s="623"/>
      <c r="CZ30" s="624">
        <v>11.4</v>
      </c>
      <c r="DA30" s="636"/>
      <c r="DB30" s="636"/>
      <c r="DC30" s="637"/>
      <c r="DD30" s="627">
        <v>888518</v>
      </c>
      <c r="DE30" s="622"/>
      <c r="DF30" s="622"/>
      <c r="DG30" s="622"/>
      <c r="DH30" s="622"/>
      <c r="DI30" s="622"/>
      <c r="DJ30" s="622"/>
      <c r="DK30" s="623"/>
      <c r="DL30" s="627">
        <v>888518</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98.2</v>
      </c>
      <c r="BN31" s="684"/>
      <c r="BO31" s="684"/>
      <c r="BP31" s="684"/>
      <c r="BQ31" s="686"/>
      <c r="BR31" s="683">
        <v>99.4</v>
      </c>
      <c r="BS31" s="684"/>
      <c r="BT31" s="684"/>
      <c r="BU31" s="684"/>
      <c r="BV31" s="684"/>
      <c r="BW31" s="684"/>
      <c r="BX31" s="685">
        <v>98.3</v>
      </c>
      <c r="BY31" s="684"/>
      <c r="BZ31" s="684"/>
      <c r="CA31" s="684"/>
      <c r="CB31" s="686"/>
      <c r="CD31" s="642"/>
      <c r="CE31" s="643"/>
      <c r="CF31" s="618" t="s">
        <v>301</v>
      </c>
      <c r="CG31" s="619"/>
      <c r="CH31" s="619"/>
      <c r="CI31" s="619"/>
      <c r="CJ31" s="619"/>
      <c r="CK31" s="619"/>
      <c r="CL31" s="619"/>
      <c r="CM31" s="619"/>
      <c r="CN31" s="619"/>
      <c r="CO31" s="619"/>
      <c r="CP31" s="619"/>
      <c r="CQ31" s="620"/>
      <c r="CR31" s="621">
        <v>50413</v>
      </c>
      <c r="CS31" s="634"/>
      <c r="CT31" s="634"/>
      <c r="CU31" s="634"/>
      <c r="CV31" s="634"/>
      <c r="CW31" s="634"/>
      <c r="CX31" s="634"/>
      <c r="CY31" s="635"/>
      <c r="CZ31" s="624">
        <v>0.6</v>
      </c>
      <c r="DA31" s="636"/>
      <c r="DB31" s="636"/>
      <c r="DC31" s="637"/>
      <c r="DD31" s="627">
        <v>50413</v>
      </c>
      <c r="DE31" s="634"/>
      <c r="DF31" s="634"/>
      <c r="DG31" s="634"/>
      <c r="DH31" s="634"/>
      <c r="DI31" s="634"/>
      <c r="DJ31" s="634"/>
      <c r="DK31" s="635"/>
      <c r="DL31" s="627">
        <v>50413</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554279</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99.5</v>
      </c>
      <c r="BS32" s="634"/>
      <c r="BT32" s="634"/>
      <c r="BU32" s="634"/>
      <c r="BV32" s="634"/>
      <c r="BW32" s="634"/>
      <c r="BX32" s="625">
        <v>98.9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5175</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99.1</v>
      </c>
      <c r="BH33" s="606"/>
      <c r="BI33" s="606"/>
      <c r="BJ33" s="606"/>
      <c r="BK33" s="606"/>
      <c r="BL33" s="606"/>
      <c r="BM33" s="652">
        <v>97.3</v>
      </c>
      <c r="BN33" s="606"/>
      <c r="BO33" s="606"/>
      <c r="BP33" s="606"/>
      <c r="BQ33" s="669"/>
      <c r="BR33" s="682">
        <v>99.2</v>
      </c>
      <c r="BS33" s="606"/>
      <c r="BT33" s="606"/>
      <c r="BU33" s="606"/>
      <c r="BV33" s="606"/>
      <c r="BW33" s="606"/>
      <c r="BX33" s="652">
        <v>97.5</v>
      </c>
      <c r="BY33" s="606"/>
      <c r="BZ33" s="606"/>
      <c r="CA33" s="606"/>
      <c r="CB33" s="669"/>
      <c r="CD33" s="618" t="s">
        <v>308</v>
      </c>
      <c r="CE33" s="619"/>
      <c r="CF33" s="619"/>
      <c r="CG33" s="619"/>
      <c r="CH33" s="619"/>
      <c r="CI33" s="619"/>
      <c r="CJ33" s="619"/>
      <c r="CK33" s="619"/>
      <c r="CL33" s="619"/>
      <c r="CM33" s="619"/>
      <c r="CN33" s="619"/>
      <c r="CO33" s="619"/>
      <c r="CP33" s="619"/>
      <c r="CQ33" s="620"/>
      <c r="CR33" s="621">
        <v>3287179</v>
      </c>
      <c r="CS33" s="634"/>
      <c r="CT33" s="634"/>
      <c r="CU33" s="634"/>
      <c r="CV33" s="634"/>
      <c r="CW33" s="634"/>
      <c r="CX33" s="634"/>
      <c r="CY33" s="635"/>
      <c r="CZ33" s="624">
        <v>42.3</v>
      </c>
      <c r="DA33" s="636"/>
      <c r="DB33" s="636"/>
      <c r="DC33" s="637"/>
      <c r="DD33" s="627">
        <v>2456123</v>
      </c>
      <c r="DE33" s="634"/>
      <c r="DF33" s="634"/>
      <c r="DG33" s="634"/>
      <c r="DH33" s="634"/>
      <c r="DI33" s="634"/>
      <c r="DJ33" s="634"/>
      <c r="DK33" s="635"/>
      <c r="DL33" s="627">
        <v>2154988</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69222</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1292113</v>
      </c>
      <c r="CS34" s="622"/>
      <c r="CT34" s="622"/>
      <c r="CU34" s="622"/>
      <c r="CV34" s="622"/>
      <c r="CW34" s="622"/>
      <c r="CX34" s="622"/>
      <c r="CY34" s="623"/>
      <c r="CZ34" s="624">
        <v>16.600000000000001</v>
      </c>
      <c r="DA34" s="636"/>
      <c r="DB34" s="636"/>
      <c r="DC34" s="637"/>
      <c r="DD34" s="627">
        <v>889534</v>
      </c>
      <c r="DE34" s="622"/>
      <c r="DF34" s="622"/>
      <c r="DG34" s="622"/>
      <c r="DH34" s="622"/>
      <c r="DI34" s="622"/>
      <c r="DJ34" s="622"/>
      <c r="DK34" s="623"/>
      <c r="DL34" s="627">
        <v>833978</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8697</v>
      </c>
      <c r="S35" s="622"/>
      <c r="T35" s="622"/>
      <c r="U35" s="622"/>
      <c r="V35" s="622"/>
      <c r="W35" s="622"/>
      <c r="X35" s="622"/>
      <c r="Y35" s="623"/>
      <c r="Z35" s="659">
        <v>0.1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2389</v>
      </c>
      <c r="CS35" s="634"/>
      <c r="CT35" s="634"/>
      <c r="CU35" s="634"/>
      <c r="CV35" s="634"/>
      <c r="CW35" s="634"/>
      <c r="CX35" s="634"/>
      <c r="CY35" s="635"/>
      <c r="CZ35" s="624">
        <v>0</v>
      </c>
      <c r="DA35" s="636"/>
      <c r="DB35" s="636"/>
      <c r="DC35" s="637"/>
      <c r="DD35" s="627">
        <v>1364</v>
      </c>
      <c r="DE35" s="634"/>
      <c r="DF35" s="634"/>
      <c r="DG35" s="634"/>
      <c r="DH35" s="634"/>
      <c r="DI35" s="634"/>
      <c r="DJ35" s="634"/>
      <c r="DK35" s="635"/>
      <c r="DL35" s="627" t="s">
        <v>122</v>
      </c>
      <c r="DM35" s="634"/>
      <c r="DN35" s="634"/>
      <c r="DO35" s="634"/>
      <c r="DP35" s="634"/>
      <c r="DQ35" s="634"/>
      <c r="DR35" s="634"/>
      <c r="DS35" s="634"/>
      <c r="DT35" s="634"/>
      <c r="DU35" s="634"/>
      <c r="DV35" s="635"/>
      <c r="DW35" s="624" t="s">
        <v>122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146641</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1139426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853253</v>
      </c>
      <c r="CS36" s="622"/>
      <c r="CT36" s="622"/>
      <c r="CU36" s="622"/>
      <c r="CV36" s="622"/>
      <c r="CW36" s="622"/>
      <c r="CX36" s="622"/>
      <c r="CY36" s="623"/>
      <c r="CZ36" s="624">
        <v>11</v>
      </c>
      <c r="DA36" s="636"/>
      <c r="DB36" s="636"/>
      <c r="DC36" s="637"/>
      <c r="DD36" s="627">
        <v>641409</v>
      </c>
      <c r="DE36" s="622"/>
      <c r="DF36" s="622"/>
      <c r="DG36" s="622"/>
      <c r="DH36" s="622"/>
      <c r="DI36" s="622"/>
      <c r="DJ36" s="622"/>
      <c r="DK36" s="623"/>
      <c r="DL36" s="627">
        <v>538542</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175352</v>
      </c>
      <c r="S37" s="622"/>
      <c r="T37" s="622"/>
      <c r="U37" s="622"/>
      <c r="V37" s="622"/>
      <c r="W37" s="622"/>
      <c r="X37" s="622"/>
      <c r="Y37" s="623"/>
      <c r="Z37" s="659">
        <v>2.1</v>
      </c>
      <c r="AA37" s="659"/>
      <c r="AB37" s="659"/>
      <c r="AC37" s="659"/>
      <c r="AD37" s="660">
        <v>9365</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185573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-27226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262151</v>
      </c>
      <c r="CS37" s="634"/>
      <c r="CT37" s="634"/>
      <c r="CU37" s="634"/>
      <c r="CV37" s="634"/>
      <c r="CW37" s="634"/>
      <c r="CX37" s="634"/>
      <c r="CY37" s="635"/>
      <c r="CZ37" s="624">
        <v>3.4</v>
      </c>
      <c r="DA37" s="636"/>
      <c r="DB37" s="636"/>
      <c r="DC37" s="637"/>
      <c r="DD37" s="627">
        <v>262151</v>
      </c>
      <c r="DE37" s="634"/>
      <c r="DF37" s="634"/>
      <c r="DG37" s="634"/>
      <c r="DH37" s="634"/>
      <c r="DI37" s="634"/>
      <c r="DJ37" s="634"/>
      <c r="DK37" s="635"/>
      <c r="DL37" s="627">
        <v>256734</v>
      </c>
      <c r="DM37" s="634"/>
      <c r="DN37" s="634"/>
      <c r="DO37" s="634"/>
      <c r="DP37" s="634"/>
      <c r="DQ37" s="634"/>
      <c r="DR37" s="634"/>
      <c r="DS37" s="634"/>
      <c r="DT37" s="634"/>
      <c r="DU37" s="634"/>
      <c r="DV37" s="635"/>
      <c r="DW37" s="624">
        <v>4.5999999999999996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190269</v>
      </c>
      <c r="S38" s="622"/>
      <c r="T38" s="622"/>
      <c r="U38" s="622"/>
      <c r="V38" s="622"/>
      <c r="W38" s="622"/>
      <c r="X38" s="622"/>
      <c r="Y38" s="623"/>
      <c r="Z38" s="659">
        <v>2.2999999999999998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10288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2352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977201</v>
      </c>
      <c r="CS38" s="622"/>
      <c r="CT38" s="622"/>
      <c r="CU38" s="622"/>
      <c r="CV38" s="622"/>
      <c r="CW38" s="622"/>
      <c r="CX38" s="622"/>
      <c r="CY38" s="623"/>
      <c r="CZ38" s="624">
        <v>12.6</v>
      </c>
      <c r="DA38" s="636"/>
      <c r="DB38" s="636"/>
      <c r="DC38" s="637"/>
      <c r="DD38" s="627">
        <v>837254</v>
      </c>
      <c r="DE38" s="622"/>
      <c r="DF38" s="622"/>
      <c r="DG38" s="622"/>
      <c r="DH38" s="622"/>
      <c r="DI38" s="622"/>
      <c r="DJ38" s="622"/>
      <c r="DK38" s="623"/>
      <c r="DL38" s="627">
        <v>782419</v>
      </c>
      <c r="DM38" s="622"/>
      <c r="DN38" s="622"/>
      <c r="DO38" s="622"/>
      <c r="DP38" s="622"/>
      <c r="DQ38" s="622"/>
      <c r="DR38" s="622"/>
      <c r="DS38" s="622"/>
      <c r="DT38" s="622"/>
      <c r="DU38" s="622"/>
      <c r="DV38" s="623"/>
      <c r="DW38" s="624">
        <v>14.1</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3558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162174</v>
      </c>
      <c r="CS39" s="634"/>
      <c r="CT39" s="634"/>
      <c r="CU39" s="634"/>
      <c r="CV39" s="634"/>
      <c r="CW39" s="634"/>
      <c r="CX39" s="634"/>
      <c r="CY39" s="635"/>
      <c r="CZ39" s="624">
        <v>2.1</v>
      </c>
      <c r="DA39" s="636"/>
      <c r="DB39" s="636"/>
      <c r="DC39" s="637"/>
      <c r="DD39" s="627">
        <v>86513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16369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49</v>
      </c>
      <c r="CS40" s="622"/>
      <c r="CT40" s="622"/>
      <c r="CU40" s="622"/>
      <c r="CV40" s="622"/>
      <c r="CW40" s="622"/>
      <c r="CX40" s="622"/>
      <c r="CY40" s="623"/>
      <c r="CZ40" s="624">
        <v>0</v>
      </c>
      <c r="DA40" s="636"/>
      <c r="DB40" s="636"/>
      <c r="DC40" s="637"/>
      <c r="DD40" s="627">
        <v>49</v>
      </c>
      <c r="DE40" s="622"/>
      <c r="DF40" s="622"/>
      <c r="DG40" s="622"/>
      <c r="DH40" s="622"/>
      <c r="DI40" s="622"/>
      <c r="DJ40" s="622"/>
      <c r="DK40" s="623"/>
      <c r="DL40" s="627">
        <v>49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8310305</v>
      </c>
      <c r="S41" s="646"/>
      <c r="T41" s="646"/>
      <c r="U41" s="646"/>
      <c r="V41" s="646"/>
      <c r="W41" s="646"/>
      <c r="X41" s="646"/>
      <c r="Y41" s="649"/>
      <c r="Z41" s="650">
        <v>100</v>
      </c>
      <c r="AA41" s="650"/>
      <c r="AB41" s="650"/>
      <c r="AC41" s="650"/>
      <c r="AD41" s="651">
        <v>5533616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159475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784090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395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314872</v>
      </c>
      <c r="CS42" s="634"/>
      <c r="CT42" s="634"/>
      <c r="CU42" s="634"/>
      <c r="CV42" s="634"/>
      <c r="CW42" s="634"/>
      <c r="CX42" s="634"/>
      <c r="CY42" s="635"/>
      <c r="CZ42" s="624">
        <v>4</v>
      </c>
      <c r="DA42" s="636"/>
      <c r="DB42" s="636"/>
      <c r="DC42" s="637"/>
      <c r="DD42" s="627">
        <v>98789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397</v>
      </c>
      <c r="CS43" s="634"/>
      <c r="CT43" s="634"/>
      <c r="CU43" s="634"/>
      <c r="CV43" s="634"/>
      <c r="CW43" s="634"/>
      <c r="CX43" s="634"/>
      <c r="CY43" s="635"/>
      <c r="CZ43" s="624">
        <v>0</v>
      </c>
      <c r="DA43" s="636"/>
      <c r="DB43" s="636"/>
      <c r="DC43" s="637"/>
      <c r="DD43" s="627">
        <v>397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314872</v>
      </c>
      <c r="CS44" s="622"/>
      <c r="CT44" s="622"/>
      <c r="CU44" s="622"/>
      <c r="CV44" s="622"/>
      <c r="CW44" s="622"/>
      <c r="CX44" s="622"/>
      <c r="CY44" s="623"/>
      <c r="CZ44" s="624">
        <v>4</v>
      </c>
      <c r="DA44" s="625"/>
      <c r="DB44" s="625"/>
      <c r="DC44" s="626"/>
      <c r="DD44" s="627">
        <v>98789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62825</v>
      </c>
      <c r="CS45" s="634"/>
      <c r="CT45" s="634"/>
      <c r="CU45" s="634"/>
      <c r="CV45" s="634"/>
      <c r="CW45" s="634"/>
      <c r="CX45" s="634"/>
      <c r="CY45" s="635"/>
      <c r="CZ45" s="624">
        <v>0.8</v>
      </c>
      <c r="DA45" s="636"/>
      <c r="DB45" s="636"/>
      <c r="DC45" s="637"/>
      <c r="DD45" s="627">
        <v>7440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224811</v>
      </c>
      <c r="CS46" s="622"/>
      <c r="CT46" s="622"/>
      <c r="CU46" s="622"/>
      <c r="CV46" s="622"/>
      <c r="CW46" s="622"/>
      <c r="CX46" s="622"/>
      <c r="CY46" s="623"/>
      <c r="CZ46" s="624">
        <v>2.9</v>
      </c>
      <c r="DA46" s="625"/>
      <c r="DB46" s="625"/>
      <c r="DC46" s="626"/>
      <c r="DD46" s="627">
        <v>71500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7780009</v>
      </c>
      <c r="CS49" s="606"/>
      <c r="CT49" s="606"/>
      <c r="CU49" s="606"/>
      <c r="CV49" s="606"/>
      <c r="CW49" s="606"/>
      <c r="CX49" s="606"/>
      <c r="CY49" s="607"/>
      <c r="CZ49" s="608">
        <v>100</v>
      </c>
      <c r="DA49" s="609"/>
      <c r="DB49" s="609"/>
      <c r="DC49" s="610"/>
      <c r="DD49" s="611">
        <v>5860288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o0PMnNvTVCXBSCHNd2sX27yhvP0J/+uI3L1aFfsZ6aK/W+h79UUIgVPgSrhm2R5tdUTZo2C5flDWCbxSyuhAg==" saltValue="5yHFDuFHVSu7HlHXzLpZ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8238</v>
      </c>
      <c r="R7" s="1103"/>
      <c r="S7" s="1103"/>
      <c r="T7" s="1103"/>
      <c r="U7" s="1103"/>
      <c r="V7" s="1103">
        <v>7733</v>
      </c>
      <c r="W7" s="1103"/>
      <c r="X7" s="1103"/>
      <c r="Y7" s="1103"/>
      <c r="Z7" s="1103"/>
      <c r="AA7" s="1103">
        <f>Q7-V7</f>
        <v>505</v>
      </c>
      <c r="AB7" s="1103"/>
      <c r="AC7" s="1103"/>
      <c r="AD7" s="1103"/>
      <c r="AE7" s="1104"/>
      <c r="AF7" s="1105">
        <v>484</v>
      </c>
      <c r="AG7" s="1106"/>
      <c r="AH7" s="1106"/>
      <c r="AI7" s="1106"/>
      <c r="AJ7" s="1107"/>
      <c r="AK7" s="1108">
        <v>0</v>
      </c>
      <c r="AL7" s="1109"/>
      <c r="AM7" s="1109"/>
      <c r="AN7" s="1109"/>
      <c r="AO7" s="1109"/>
      <c r="AP7" s="1109">
        <v>11008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1</v>
      </c>
      <c r="CI7" s="1097"/>
      <c r="CJ7" s="1097"/>
      <c r="CK7" s="1097"/>
      <c r="CL7" s="1098"/>
      <c r="CM7" s="1096">
        <v>165</v>
      </c>
      <c r="CN7" s="1097"/>
      <c r="CO7" s="1097"/>
      <c r="CP7" s="1097"/>
      <c r="CQ7" s="1098"/>
      <c r="CR7" s="1096">
        <v>100</v>
      </c>
      <c r="CS7" s="1097"/>
      <c r="CT7" s="1097"/>
      <c r="CU7" s="1097"/>
      <c r="CV7" s="1098"/>
      <c r="CW7" s="1096">
        <v>3</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26</v>
      </c>
      <c r="R8" s="1039"/>
      <c r="S8" s="1039"/>
      <c r="T8" s="1039"/>
      <c r="U8" s="1039"/>
      <c r="V8" s="1039">
        <v>1</v>
      </c>
      <c r="W8" s="1039"/>
      <c r="X8" s="1039"/>
      <c r="Y8" s="1039"/>
      <c r="Z8" s="1039"/>
      <c r="AA8" s="1039">
        <f t="shared" ref="AA8:AA11" si="0">Q8-V8</f>
        <v>25</v>
      </c>
      <c r="AB8" s="1039"/>
      <c r="AC8" s="1039"/>
      <c r="AD8" s="1039"/>
      <c r="AE8" s="1040"/>
      <c r="AF8" s="1035">
        <v>25</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64</v>
      </c>
      <c r="R9" s="1039"/>
      <c r="S9" s="1039"/>
      <c r="T9" s="1039"/>
      <c r="U9" s="1039"/>
      <c r="V9" s="1039">
        <v>64</v>
      </c>
      <c r="W9" s="1039"/>
      <c r="X9" s="1039"/>
      <c r="Y9" s="1039"/>
      <c r="Z9" s="1039"/>
      <c r="AA9" s="1039">
        <f t="shared" si="0"/>
        <v>0</v>
      </c>
      <c r="AB9" s="1039"/>
      <c r="AC9" s="1039"/>
      <c r="AD9" s="1039"/>
      <c r="AE9" s="1040"/>
      <c r="AF9" s="1035">
        <v>0</v>
      </c>
      <c r="AG9" s="1036"/>
      <c r="AH9" s="1036"/>
      <c r="AI9" s="1036"/>
      <c r="AJ9" s="1037"/>
      <c r="AK9" s="1080">
        <v>18</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378</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f t="shared" si="0"/>
        <v>0</v>
      </c>
      <c r="AB10" s="1039"/>
      <c r="AC10" s="1039"/>
      <c r="AD10" s="1039"/>
      <c r="AE10" s="1040"/>
      <c r="AF10" s="1035" t="s">
        <v>122</v>
      </c>
      <c r="AG10" s="1036"/>
      <c r="AH10" s="1036"/>
      <c r="AI10" s="1036"/>
      <c r="AJ10" s="1037"/>
      <c r="AK10" s="1080">
        <v>0</v>
      </c>
      <c r="AL10" s="1081"/>
      <c r="AM10" s="1081"/>
      <c r="AN10" s="1081"/>
      <c r="AO10" s="1081"/>
      <c r="AP10" s="1081">
        <v>0</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t="s">
        <v>379</v>
      </c>
      <c r="C11" s="1031"/>
      <c r="D11" s="1031"/>
      <c r="E11" s="1031"/>
      <c r="F11" s="1031"/>
      <c r="G11" s="1031"/>
      <c r="H11" s="1031"/>
      <c r="I11" s="1031"/>
      <c r="J11" s="1031"/>
      <c r="K11" s="1031"/>
      <c r="L11" s="1031"/>
      <c r="M11" s="1031"/>
      <c r="N11" s="1031"/>
      <c r="O11" s="1031"/>
      <c r="P11" s="1032"/>
      <c r="Q11" s="1038">
        <v>13</v>
      </c>
      <c r="R11" s="1039"/>
      <c r="S11" s="1039"/>
      <c r="T11" s="1039"/>
      <c r="U11" s="1039"/>
      <c r="V11" s="1039">
        <v>13</v>
      </c>
      <c r="W11" s="1039"/>
      <c r="X11" s="1039"/>
      <c r="Y11" s="1039"/>
      <c r="Z11" s="1039"/>
      <c r="AA11" s="1039">
        <f t="shared" si="0"/>
        <v>0</v>
      </c>
      <c r="AB11" s="1039"/>
      <c r="AC11" s="1039"/>
      <c r="AD11" s="1039"/>
      <c r="AE11" s="1040"/>
      <c r="AF11" s="1035" t="s">
        <v>122</v>
      </c>
      <c r="AG11" s="1036"/>
      <c r="AH11" s="1036"/>
      <c r="AI11" s="1036"/>
      <c r="AJ11" s="1037"/>
      <c r="AK11" s="1080">
        <v>13</v>
      </c>
      <c r="AL11" s="1081"/>
      <c r="AM11" s="1081"/>
      <c r="AN11" s="1081"/>
      <c r="AO11" s="1081"/>
      <c r="AP11" s="1081">
        <v>53</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381</v>
      </c>
      <c r="B23" s="937" t="s">
        <v>382</v>
      </c>
      <c r="C23" s="938"/>
      <c r="D23" s="938"/>
      <c r="E23" s="938"/>
      <c r="F23" s="938"/>
      <c r="G23" s="938"/>
      <c r="H23" s="938"/>
      <c r="I23" s="938"/>
      <c r="J23" s="938"/>
      <c r="K23" s="938"/>
      <c r="L23" s="938"/>
      <c r="M23" s="938"/>
      <c r="N23" s="938"/>
      <c r="O23" s="938"/>
      <c r="P23" s="948"/>
      <c r="Q23" s="1067">
        <f>Q7+Q8+Q9+Q10+Q11</f>
        <v>8341</v>
      </c>
      <c r="R23" s="1061"/>
      <c r="S23" s="1061"/>
      <c r="T23" s="1061"/>
      <c r="U23" s="1061"/>
      <c r="V23" s="1061">
        <f t="shared" ref="V23" si="1">V7+V8+V9+V10+V11</f>
        <v>7811</v>
      </c>
      <c r="W23" s="1061"/>
      <c r="X23" s="1061"/>
      <c r="Y23" s="1061"/>
      <c r="Z23" s="1061"/>
      <c r="AA23" s="1061">
        <f t="shared" ref="AA23" si="2">AA7+AA8+AA9+AA10+AA11</f>
        <v>530</v>
      </c>
      <c r="AB23" s="1061"/>
      <c r="AC23" s="1061"/>
      <c r="AD23" s="1061"/>
      <c r="AE23" s="1068"/>
      <c r="AF23" s="1069">
        <v>509</v>
      </c>
      <c r="AG23" s="1061"/>
      <c r="AH23" s="1061"/>
      <c r="AI23" s="1061"/>
      <c r="AJ23" s="1070"/>
      <c r="AK23" s="1071"/>
      <c r="AL23" s="1072"/>
      <c r="AM23" s="1072"/>
      <c r="AN23" s="1072"/>
      <c r="AO23" s="1072"/>
      <c r="AP23" s="1061">
        <f t="shared" ref="AP23" si="3">AP7+AP8+AP9+AP10+AP11</f>
        <v>11061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5" t="s">
        <v>388</v>
      </c>
      <c r="AG26" s="1008"/>
      <c r="AH26" s="1008"/>
      <c r="AI26" s="1008"/>
      <c r="AJ26" s="1056"/>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393</v>
      </c>
      <c r="C28" s="1048"/>
      <c r="D28" s="1048"/>
      <c r="E28" s="1048"/>
      <c r="F28" s="1048"/>
      <c r="G28" s="1048"/>
      <c r="H28" s="1048"/>
      <c r="I28" s="1048"/>
      <c r="J28" s="1048"/>
      <c r="K28" s="1048"/>
      <c r="L28" s="1048"/>
      <c r="M28" s="1048"/>
      <c r="N28" s="1048"/>
      <c r="O28" s="1048"/>
      <c r="P28" s="1049"/>
      <c r="Q28" s="1050">
        <v>2008</v>
      </c>
      <c r="R28" s="1051"/>
      <c r="S28" s="1051"/>
      <c r="T28" s="1051"/>
      <c r="U28" s="1051"/>
      <c r="V28" s="1051">
        <v>2008</v>
      </c>
      <c r="W28" s="1051"/>
      <c r="X28" s="1051"/>
      <c r="Y28" s="1051"/>
      <c r="Z28" s="1051"/>
      <c r="AA28" s="1051">
        <f t="shared" ref="AA28:AA33" si="4">Q28-V28</f>
        <v>0</v>
      </c>
      <c r="AB28" s="1051"/>
      <c r="AC28" s="1051"/>
      <c r="AD28" s="1051"/>
      <c r="AE28" s="1052"/>
      <c r="AF28" s="1053" t="s">
        <v>122</v>
      </c>
      <c r="AG28" s="1051"/>
      <c r="AH28" s="1051"/>
      <c r="AI28" s="1051"/>
      <c r="AJ28" s="1054"/>
      <c r="AK28" s="1042">
        <v>159</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394</v>
      </c>
      <c r="C29" s="1031"/>
      <c r="D29" s="1031"/>
      <c r="E29" s="1031"/>
      <c r="F29" s="1031"/>
      <c r="G29" s="1031"/>
      <c r="H29" s="1031"/>
      <c r="I29" s="1031"/>
      <c r="J29" s="1031"/>
      <c r="K29" s="1031"/>
      <c r="L29" s="1031"/>
      <c r="M29" s="1031"/>
      <c r="N29" s="1031"/>
      <c r="O29" s="1031"/>
      <c r="P29" s="1032"/>
      <c r="Q29" s="1038">
        <v>2298</v>
      </c>
      <c r="R29" s="1039"/>
      <c r="S29" s="1039"/>
      <c r="T29" s="1039"/>
      <c r="U29" s="1039"/>
      <c r="V29" s="1039">
        <v>2298</v>
      </c>
      <c r="W29" s="1039"/>
      <c r="X29" s="1039"/>
      <c r="Y29" s="1039"/>
      <c r="Z29" s="1039"/>
      <c r="AA29" s="1039">
        <f t="shared" si="4"/>
        <v>0</v>
      </c>
      <c r="AB29" s="1039"/>
      <c r="AC29" s="1039"/>
      <c r="AD29" s="1039"/>
      <c r="AE29" s="1040"/>
      <c r="AF29" s="1035" t="s">
        <v>122</v>
      </c>
      <c r="AG29" s="1036"/>
      <c r="AH29" s="1036"/>
      <c r="AI29" s="1036"/>
      <c r="AJ29" s="1037"/>
      <c r="AK29" s="980">
        <v>353</v>
      </c>
      <c r="AL29" s="971"/>
      <c r="AM29" s="971"/>
      <c r="AN29" s="971"/>
      <c r="AO29" s="971"/>
      <c r="AP29" s="981">
        <v>0</v>
      </c>
      <c r="AQ29" s="979"/>
      <c r="AR29" s="979"/>
      <c r="AS29" s="979"/>
      <c r="AT29" s="980"/>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395</v>
      </c>
      <c r="C30" s="1031"/>
      <c r="D30" s="1031"/>
      <c r="E30" s="1031"/>
      <c r="F30" s="1031"/>
      <c r="G30" s="1031"/>
      <c r="H30" s="1031"/>
      <c r="I30" s="1031"/>
      <c r="J30" s="1031"/>
      <c r="K30" s="1031"/>
      <c r="L30" s="1031"/>
      <c r="M30" s="1031"/>
      <c r="N30" s="1031"/>
      <c r="O30" s="1031"/>
      <c r="P30" s="1032"/>
      <c r="Q30" s="1038">
        <v>565</v>
      </c>
      <c r="R30" s="1039"/>
      <c r="S30" s="1039"/>
      <c r="T30" s="1039"/>
      <c r="U30" s="1039"/>
      <c r="V30" s="1039">
        <v>565</v>
      </c>
      <c r="W30" s="1039"/>
      <c r="X30" s="1039"/>
      <c r="Y30" s="1039"/>
      <c r="Z30" s="1039"/>
      <c r="AA30" s="1039">
        <f t="shared" si="4"/>
        <v>0</v>
      </c>
      <c r="AB30" s="1039"/>
      <c r="AC30" s="1039"/>
      <c r="AD30" s="1039"/>
      <c r="AE30" s="1040"/>
      <c r="AF30" s="1035">
        <v>0</v>
      </c>
      <c r="AG30" s="1036"/>
      <c r="AH30" s="1036"/>
      <c r="AI30" s="1036"/>
      <c r="AJ30" s="1037"/>
      <c r="AK30" s="980">
        <v>91</v>
      </c>
      <c r="AL30" s="971"/>
      <c r="AM30" s="971"/>
      <c r="AN30" s="971"/>
      <c r="AO30" s="971"/>
      <c r="AP30" s="981">
        <v>0</v>
      </c>
      <c r="AQ30" s="979"/>
      <c r="AR30" s="979"/>
      <c r="AS30" s="979"/>
      <c r="AT30" s="980"/>
      <c r="AU30" s="971">
        <v>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396</v>
      </c>
      <c r="C31" s="1031"/>
      <c r="D31" s="1031"/>
      <c r="E31" s="1031"/>
      <c r="F31" s="1031"/>
      <c r="G31" s="1031"/>
      <c r="H31" s="1031"/>
      <c r="I31" s="1031"/>
      <c r="J31" s="1031"/>
      <c r="K31" s="1031"/>
      <c r="L31" s="1031"/>
      <c r="M31" s="1031"/>
      <c r="N31" s="1031"/>
      <c r="O31" s="1031"/>
      <c r="P31" s="1032"/>
      <c r="Q31" s="1038">
        <v>462</v>
      </c>
      <c r="R31" s="1039"/>
      <c r="S31" s="1039"/>
      <c r="T31" s="1039"/>
      <c r="U31" s="1039"/>
      <c r="V31" s="1039">
        <v>511</v>
      </c>
      <c r="W31" s="1039"/>
      <c r="X31" s="1039"/>
      <c r="Y31" s="1039"/>
      <c r="Z31" s="1039"/>
      <c r="AA31" s="1039">
        <f t="shared" si="4"/>
        <v>-49</v>
      </c>
      <c r="AB31" s="1039"/>
      <c r="AC31" s="1039"/>
      <c r="AD31" s="1039"/>
      <c r="AE31" s="1040"/>
      <c r="AF31" s="1035">
        <v>188</v>
      </c>
      <c r="AG31" s="1036"/>
      <c r="AH31" s="1036"/>
      <c r="AI31" s="1036"/>
      <c r="AJ31" s="1037"/>
      <c r="AK31" s="980">
        <v>10</v>
      </c>
      <c r="AL31" s="971"/>
      <c r="AM31" s="971"/>
      <c r="AN31" s="971"/>
      <c r="AO31" s="971"/>
      <c r="AP31" s="971">
        <v>524</v>
      </c>
      <c r="AQ31" s="971"/>
      <c r="AR31" s="971"/>
      <c r="AS31" s="971"/>
      <c r="AT31" s="971"/>
      <c r="AU31" s="971">
        <v>10</v>
      </c>
      <c r="AV31" s="971"/>
      <c r="AW31" s="971"/>
      <c r="AX31" s="971"/>
      <c r="AY31" s="971"/>
      <c r="AZ31" s="1041" t="s">
        <v>552</v>
      </c>
      <c r="BA31" s="1041"/>
      <c r="BB31" s="1041"/>
      <c r="BC31" s="1041"/>
      <c r="BD31" s="1041"/>
      <c r="BE31" s="972" t="s">
        <v>397</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398</v>
      </c>
      <c r="C32" s="1031"/>
      <c r="D32" s="1031"/>
      <c r="E32" s="1031"/>
      <c r="F32" s="1031"/>
      <c r="G32" s="1031"/>
      <c r="H32" s="1031"/>
      <c r="I32" s="1031"/>
      <c r="J32" s="1031"/>
      <c r="K32" s="1031"/>
      <c r="L32" s="1031"/>
      <c r="M32" s="1031"/>
      <c r="N32" s="1031"/>
      <c r="O32" s="1031"/>
      <c r="P32" s="1032"/>
      <c r="Q32" s="1038">
        <v>420</v>
      </c>
      <c r="R32" s="1039"/>
      <c r="S32" s="1039"/>
      <c r="T32" s="1039"/>
      <c r="U32" s="1039"/>
      <c r="V32" s="1039">
        <v>355</v>
      </c>
      <c r="W32" s="1039"/>
      <c r="X32" s="1039"/>
      <c r="Y32" s="1039"/>
      <c r="Z32" s="1039"/>
      <c r="AA32" s="1039">
        <f t="shared" si="4"/>
        <v>65</v>
      </c>
      <c r="AB32" s="1039"/>
      <c r="AC32" s="1039"/>
      <c r="AD32" s="1039"/>
      <c r="AE32" s="1040"/>
      <c r="AF32" s="1035">
        <v>19</v>
      </c>
      <c r="AG32" s="1036"/>
      <c r="AH32" s="1036"/>
      <c r="AI32" s="1036"/>
      <c r="AJ32" s="1037"/>
      <c r="AK32" s="980">
        <v>151</v>
      </c>
      <c r="AL32" s="971"/>
      <c r="AM32" s="971"/>
      <c r="AN32" s="971"/>
      <c r="AO32" s="971"/>
      <c r="AP32" s="971">
        <v>2790</v>
      </c>
      <c r="AQ32" s="971"/>
      <c r="AR32" s="971"/>
      <c r="AS32" s="971"/>
      <c r="AT32" s="971"/>
      <c r="AU32" s="971">
        <v>2056</v>
      </c>
      <c r="AV32" s="971"/>
      <c r="AW32" s="971"/>
      <c r="AX32" s="971"/>
      <c r="AY32" s="971"/>
      <c r="AZ32" s="1041" t="s">
        <v>552</v>
      </c>
      <c r="BA32" s="1041"/>
      <c r="BB32" s="1041"/>
      <c r="BC32" s="1041"/>
      <c r="BD32" s="1041"/>
      <c r="BE32" s="972" t="s">
        <v>397</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399</v>
      </c>
      <c r="C33" s="1031"/>
      <c r="D33" s="1031"/>
      <c r="E33" s="1031"/>
      <c r="F33" s="1031"/>
      <c r="G33" s="1031"/>
      <c r="H33" s="1031"/>
      <c r="I33" s="1031"/>
      <c r="J33" s="1031"/>
      <c r="K33" s="1031"/>
      <c r="L33" s="1031"/>
      <c r="M33" s="1031"/>
      <c r="N33" s="1031"/>
      <c r="O33" s="1031"/>
      <c r="P33" s="1032"/>
      <c r="Q33" s="1038">
        <v>35</v>
      </c>
      <c r="R33" s="1039"/>
      <c r="S33" s="1039"/>
      <c r="T33" s="1039"/>
      <c r="U33" s="1039"/>
      <c r="V33" s="1039">
        <v>35</v>
      </c>
      <c r="W33" s="1039"/>
      <c r="X33" s="1039"/>
      <c r="Y33" s="1039"/>
      <c r="Z33" s="1039"/>
      <c r="AA33" s="1039">
        <f t="shared" si="4"/>
        <v>0</v>
      </c>
      <c r="AB33" s="1039"/>
      <c r="AC33" s="1039"/>
      <c r="AD33" s="1039"/>
      <c r="AE33" s="1040"/>
      <c r="AF33" s="1035" t="s">
        <v>122</v>
      </c>
      <c r="AG33" s="1036"/>
      <c r="AH33" s="1036"/>
      <c r="AI33" s="1036"/>
      <c r="AJ33" s="1037"/>
      <c r="AK33" s="980">
        <v>33</v>
      </c>
      <c r="AL33" s="971"/>
      <c r="AM33" s="971"/>
      <c r="AN33" s="971"/>
      <c r="AO33" s="971"/>
      <c r="AP33" s="971">
        <v>139</v>
      </c>
      <c r="AQ33" s="971"/>
      <c r="AR33" s="971"/>
      <c r="AS33" s="971"/>
      <c r="AT33" s="971"/>
      <c r="AU33" s="971">
        <v>139</v>
      </c>
      <c r="AV33" s="971"/>
      <c r="AW33" s="971"/>
      <c r="AX33" s="971"/>
      <c r="AY33" s="971"/>
      <c r="AZ33" s="1041" t="s">
        <v>552</v>
      </c>
      <c r="BA33" s="1041"/>
      <c r="BB33" s="1041"/>
      <c r="BC33" s="1041"/>
      <c r="BD33" s="1041"/>
      <c r="BE33" s="972" t="s">
        <v>400</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381</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405</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v>26</v>
      </c>
      <c r="AB68" s="982"/>
      <c r="AC68" s="982"/>
      <c r="AD68" s="982"/>
      <c r="AE68" s="982"/>
      <c r="AF68" s="982">
        <v>26</v>
      </c>
      <c r="AG68" s="982"/>
      <c r="AH68" s="982"/>
      <c r="AI68" s="982"/>
      <c r="AJ68" s="982"/>
      <c r="AK68" s="982">
        <v>21</v>
      </c>
      <c r="AL68" s="982"/>
      <c r="AM68" s="982"/>
      <c r="AN68" s="982"/>
      <c r="AO68" s="982"/>
      <c r="AP68" s="982">
        <v>197</v>
      </c>
      <c r="AQ68" s="982"/>
      <c r="AR68" s="982"/>
      <c r="AS68" s="982"/>
      <c r="AT68" s="982"/>
      <c r="AU68" s="982">
        <v>28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4474</v>
      </c>
      <c r="R69" s="971"/>
      <c r="S69" s="971"/>
      <c r="T69" s="971"/>
      <c r="U69" s="971"/>
      <c r="V69" s="971">
        <v>4455</v>
      </c>
      <c r="W69" s="971"/>
      <c r="X69" s="971"/>
      <c r="Y69" s="971"/>
      <c r="Z69" s="971"/>
      <c r="AA69" s="971">
        <v>19</v>
      </c>
      <c r="AB69" s="971"/>
      <c r="AC69" s="971"/>
      <c r="AD69" s="971"/>
      <c r="AE69" s="971"/>
      <c r="AF69" s="971">
        <v>19</v>
      </c>
      <c r="AG69" s="971"/>
      <c r="AH69" s="971"/>
      <c r="AI69" s="971"/>
      <c r="AJ69" s="971"/>
      <c r="AK69" s="971">
        <v>49</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557</v>
      </c>
      <c r="C70" s="975"/>
      <c r="D70" s="975"/>
      <c r="E70" s="975"/>
      <c r="F70" s="975"/>
      <c r="G70" s="975"/>
      <c r="H70" s="975"/>
      <c r="I70" s="975"/>
      <c r="J70" s="975"/>
      <c r="K70" s="975"/>
      <c r="L70" s="975"/>
      <c r="M70" s="975"/>
      <c r="N70" s="975"/>
      <c r="O70" s="975"/>
      <c r="P70" s="976"/>
      <c r="Q70" s="977">
        <v>236</v>
      </c>
      <c r="R70" s="971"/>
      <c r="S70" s="971"/>
      <c r="T70" s="971"/>
      <c r="U70" s="971"/>
      <c r="V70" s="971">
        <v>222</v>
      </c>
      <c r="W70" s="971"/>
      <c r="X70" s="971"/>
      <c r="Y70" s="971"/>
      <c r="Z70" s="971"/>
      <c r="AA70" s="971">
        <v>14</v>
      </c>
      <c r="AB70" s="971"/>
      <c r="AC70" s="971"/>
      <c r="AD70" s="971"/>
      <c r="AE70" s="971"/>
      <c r="AF70" s="971">
        <v>14</v>
      </c>
      <c r="AG70" s="971"/>
      <c r="AH70" s="971"/>
      <c r="AI70" s="971"/>
      <c r="AJ70" s="971"/>
      <c r="AK70" s="971">
        <v>10</v>
      </c>
      <c r="AL70" s="971"/>
      <c r="AM70" s="971"/>
      <c r="AN70" s="971"/>
      <c r="AO70" s="971"/>
      <c r="AP70" s="971">
        <v>91</v>
      </c>
      <c r="AQ70" s="971"/>
      <c r="AR70" s="971"/>
      <c r="AS70" s="971"/>
      <c r="AT70" s="971"/>
      <c r="AU70" s="971">
        <v>11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186</v>
      </c>
      <c r="R71" s="971"/>
      <c r="S71" s="971"/>
      <c r="T71" s="971"/>
      <c r="U71" s="971"/>
      <c r="V71" s="971">
        <v>176</v>
      </c>
      <c r="W71" s="971"/>
      <c r="X71" s="971"/>
      <c r="Y71" s="971"/>
      <c r="Z71" s="971"/>
      <c r="AA71" s="971">
        <v>10</v>
      </c>
      <c r="AB71" s="971"/>
      <c r="AC71" s="971"/>
      <c r="AD71" s="971"/>
      <c r="AE71" s="971"/>
      <c r="AF71" s="971">
        <v>10</v>
      </c>
      <c r="AG71" s="971"/>
      <c r="AH71" s="971"/>
      <c r="AI71" s="971"/>
      <c r="AJ71" s="971"/>
      <c r="AK71" s="971">
        <v>87</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15212</v>
      </c>
      <c r="R72" s="971"/>
      <c r="S72" s="971"/>
      <c r="T72" s="971"/>
      <c r="U72" s="971"/>
      <c r="V72" s="971">
        <v>15014</v>
      </c>
      <c r="W72" s="971"/>
      <c r="X72" s="971"/>
      <c r="Y72" s="971"/>
      <c r="Z72" s="971"/>
      <c r="AA72" s="971">
        <v>198</v>
      </c>
      <c r="AB72" s="971"/>
      <c r="AC72" s="971"/>
      <c r="AD72" s="971"/>
      <c r="AE72" s="971"/>
      <c r="AF72" s="971">
        <v>198</v>
      </c>
      <c r="AG72" s="971"/>
      <c r="AH72" s="971"/>
      <c r="AI72" s="971"/>
      <c r="AJ72" s="971"/>
      <c r="AK72" s="971">
        <v>470</v>
      </c>
      <c r="AL72" s="971"/>
      <c r="AM72" s="971"/>
      <c r="AN72" s="971"/>
      <c r="AO72" s="971"/>
      <c r="AP72" s="971">
        <v>4568</v>
      </c>
      <c r="AQ72" s="971"/>
      <c r="AR72" s="971"/>
      <c r="AS72" s="971"/>
      <c r="AT72" s="971"/>
      <c r="AU72" s="971">
        <v>66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381</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f>AP68+AP69+AP70+AP71+AP72</f>
        <v>4856</v>
      </c>
      <c r="AQ88" s="959"/>
      <c r="AR88" s="959"/>
      <c r="AS88" s="959"/>
      <c r="AT88" s="959"/>
      <c r="AU88" s="959">
        <f t="shared" ref="AU88" si="5">AU68+AU69+AU70+AU71+AU72</f>
        <v>105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295</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295</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295</v>
      </c>
      <c r="DR109" s="896"/>
      <c r="DS109" s="896"/>
      <c r="DT109" s="896"/>
      <c r="DU109" s="897"/>
      <c r="DV109" s="898" t="s">
        <v>417</v>
      </c>
      <c r="DW109" s="896"/>
      <c r="DX109" s="896"/>
      <c r="DY109" s="896"/>
      <c r="DZ109" s="929"/>
    </row>
    <row r="110" spans="1:131" s="218"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992530</v>
      </c>
      <c r="AB110" s="889"/>
      <c r="AC110" s="889"/>
      <c r="AD110" s="889"/>
      <c r="AE110" s="890"/>
      <c r="AF110" s="891">
        <v>941660</v>
      </c>
      <c r="AG110" s="889"/>
      <c r="AH110" s="889"/>
      <c r="AI110" s="889"/>
      <c r="AJ110" s="890"/>
      <c r="AK110" s="891">
        <v>938931</v>
      </c>
      <c r="AL110" s="889"/>
      <c r="AM110" s="889"/>
      <c r="AN110" s="889"/>
      <c r="AO110" s="890"/>
      <c r="AP110" s="892">
        <v>19.899999999999999</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12788537</v>
      </c>
      <c r="BR110" s="842"/>
      <c r="BS110" s="842"/>
      <c r="BT110" s="842"/>
      <c r="BU110" s="842"/>
      <c r="BV110" s="842">
        <v>11759270</v>
      </c>
      <c r="BW110" s="842"/>
      <c r="BX110" s="842"/>
      <c r="BY110" s="842"/>
      <c r="BZ110" s="842"/>
      <c r="CA110" s="842">
        <v>11061021</v>
      </c>
      <c r="CB110" s="842"/>
      <c r="CC110" s="842"/>
      <c r="CD110" s="842"/>
      <c r="CE110" s="842"/>
      <c r="CF110" s="866">
        <v>234.4</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2158197</v>
      </c>
      <c r="BR112" s="817"/>
      <c r="BS112" s="817"/>
      <c r="BT112" s="817"/>
      <c r="BU112" s="817"/>
      <c r="BV112" s="817">
        <v>1976003</v>
      </c>
      <c r="BW112" s="817"/>
      <c r="BX112" s="817"/>
      <c r="BY112" s="817"/>
      <c r="BZ112" s="817"/>
      <c r="CA112" s="817">
        <v>1935890</v>
      </c>
      <c r="CB112" s="817"/>
      <c r="CC112" s="817"/>
      <c r="CD112" s="817"/>
      <c r="CE112" s="817"/>
      <c r="CF112" s="875">
        <v>41</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157330</v>
      </c>
      <c r="AB113" s="919"/>
      <c r="AC113" s="919"/>
      <c r="AD113" s="919"/>
      <c r="AE113" s="920"/>
      <c r="AF113" s="921">
        <v>168495</v>
      </c>
      <c r="AG113" s="919"/>
      <c r="AH113" s="919"/>
      <c r="AI113" s="919"/>
      <c r="AJ113" s="920"/>
      <c r="AK113" s="921">
        <v>171037</v>
      </c>
      <c r="AL113" s="919"/>
      <c r="AM113" s="919"/>
      <c r="AN113" s="919"/>
      <c r="AO113" s="920"/>
      <c r="AP113" s="922">
        <v>3.6</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125022</v>
      </c>
      <c r="BR113" s="817"/>
      <c r="BS113" s="817"/>
      <c r="BT113" s="817"/>
      <c r="BU113" s="817"/>
      <c r="BV113" s="817">
        <v>117417</v>
      </c>
      <c r="BW113" s="817"/>
      <c r="BX113" s="817"/>
      <c r="BY113" s="817"/>
      <c r="BZ113" s="817"/>
      <c r="CA113" s="817">
        <v>114218</v>
      </c>
      <c r="CB113" s="817"/>
      <c r="CC113" s="817"/>
      <c r="CD113" s="817"/>
      <c r="CE113" s="817"/>
      <c r="CF113" s="875">
        <v>2.4</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15324</v>
      </c>
      <c r="AB114" s="780"/>
      <c r="AC114" s="780"/>
      <c r="AD114" s="780"/>
      <c r="AE114" s="781"/>
      <c r="AF114" s="782">
        <v>17726</v>
      </c>
      <c r="AG114" s="780"/>
      <c r="AH114" s="780"/>
      <c r="AI114" s="780"/>
      <c r="AJ114" s="781"/>
      <c r="AK114" s="782">
        <v>21610</v>
      </c>
      <c r="AL114" s="780"/>
      <c r="AM114" s="780"/>
      <c r="AN114" s="780"/>
      <c r="AO114" s="781"/>
      <c r="AP114" s="824">
        <v>0.5</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519341</v>
      </c>
      <c r="BR114" s="817"/>
      <c r="BS114" s="817"/>
      <c r="BT114" s="817"/>
      <c r="BU114" s="817"/>
      <c r="BV114" s="817">
        <v>793228</v>
      </c>
      <c r="BW114" s="817"/>
      <c r="BX114" s="817"/>
      <c r="BY114" s="817"/>
      <c r="BZ114" s="817"/>
      <c r="CA114" s="817">
        <v>597770</v>
      </c>
      <c r="CB114" s="817"/>
      <c r="CC114" s="817"/>
      <c r="CD114" s="817"/>
      <c r="CE114" s="817"/>
      <c r="CF114" s="875">
        <v>12.7</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1165184</v>
      </c>
      <c r="AB117" s="903"/>
      <c r="AC117" s="903"/>
      <c r="AD117" s="903"/>
      <c r="AE117" s="904"/>
      <c r="AF117" s="905">
        <v>1127881</v>
      </c>
      <c r="AG117" s="903"/>
      <c r="AH117" s="903"/>
      <c r="AI117" s="903"/>
      <c r="AJ117" s="904"/>
      <c r="AK117" s="905">
        <v>1131578</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295</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447</v>
      </c>
      <c r="BP119" s="878"/>
      <c r="BQ119" s="879">
        <v>15591097</v>
      </c>
      <c r="BR119" s="845"/>
      <c r="BS119" s="845"/>
      <c r="BT119" s="845"/>
      <c r="BU119" s="845"/>
      <c r="BV119" s="845">
        <v>14645918</v>
      </c>
      <c r="BW119" s="845"/>
      <c r="BX119" s="845"/>
      <c r="BY119" s="845"/>
      <c r="BZ119" s="845"/>
      <c r="CA119" s="845">
        <v>13708899</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1262027</v>
      </c>
      <c r="BR120" s="842"/>
      <c r="BS120" s="842"/>
      <c r="BT120" s="842"/>
      <c r="BU120" s="842"/>
      <c r="BV120" s="842">
        <v>1369291</v>
      </c>
      <c r="BW120" s="842"/>
      <c r="BX120" s="842"/>
      <c r="BY120" s="842"/>
      <c r="BZ120" s="842"/>
      <c r="CA120" s="842">
        <v>1844267</v>
      </c>
      <c r="CB120" s="842"/>
      <c r="CC120" s="842"/>
      <c r="CD120" s="842"/>
      <c r="CE120" s="842"/>
      <c r="CF120" s="866">
        <v>39.1</v>
      </c>
      <c r="CG120" s="867"/>
      <c r="CH120" s="867"/>
      <c r="CI120" s="867"/>
      <c r="CJ120" s="867"/>
      <c r="CK120" s="868" t="s">
        <v>451</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1818399</v>
      </c>
      <c r="DH120" s="842"/>
      <c r="DI120" s="842"/>
      <c r="DJ120" s="842"/>
      <c r="DK120" s="842"/>
      <c r="DL120" s="842">
        <v>1640773</v>
      </c>
      <c r="DM120" s="842"/>
      <c r="DN120" s="842"/>
      <c r="DO120" s="842"/>
      <c r="DP120" s="842"/>
      <c r="DQ120" s="842">
        <v>1651941</v>
      </c>
      <c r="DR120" s="842"/>
      <c r="DS120" s="842"/>
      <c r="DT120" s="842"/>
      <c r="DU120" s="842"/>
      <c r="DV120" s="843">
        <v>35</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10305</v>
      </c>
      <c r="BR121" s="817"/>
      <c r="BS121" s="817"/>
      <c r="BT121" s="817"/>
      <c r="BU121" s="817"/>
      <c r="BV121" s="817">
        <v>4738</v>
      </c>
      <c r="BW121" s="817"/>
      <c r="BX121" s="817"/>
      <c r="BY121" s="817"/>
      <c r="BZ121" s="817"/>
      <c r="CA121" s="817">
        <v>876</v>
      </c>
      <c r="CB121" s="817"/>
      <c r="CC121" s="817"/>
      <c r="CD121" s="817"/>
      <c r="CE121" s="817"/>
      <c r="CF121" s="875">
        <v>0</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167375</v>
      </c>
      <c r="DH121" s="817"/>
      <c r="DI121" s="817"/>
      <c r="DJ121" s="817"/>
      <c r="DK121" s="817"/>
      <c r="DL121" s="817">
        <v>179045</v>
      </c>
      <c r="DM121" s="817"/>
      <c r="DN121" s="817"/>
      <c r="DO121" s="817"/>
      <c r="DP121" s="817"/>
      <c r="DQ121" s="817">
        <v>144324</v>
      </c>
      <c r="DR121" s="817"/>
      <c r="DS121" s="817"/>
      <c r="DT121" s="817"/>
      <c r="DU121" s="817"/>
      <c r="DV121" s="794">
        <v>3.1</v>
      </c>
      <c r="DW121" s="794"/>
      <c r="DX121" s="794"/>
      <c r="DY121" s="794"/>
      <c r="DZ121" s="795"/>
    </row>
    <row r="122" spans="1:130" s="218"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7391096</v>
      </c>
      <c r="BR122" s="845"/>
      <c r="BS122" s="845"/>
      <c r="BT122" s="845"/>
      <c r="BU122" s="845"/>
      <c r="BV122" s="845">
        <v>6893587</v>
      </c>
      <c r="BW122" s="845"/>
      <c r="BX122" s="845"/>
      <c r="BY122" s="845"/>
      <c r="BZ122" s="845"/>
      <c r="CA122" s="845">
        <v>6316177</v>
      </c>
      <c r="CB122" s="845"/>
      <c r="CC122" s="845"/>
      <c r="CD122" s="845"/>
      <c r="CE122" s="845"/>
      <c r="CF122" s="846">
        <v>133.80000000000001</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172423</v>
      </c>
      <c r="DH122" s="817"/>
      <c r="DI122" s="817"/>
      <c r="DJ122" s="817"/>
      <c r="DK122" s="817"/>
      <c r="DL122" s="817">
        <v>156185</v>
      </c>
      <c r="DM122" s="817"/>
      <c r="DN122" s="817"/>
      <c r="DO122" s="817"/>
      <c r="DP122" s="817"/>
      <c r="DQ122" s="817">
        <v>139625</v>
      </c>
      <c r="DR122" s="817"/>
      <c r="DS122" s="817"/>
      <c r="DT122" s="817"/>
      <c r="DU122" s="817"/>
      <c r="DV122" s="794">
        <v>3</v>
      </c>
      <c r="DW122" s="794"/>
      <c r="DX122" s="794"/>
      <c r="DY122" s="794"/>
      <c r="DZ122" s="795"/>
    </row>
    <row r="123" spans="1:130" s="218"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455</v>
      </c>
      <c r="BP123" s="878"/>
      <c r="BQ123" s="832">
        <v>8663428</v>
      </c>
      <c r="BR123" s="833"/>
      <c r="BS123" s="833"/>
      <c r="BT123" s="833"/>
      <c r="BU123" s="833"/>
      <c r="BV123" s="833">
        <v>8267616</v>
      </c>
      <c r="BW123" s="833"/>
      <c r="BX123" s="833"/>
      <c r="BY123" s="833"/>
      <c r="BZ123" s="833"/>
      <c r="CA123" s="833">
        <v>8161320</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156.69999999999999</v>
      </c>
      <c r="BR124" s="831"/>
      <c r="BS124" s="831"/>
      <c r="BT124" s="831"/>
      <c r="BU124" s="831"/>
      <c r="BV124" s="831">
        <v>140.69999999999999</v>
      </c>
      <c r="BW124" s="831"/>
      <c r="BX124" s="831"/>
      <c r="BY124" s="831"/>
      <c r="BZ124" s="831"/>
      <c r="CA124" s="831">
        <v>117.5</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785</v>
      </c>
      <c r="AB128" s="801"/>
      <c r="AC128" s="801"/>
      <c r="AD128" s="801"/>
      <c r="AE128" s="802"/>
      <c r="AF128" s="803">
        <v>293</v>
      </c>
      <c r="AG128" s="801"/>
      <c r="AH128" s="801"/>
      <c r="AI128" s="801"/>
      <c r="AJ128" s="802"/>
      <c r="AK128" s="803">
        <v>293</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14.8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5039936</v>
      </c>
      <c r="AB129" s="780"/>
      <c r="AC129" s="780"/>
      <c r="AD129" s="780"/>
      <c r="AE129" s="781"/>
      <c r="AF129" s="782">
        <v>5161622</v>
      </c>
      <c r="AG129" s="780"/>
      <c r="AH129" s="780"/>
      <c r="AI129" s="780"/>
      <c r="AJ129" s="781"/>
      <c r="AK129" s="782">
        <v>5318539</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619720</v>
      </c>
      <c r="AB130" s="780"/>
      <c r="AC130" s="780"/>
      <c r="AD130" s="780"/>
      <c r="AE130" s="781"/>
      <c r="AF130" s="782">
        <v>630444</v>
      </c>
      <c r="AG130" s="780"/>
      <c r="AH130" s="780"/>
      <c r="AI130" s="780"/>
      <c r="AJ130" s="781"/>
      <c r="AK130" s="782">
        <v>599327</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4420216</v>
      </c>
      <c r="AB131" s="764"/>
      <c r="AC131" s="764"/>
      <c r="AD131" s="764"/>
      <c r="AE131" s="765"/>
      <c r="AF131" s="766">
        <v>4531178</v>
      </c>
      <c r="AG131" s="764"/>
      <c r="AH131" s="764"/>
      <c r="AI131" s="764"/>
      <c r="AJ131" s="765"/>
      <c r="AK131" s="766">
        <v>4719212</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117.5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12.322452119999999</v>
      </c>
      <c r="AB132" s="745"/>
      <c r="AC132" s="745"/>
      <c r="AD132" s="745"/>
      <c r="AE132" s="746"/>
      <c r="AF132" s="747">
        <v>10.971628129999999</v>
      </c>
      <c r="AG132" s="745"/>
      <c r="AH132" s="745"/>
      <c r="AI132" s="745"/>
      <c r="AJ132" s="746"/>
      <c r="AK132" s="747">
        <v>11.27217849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14.4</v>
      </c>
      <c r="AB133" s="724"/>
      <c r="AC133" s="724"/>
      <c r="AD133" s="724"/>
      <c r="AE133" s="725"/>
      <c r="AF133" s="723">
        <v>12.7</v>
      </c>
      <c r="AG133" s="724"/>
      <c r="AH133" s="724"/>
      <c r="AI133" s="724"/>
      <c r="AJ133" s="725"/>
      <c r="AK133" s="723">
        <v>11.5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OSlndqgk3kOqHhFgro/GgY2Xa434wRTL9xFrWr5irRzLZS4Djtmn61wHKx5zKXdfc4s8ntus+S4ekVv1+GceQ==" saltValue="qTZYqahmHkAI27cIS8Ee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pV6BmL/mFJ2mKaSjurtSUXfrwoRrwc7mfKIFSg1TJ+ZZZqfFwVYnVpJfq9DtKdS1PkfcvWo++IDh/A66iOzdw==" saltValue="C9yVIOUHnLStzxyFs2Rt9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jTkdPWUfI/bl3ySeGrNFAmyWlvZtDOhX7Z2dL13ew3vgx5WqKsu1c8I5tbnYgP7nkQnmyMW27+AaH6TRd2Kew==" saltValue="3reiNubshQmm3EPOnrC+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1905946</v>
      </c>
      <c r="AP9" s="269">
        <v>105057</v>
      </c>
      <c r="AQ9" s="270">
        <v>102505</v>
      </c>
      <c r="AR9" s="271">
        <v>2.5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197089</v>
      </c>
      <c r="AP10" s="272">
        <v>10864</v>
      </c>
      <c r="AQ10" s="273">
        <v>13118</v>
      </c>
      <c r="AR10" s="274">
        <v>-17.2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16172</v>
      </c>
      <c r="AP11" s="272">
        <v>891</v>
      </c>
      <c r="AQ11" s="273">
        <v>532</v>
      </c>
      <c r="AR11" s="274">
        <v>67.5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70</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59648</v>
      </c>
      <c r="AP13" s="272">
        <v>3288</v>
      </c>
      <c r="AQ13" s="273">
        <v>4255</v>
      </c>
      <c r="AR13" s="274">
        <v>-22.7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397</v>
      </c>
      <c r="AP14" s="272">
        <v>22</v>
      </c>
      <c r="AQ14" s="273">
        <v>1813</v>
      </c>
      <c r="AR14" s="274">
        <v>-98.8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-140920</v>
      </c>
      <c r="AP15" s="272">
        <v>-7768</v>
      </c>
      <c r="AQ15" s="273">
        <v>-6003</v>
      </c>
      <c r="AR15" s="274">
        <v>29.4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2038332</v>
      </c>
      <c r="AP16" s="272">
        <v>112354</v>
      </c>
      <c r="AQ16" s="273">
        <v>116291</v>
      </c>
      <c r="AR16" s="274">
        <v>-3.4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9.2100000000000009</v>
      </c>
      <c r="AP21" s="286">
        <v>9.5500000000000007</v>
      </c>
      <c r="AQ21" s="287">
        <v>-0.34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96.2</v>
      </c>
      <c r="AP22" s="291">
        <v>96.7</v>
      </c>
      <c r="AQ22" s="292">
        <v>-0.5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938931</v>
      </c>
      <c r="AP32" s="300">
        <v>51755</v>
      </c>
      <c r="AQ32" s="301">
        <v>49899</v>
      </c>
      <c r="AR32" s="302">
        <v>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v>2</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171037</v>
      </c>
      <c r="AP35" s="300">
        <v>9428</v>
      </c>
      <c r="AQ35" s="301">
        <v>13394</v>
      </c>
      <c r="AR35" s="302">
        <v>-29.6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21610</v>
      </c>
      <c r="AP36" s="300">
        <v>1191</v>
      </c>
      <c r="AQ36" s="301">
        <v>2489</v>
      </c>
      <c r="AR36" s="302">
        <v>-52.1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t="s">
        <v>493</v>
      </c>
      <c r="AP37" s="300" t="s">
        <v>493</v>
      </c>
      <c r="AQ37" s="301">
        <v>625</v>
      </c>
      <c r="AR37" s="302" t="s">
        <v>493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5</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-293</v>
      </c>
      <c r="AP39" s="300">
        <v>-16</v>
      </c>
      <c r="AQ39" s="301">
        <v>-2982</v>
      </c>
      <c r="AR39" s="302">
        <v>-99.5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-599327</v>
      </c>
      <c r="AP40" s="300">
        <v>-33035</v>
      </c>
      <c r="AQ40" s="301">
        <v>-43756</v>
      </c>
      <c r="AR40" s="302">
        <v>-24.5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531958</v>
      </c>
      <c r="AP41" s="300">
        <v>29322</v>
      </c>
      <c r="AQ41" s="301">
        <v>19675</v>
      </c>
      <c r="AR41" s="302">
        <v>49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665718</v>
      </c>
      <c r="AN51" s="322">
        <v>35653</v>
      </c>
      <c r="AO51" s="323">
        <v>-65.3</v>
      </c>
      <c r="AP51" s="324">
        <v>96248</v>
      </c>
      <c r="AQ51" s="325">
        <v>10</v>
      </c>
      <c r="AR51" s="326">
        <v>-75.3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367626</v>
      </c>
      <c r="AN52" s="330">
        <v>19689</v>
      </c>
      <c r="AO52" s="331">
        <v>-32.6</v>
      </c>
      <c r="AP52" s="332">
        <v>55768</v>
      </c>
      <c r="AQ52" s="333">
        <v>17.5</v>
      </c>
      <c r="AR52" s="334">
        <v>-50.1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384875</v>
      </c>
      <c r="AN53" s="322">
        <v>20712</v>
      </c>
      <c r="AO53" s="323">
        <v>-41.9</v>
      </c>
      <c r="AP53" s="324">
        <v>76413</v>
      </c>
      <c r="AQ53" s="325">
        <v>-20.6</v>
      </c>
      <c r="AR53" s="326">
        <v>-21.3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254786</v>
      </c>
      <c r="AN54" s="330">
        <v>13711</v>
      </c>
      <c r="AO54" s="331">
        <v>-30.4</v>
      </c>
      <c r="AP54" s="332">
        <v>39658</v>
      </c>
      <c r="AQ54" s="333">
        <v>-28.9</v>
      </c>
      <c r="AR54" s="334">
        <v>-1.5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206092</v>
      </c>
      <c r="AN55" s="322">
        <v>11180</v>
      </c>
      <c r="AO55" s="323">
        <v>-46</v>
      </c>
      <c r="AP55" s="324">
        <v>66481</v>
      </c>
      <c r="AQ55" s="325">
        <v>-13</v>
      </c>
      <c r="AR55" s="326">
        <v>-33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123626</v>
      </c>
      <c r="AN56" s="330">
        <v>6706</v>
      </c>
      <c r="AO56" s="331">
        <v>-51.1</v>
      </c>
      <c r="AP56" s="332">
        <v>36120</v>
      </c>
      <c r="AQ56" s="333">
        <v>-8.9</v>
      </c>
      <c r="AR56" s="334">
        <v>-42.2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359575</v>
      </c>
      <c r="AN57" s="322">
        <v>19629</v>
      </c>
      <c r="AO57" s="323">
        <v>75.599999999999994</v>
      </c>
      <c r="AP57" s="324">
        <v>67825</v>
      </c>
      <c r="AQ57" s="325">
        <v>2</v>
      </c>
      <c r="AR57" s="326">
        <v>73.599999999999994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200492</v>
      </c>
      <c r="AN58" s="330">
        <v>10944</v>
      </c>
      <c r="AO58" s="331">
        <v>63.2</v>
      </c>
      <c r="AP58" s="332">
        <v>39417</v>
      </c>
      <c r="AQ58" s="333">
        <v>9.1</v>
      </c>
      <c r="AR58" s="334">
        <v>54.1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314872</v>
      </c>
      <c r="AN59" s="322">
        <v>17356</v>
      </c>
      <c r="AO59" s="323">
        <v>-11.6</v>
      </c>
      <c r="AP59" s="324">
        <v>81158</v>
      </c>
      <c r="AQ59" s="325">
        <v>19.7</v>
      </c>
      <c r="AR59" s="326">
        <v>-31.3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224811</v>
      </c>
      <c r="AN60" s="330">
        <v>12392</v>
      </c>
      <c r="AO60" s="331">
        <v>13.2</v>
      </c>
      <c r="AP60" s="332">
        <v>45320</v>
      </c>
      <c r="AQ60" s="333">
        <v>15</v>
      </c>
      <c r="AR60" s="334">
        <v>-1.8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386226</v>
      </c>
      <c r="AN61" s="337">
        <v>20906</v>
      </c>
      <c r="AO61" s="338">
        <v>-17.8</v>
      </c>
      <c r="AP61" s="339">
        <v>77625</v>
      </c>
      <c r="AQ61" s="340">
        <v>-0.4</v>
      </c>
      <c r="AR61" s="326">
        <v>-17.399999999999999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234268</v>
      </c>
      <c r="AN62" s="330">
        <v>12688</v>
      </c>
      <c r="AO62" s="331">
        <v>-7.5</v>
      </c>
      <c r="AP62" s="332">
        <v>43257</v>
      </c>
      <c r="AQ62" s="333">
        <v>0.8</v>
      </c>
      <c r="AR62" s="334">
        <v>-8.3000000000000007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BuOncfAerPQsJN8VqnQxb61BGpZ+m7jQ7qri1ljQV6BhjQqInv4aQI4vDJMi49DdeXCpanFZfSil4IY8sWucXg==" saltValue="iQCTv1i6MeHMmOnheyp/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ZI0uPhNttXxluAtAnwoLQQNTNtmcyzAcu7NxGC6+j6UuQsFIpFljDTMcI0kPMGlksnTynA97w0s7vIRKtPIaJQ==" saltValue="JiolimEgpkv+qsTsYCJg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S+vqM0Qu3YORDn9iSGs3weCoKlXYwV5pDGC9FdWCBTVYa226MBLvEXtN+Ii0UtVzhDzVW6Rw1xo13PnX0KlO/A==" saltValue="R5i+312q/cf377wbTLLE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2.98</v>
      </c>
      <c r="G47" s="12">
        <v>5.04</v>
      </c>
      <c r="H47" s="12">
        <v>10.220000000000001</v>
      </c>
      <c r="I47" s="12">
        <v>11.41</v>
      </c>
      <c r="J47" s="13">
        <v>14.84</v>
      </c>
    </row>
    <row r="48" spans="2:10" ht="57.75" customHeight="1" x14ac:dyDescent="0.2">
      <c r="B48" s="14"/>
      <c r="C48" s="1141" t="s">
        <v>4</v>
      </c>
      <c r="D48" s="1141"/>
      <c r="E48" s="1142"/>
      <c r="F48" s="15">
        <v>4.51</v>
      </c>
      <c r="G48" s="16">
        <v>8.14</v>
      </c>
      <c r="H48" s="16">
        <v>7.47</v>
      </c>
      <c r="I48" s="16">
        <v>6.51</v>
      </c>
      <c r="J48" s="17">
        <v>9.58</v>
      </c>
    </row>
    <row r="49" spans="2:10" ht="57.75" customHeight="1" thickBot="1" x14ac:dyDescent="0.25">
      <c r="B49" s="18"/>
      <c r="C49" s="1143" t="s">
        <v>5</v>
      </c>
      <c r="D49" s="1143"/>
      <c r="E49" s="1144"/>
      <c r="F49" s="19">
        <v>0.95</v>
      </c>
      <c r="G49" s="20">
        <v>11.8</v>
      </c>
      <c r="H49" s="20">
        <v>5.99</v>
      </c>
      <c r="I49" s="20">
        <v>3.11</v>
      </c>
      <c r="J49" s="21">
        <v>3.26</v>
      </c>
    </row>
    <row r="50" spans="2:10" ht="13.2" x14ac:dyDescent="0.2"/>
  </sheetData>
  <sheetProtection algorithmName="SHA-512" hashValue="GEOQ4/8W0mvMnpkSAe5PbCKScEuLTDBV+lZgGbOhpkSnaHuyaCbjGnNb2r7r2f8YK4xs7KQVQ+Ru0Z1d/gZG3w==" saltValue="lVt3BPY95Ac5SqytOoBV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2026-03-06T01:04:20Z</cp:lastPrinted>
  <dcterms:created xsi:type="dcterms:W3CDTF">2026-02-23T07:58:53Z</dcterms:created>
  <dcterms:modified xsi:type="dcterms:W3CDTF">2026-03-18T07:10:20Z</dcterms:modified>
  <cp:category/>
</cp:coreProperties>
</file>