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71C04041-9AC2-4798-A150-91CDC05B6A4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8" i="12" l="1"/>
  <c r="AA30" i="12" l="1"/>
  <c r="AA29" i="12"/>
  <c r="AA2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<sst xmlns="http://schemas.openxmlformats.org/spreadsheetml/2006/main" count="1081" uniqueCount="557">
  <si>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</si>
  <si>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</si>
  <si>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</si>
  <si>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</si>
  <si>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</si>
  <si>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</si>
  <si>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</si>
  <si>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</si>
  <si>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</si>
  <si>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</si>
  <si>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</si>
  <si>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</si>
  <si>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</si>
  <si>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</si>
  <si>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</si>
  <si>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</si>
  <si>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</si>
  <si>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</si>
  <si>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</si>
  <si>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</si>
  <si>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</si>
  <si>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</si>
  <si>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</si>
  <si>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</si>
  <si>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</si>
  <si>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</si>
  <si>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</si>
  <si>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</si>
  <si>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</si>
  <si>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</si>
  <si>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</si>
  <si>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</si>
  <si>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</si>
  <si>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</si>
  <si>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</si>
  <si>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</si>
  <si>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</si>
  <si>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</si>
  <si>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</si>
  <si>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</si>
  <si>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</si>
  <si>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</si>
  <si>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</si>
  <si>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</si>
  <si>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</si>
  <si>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</si>
  <si>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</si>
  <si>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</si>
  <si>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</si>
  <si>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</si>
  <si>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</si>
  <si>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</si>
  <si>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</si>
  <si>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</si>
  <si>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</si>
  <si>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</si>
  <si>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</si>
  <si>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</si>
  <si>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</si>
  <si>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</si>
  <si>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</si>
  <si>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</si>
  <si>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</si>
  <si>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</si>
  <si>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</si>
  <si>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</si>
  <si>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</si>
  <si>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</si>
  <si>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</si>
  <si>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</si>
  <si>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</si>
  <si>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</si>
  <si>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</si>
  <si>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</si>
  <si>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</si>
  <si>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</si>
  <si>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</si>
  <si>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</si>
  <si>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</si>
  <si>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</si>
  <si>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</si>
  <si>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</si>
  <si>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</si>
  <si>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</si>
  <si>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</si>
  <si>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</si>
  <si>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</si>
  <si>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</si>
  <si>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</si>
  <si>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</si>
  <si>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</si>
  <si>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</si>
  <si>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</si>
  <si>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</si>
  <si>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</si>
  <si>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</si>
  <si>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</si>
  <si>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</si>
  <si>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</si>
  <si>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</si>
  <si>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</si>
  <si>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</si>
  <si>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</si>
  <si>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</si>
  <si>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</si>
  <si>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</si>
  <si>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</si>
  <si>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</si>
  <si>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</si>
  <si>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</si>
  <si>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</si>
  <si>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</si>
  <si>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</si>
  <si>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</si>
  <si>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</si>
  <si>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</si>
  <si>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</si>
  <si>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</si>
  <si>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</si>
  <si>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</si>
  <si>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</si>
  <si>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</si>
  <si>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</si>
  <si>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</si>
  <si>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</si>
  <si>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</si>
  <si>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</si>
  <si>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</si>
  <si>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</si>
  <si>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</si>
  <si>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</si>
  <si>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</si>
  <si>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</si>
  <si>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</si>
  <si>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</si>
  <si>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</si>
  <si>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</si>
  <si>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</si>
  <si>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</si>
  <si>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</si>
  <si>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</si>
  <si>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</si>
  <si>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</si>
  <si>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</si>
  <si>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</si>
  <si>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</si>
  <si>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</si>
  <si>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</si>
  <si>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</si>
  <si>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</si>
  <si>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</si>
  <si>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</si>
  <si>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</si>
  <si>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</si>
  <si>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</si>
  <si>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</si>
  <si>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</si>
  <si>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</si>
  <si>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</si>
  <si>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</si>
  <si>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</si>
  <si>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</si>
  <si>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</si>
  <si>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</si>
  <si>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</si>
  <si>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</si>
  <si>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</si>
  <si>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</si>
  <si>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</si>
  <si>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</si>
  <si>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</si>
  <si>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</si>
  <si>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</si>
  <si>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</si>
  <si>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</si>
  <si>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</si>
  <si>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</si>
  <si>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</si>
  <si>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</si>
  <si>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</si>
  <si>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</si>
  <si>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</si>
  <si>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</si>
  <si>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</si>
  <si>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</si>
  <si>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</si>
  <si>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</si>
  <si>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</si>
  <si>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</si>
  <si>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</si>
  <si>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</si>
  <si>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</si>
  <si>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</si>
  <si>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</si>
  <si>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</si>
  <si>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</si>
  <si>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</si>
  <si>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</si>
  <si>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</si>
  <si>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</si>
  <si>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</si>
  <si>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</si>
  <si>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</si>
  <si>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奈良県香芝市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</si>
  <si>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</si>
  <si>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</si>
  <si>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</si>
  <si>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</si>
  <si>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</si>
  <si>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</si>
  <si>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</si>
  <si>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</si>
  <si>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</si>
  <si>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</si>
  <si>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</si>
  <si>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</si>
  <si>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</si>
  <si>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</si>
  <si>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</si>
  <si>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</si>
  <si>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</si>
  <si>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</si>
  <si>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</si>
  <si>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</si>
  <si>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</si>
  <si>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</si>
  <si>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</si>
  <si>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</si>
  <si>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</si>
  <si>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</si>
  <si>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</si>
  <si>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</si>
  <si>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</si>
  <si>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</si>
  <si>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</si>
  <si>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</si>
  <si>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</si>
  <si>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</si>
  <si>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</si>
  <si>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</si>
  <si>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</si>
  <si>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</si>
  <si>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</si>
  <si>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</si>
  <si>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</si>
  <si>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</si>
  <si>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</si>
  <si>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</si>
  <si>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</si>
  <si>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</si>
  <si>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</si>
  <si>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</si>
  <si>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</si>
  <si>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</si>
  <si>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</si>
  <si>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</si>
  <si>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</si>
  <si>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</si>
  <si>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</si>
  <si>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</si>
  <si>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</si>
  <si>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</si>
  <si>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</si>
  <si>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</si>
  <si>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</si>
  <si>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</si>
  <si>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</si>
  <si>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</si>
  <si>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</si>
  <si>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</si>
  <si>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</si>
  <si>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</si>
  <si>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</si>
  <si>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</si>
  <si>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</si>
  <si>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</si>
  <si>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</si>
  <si>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</si>
  <si>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</si>
  <si>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</si>
  <si>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</si>
  <si>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</si>
  <si>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</si>
  <si>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</si>
  <si>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</si>
  <si>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</si>
  <si>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</si>
  <si>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</si>
  <si>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</si>
  <si>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</si>
  <si>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</si>
  <si>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</si>
  <si>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</si>
  <si>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</si>
  <si>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</si>
  <si>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</si>
  <si>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</si>
  <si>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</si>
  <si>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</si>
  <si>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</si>
  <si>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</si>
  <si>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</si>
  <si>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</si>
  <si>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</si>
  <si>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</si>
  <si>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</si>
  <si>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</si>
  <si>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</si>
  <si>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</si>
  <si>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</si>
  <si>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</si>
  <si>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</si>
  <si>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</si>
  <si>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</si>
  <si>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</si>
  <si>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</si>
  <si>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</si>
  <si>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</si>
  <si>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</si>
  <si>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</si>
  <si>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</si>
  <si>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</si>
  <si>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</si>
  <si>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</si>
  <si>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</si>
  <si>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</si>
  <si>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</si>
  <si>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</si>
  <si>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</si>
  <si>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</si>
  <si>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</si>
  <si>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</si>
  <si>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</si>
  <si>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</si>
  <si>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</si>
  <si>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</si>
  <si>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</si>
  <si>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</si>
  <si>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</si>
  <si>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</si>
  <si>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</si>
  <si>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</si>
  <si>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</si>
  <si>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</si>
  <si>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</si>
  <si>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</si>
  <si>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</si>
  <si>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</si>
  <si>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</si>
  <si>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</si>
  <si>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</si>
  <si>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</si>
  <si>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</si>
  <si>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</si>
  <si>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奈良県香芝市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</si>
  <si>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</si>
  <si>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</si>
  <si>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</si>
  <si>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</si>
  <si>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</si>
  <si>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</si>
  <si>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</si>
  <si>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</si>
  <si>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</si>
  <si>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</si>
  <si>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</si>
  <si>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</si>
  <si>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</si>
  <si>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</si>
  <si>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</si>
  <si>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</si>
  <si>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</si>
  <si>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</si>
  <si>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</si>
  <si>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</si>
  <si>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</si>
  <si>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</si>
  <si>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</si>
  <si>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</si>
  <si>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</si>
  <si>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</si>
  <si>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</si>
  <si>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</si>
  <si>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</si>
  <si>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</si>
  <si>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</si>
  <si>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</si>
  <si>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</si>
  <si>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</si>
  <si>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</si>
  <si>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</si>
  <si>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</si>
  <si>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</si>
  <si>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</si>
  <si>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</si>
  <si>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</si>
  <si>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</si>
  <si>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</si>
  <si>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</si>
  <si>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</si>
  <si>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</si>
  <si>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</si>
  <si>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</si>
  <si>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</si>
  <si>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</si>
  <si>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</si>
  <si>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</si>
  <si>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</si>
  <si>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</si>
  <si>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</si>
  <si>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</si>
  <si>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</si>
  <si>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</si>
  <si>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</si>
  <si>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</si>
  <si>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</si>
  <si>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</si>
  <si>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</si>
  <si>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</si>
  <si>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</si>
  <si>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</si>
  <si>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</si>
  <si>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</si>
  <si>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</si>
  <si>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</si>
  <si>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</si>
  <si>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</si>
  <si>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</si>
  <si>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</si>
  <si>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</si>
  <si>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</si>
  <si>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</si>
  <si>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</si>
  <si>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</si>
  <si>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</si>
  <si>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</si>
  <si>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</si>
  <si>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</si>
  <si>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</si>
  <si>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</si>
  <si>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</si>
  <si>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</si>
  <si>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</si>
  <si>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</si>
  <si>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</si>
  <si>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</si>
  <si>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</si>
  <si>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</si>
  <si>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</si>
  <si>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</si>
  <si>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</si>
  <si>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</si>
  <si>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</si>
  <si>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</si>
  <si>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</si>
  <si>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</si>
  <si>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</si>
  <si>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</si>
  <si>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</si>
  <si>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</si>
  <si>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</si>
  <si>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</si>
  <si>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</si>
  <si>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</si>
  <si>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</si>
  <si>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</si>
  <si>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</si>
  <si>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</si>
  <si>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</si>
  <si>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</si>
  <si>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</si>
  <si>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</si>
  <si>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</si>
  <si>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</si>
  <si>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</si>
  <si>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</si>
  <si>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</si>
  <si>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</si>
  <si>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</si>
  <si>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</si>
  <si>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</si>
  <si>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</si>
  <si>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</si>
  <si>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</si>
  <si>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</si>
  <si>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</si>
  <si>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</si>
  <si>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</si>
  <si>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</si>
  <si>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</si>
  <si>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</si>
  <si>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</si>
  <si>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</si>
  <si>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</si>
  <si>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</si>
  <si>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</si>
  <si>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</si>
  <si>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</si>
  <si>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</si>
  <si>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</si>
  <si>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</si>
  <si>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</si>
  <si>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</si>
  <si>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</si>
  <si>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</si>
  <si>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</si>
  <si>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</si>
  <si>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</si>
  <si>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</si>
  <si>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</si>
  <si>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</si>
  <si>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</si>
  <si>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</si>
  <si>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</si>
  <si>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</si>
  <si>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</si>
  <si>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</si>
  <si>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</si>
  <si>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</si>
  <si>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</si>
  <si>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</si>
  <si>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</si>
  <si>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</si>
  <si>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</si>
  <si>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</si>
  <si>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</si>
  <si>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</si>
  <si>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</si>
  <si>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</si>
  <si>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</si>
  <si>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0.98</t>
  </si>
  <si>
    <t>▲ 0.51</t>
  </si>
  <si>
    <t>水道事業会計</t>
  </si>
  <si>
    <t>下水道事業会計</t>
  </si>
  <si>
    <t>一般会計</t>
  </si>
  <si>
    <t>介護保険特別会計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</si>
  <si>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</si>
  <si>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</si>
  <si>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</si>
  <si>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</si>
  <si>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</si>
  <si>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</si>
  <si>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</si>
  <si>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</si>
  <si>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</si>
  <si>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</si>
  <si>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奈良県広域消防組合</t>
    <rPh sb="0" eb="3">
      <t>ナラケン</t>
    </rPh>
    <rPh sb="3" eb="5">
      <t>コウイキ</t>
    </rPh>
    <rPh sb="5" eb="7">
      <t>ショウボウ</t>
    </rPh>
    <rPh sb="7" eb="9">
      <t>クミアイ</t>
    </rPh>
    <phoneticPr fontId="2"/>
  </si>
  <si>
    <t>香芝・王寺環境施設組合</t>
    <rPh sb="0" eb="2">
      <t>カシバ</t>
    </rPh>
    <rPh sb="3" eb="5">
      <t>オウジ</t>
    </rPh>
    <rPh sb="5" eb="7">
      <t>カンキョウ</t>
    </rPh>
    <rPh sb="7" eb="9">
      <t>シセツ</t>
    </rPh>
    <rPh sb="9" eb="11">
      <t>クミアイ</t>
    </rPh>
    <phoneticPr fontId="2"/>
  </si>
  <si>
    <t>奈良県葛城地区清掃事務組合</t>
    <rPh sb="0" eb="3">
      <t>ナラケン</t>
    </rPh>
    <rPh sb="3" eb="7">
      <t>カツラギチク</t>
    </rPh>
    <rPh sb="7" eb="9">
      <t>セイソウ</t>
    </rPh>
    <rPh sb="9" eb="13">
      <t>ジムクミアイ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</si>
  <si>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</si>
  <si>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奈良広域水質検査センター</t>
    <rPh sb="0" eb="2">
      <t>ナラ</t>
    </rPh>
    <rPh sb="2" eb="4">
      <t>コウイキ</t>
    </rPh>
    <rPh sb="4" eb="6">
      <t>スイシツ</t>
    </rPh>
    <rPh sb="6" eb="8">
      <t>ケンサ</t>
    </rPh>
    <phoneticPr fontId="2"/>
  </si>
  <si>
    <t>-</t>
    <phoneticPr fontId="2"/>
  </si>
  <si>
    <t>公共施設整備基金</t>
    <rPh sb="0" eb="4">
      <t>コウキョウシセツ</t>
    </rPh>
    <rPh sb="4" eb="8">
      <t>セイビキキン</t>
    </rPh>
    <phoneticPr fontId="5"/>
  </si>
  <si>
    <t>職員退職手当基金</t>
    <rPh sb="0" eb="2">
      <t>ショクイン</t>
    </rPh>
    <rPh sb="2" eb="4">
      <t>タイショク</t>
    </rPh>
    <rPh sb="4" eb="6">
      <t>テアテ</t>
    </rPh>
    <rPh sb="6" eb="8">
      <t>キキン</t>
    </rPh>
    <phoneticPr fontId="2"/>
  </si>
  <si>
    <t>ふるさとまちづくり基金</t>
    <rPh sb="9" eb="11">
      <t>キキン</t>
    </rPh>
    <phoneticPr fontId="2"/>
  </si>
  <si>
    <t>福祉基金</t>
    <rPh sb="0" eb="4">
      <t>フクシキキン</t>
    </rPh>
    <phoneticPr fontId="2"/>
  </si>
  <si>
    <t>土地取得基金</t>
    <rPh sb="0" eb="2">
      <t>トチ</t>
    </rPh>
    <rPh sb="2" eb="6">
      <t>シュトクキキン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</si>
</sst>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3A8-40E6-858D-3D3FEDFF44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31609</c:v>
                </c:pt>
                <c:pt idx="1">
                  <c:v>30213</c:v>
                </c:pt>
                <c:pt idx="2">
                  <c:v>31688</c:v>
                </c:pt>
                <c:pt idx="3">
                  <c:v>33399</c:v>
                </c:pt>
                <c:pt idx="4">
                  <c:v>47339</c:v>
                </c:pt>
              </c:numCache>
            </c:numRef>
          </c:val>
          <c:smooth val="0"/>
          <c:extLst>
            <c:ext xmlns:c16="http://schemas.microsoft.com/office/drawing/2014/chart" uri="{C3380CC4-5D6E-409C-BE32-E72D297353CC}">
              <c16:uniqueId val="{00000001-33A8-40E6-858D-3D3FEDFF44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5.97</c:v>
                </c:pt>
                <c:pt idx="1">
                  <c:v>4.99</c:v>
                </c:pt>
                <c:pt idx="2">
                  <c:v>4.07</c:v>
                </c:pt>
                <c:pt idx="3">
                  <c:v>3.45</c:v>
                </c:pt>
                <c:pt idx="4">
                  <c:v>4.03</c:v>
                </c:pt>
              </c:numCache>
            </c:numRef>
          </c:val>
          <c:extLst>
            <c:ext xmlns:c16="http://schemas.microsoft.com/office/drawing/2014/chart" uri="{C3380CC4-5D6E-409C-BE32-E72D297353CC}">
              <c16:uniqueId val="{00000000-5A97-4EFE-B343-BC731C3407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9.99</c:v>
                </c:pt>
                <c:pt idx="1">
                  <c:v>12.16</c:v>
                </c:pt>
                <c:pt idx="2">
                  <c:v>14.7</c:v>
                </c:pt>
                <c:pt idx="3">
                  <c:v>16.27</c:v>
                </c:pt>
                <c:pt idx="4">
                  <c:v>19.57</c:v>
                </c:pt>
              </c:numCache>
            </c:numRef>
          </c:val>
          <c:extLst>
            <c:ext xmlns:c16="http://schemas.microsoft.com/office/drawing/2014/chart" uri="{C3380CC4-5D6E-409C-BE32-E72D297353CC}">
              <c16:uniqueId val="{00000001-5A97-4EFE-B343-BC731C3407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4.8099999999999996</c:v>
                </c:pt>
                <c:pt idx="1">
                  <c:v>0.23</c:v>
                </c:pt>
                <c:pt idx="2">
                  <c:v>-0.98</c:v>
                </c:pt>
                <c:pt idx="3">
                  <c:v>-0.51</c:v>
                </c:pt>
                <c:pt idx="4">
                  <c:v>2.92</c:v>
                </c:pt>
              </c:numCache>
            </c:numRef>
          </c:val>
          <c:smooth val="0"/>
          <c:extLst>
            <c:ext xmlns:c16="http://schemas.microsoft.com/office/drawing/2014/chart" uri="{C3380CC4-5D6E-409C-BE32-E72D297353CC}">
              <c16:uniqueId val="{00000002-5A97-4EFE-B343-BC731C3407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A-4510-9800-188A2629E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6A-4510-9800-188A2629E1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6A-4510-9800-188A2629E15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0.51</c:v>
                </c:pt>
                <c:pt idx="2">
                  <c:v>#N/A</c:v>
                </c:pt>
                <c:pt idx="3">
                  <c:v>0.48</c:v>
                </c:pt>
                <c:pt idx="4">
                  <c:v>#N/A</c:v>
                </c:pt>
                <c:pt idx="5">
                  <c:v>0.49</c:v>
                </c:pt>
                <c:pt idx="6">
                  <c:v>#N/A</c:v>
                </c:pt>
                <c:pt idx="7">
                  <c:v>0</c:v>
                </c:pt>
                <c:pt idx="8">
                  <c:v>#N/A</c:v>
                </c:pt>
                <c:pt idx="9">
                  <c:v>0</c:v>
                </c:pt>
              </c:numCache>
            </c:numRef>
          </c:val>
          <c:extLst>
            <c:ext xmlns:c16="http://schemas.microsoft.com/office/drawing/2014/chart" uri="{C3380CC4-5D6E-409C-BE32-E72D297353CC}">
              <c16:uniqueId val="{00000003-316A-4510-9800-188A2629E1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4-316A-4510-9800-188A2629E15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0.74</c:v>
                </c:pt>
                <c:pt idx="2">
                  <c:v>#N/A</c:v>
                </c:pt>
                <c:pt idx="3">
                  <c:v>0.28000000000000003</c:v>
                </c:pt>
                <c:pt idx="4">
                  <c:v>#N/A</c:v>
                </c:pt>
                <c:pt idx="5">
                  <c:v>0.04</c:v>
                </c:pt>
                <c:pt idx="6">
                  <c:v>#N/A</c:v>
                </c:pt>
                <c:pt idx="7">
                  <c:v>0.42</c:v>
                </c:pt>
                <c:pt idx="8">
                  <c:v>#N/A</c:v>
                </c:pt>
                <c:pt idx="9">
                  <c:v>0.36</c:v>
                </c:pt>
              </c:numCache>
            </c:numRef>
          </c:val>
          <c:extLst>
            <c:ext xmlns:c16="http://schemas.microsoft.com/office/drawing/2014/chart" uri="{C3380CC4-5D6E-409C-BE32-E72D297353CC}">
              <c16:uniqueId val="{00000005-316A-4510-9800-188A2629E1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0.45</c:v>
                </c:pt>
                <c:pt idx="4">
                  <c:v>#N/A</c:v>
                </c:pt>
                <c:pt idx="5">
                  <c:v>0.24</c:v>
                </c:pt>
                <c:pt idx="6">
                  <c:v>#N/A</c:v>
                </c:pt>
                <c:pt idx="7">
                  <c:v>0.66</c:v>
                </c:pt>
                <c:pt idx="8">
                  <c:v>#N/A</c:v>
                </c:pt>
                <c:pt idx="9">
                  <c:v>1.1599999999999999</c:v>
                </c:pt>
              </c:numCache>
            </c:numRef>
          </c:val>
          <c:extLst>
            <c:ext xmlns:c16="http://schemas.microsoft.com/office/drawing/2014/chart" uri="{C3380CC4-5D6E-409C-BE32-E72D297353CC}">
              <c16:uniqueId val="{00000006-316A-4510-9800-188A2629E1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5.45</c:v>
                </c:pt>
                <c:pt idx="2">
                  <c:v>#N/A</c:v>
                </c:pt>
                <c:pt idx="3">
                  <c:v>4.5</c:v>
                </c:pt>
                <c:pt idx="4">
                  <c:v>#N/A</c:v>
                </c:pt>
                <c:pt idx="5">
                  <c:v>3.57</c:v>
                </c:pt>
                <c:pt idx="6">
                  <c:v>#N/A</c:v>
                </c:pt>
                <c:pt idx="7">
                  <c:v>3.44</c:v>
                </c:pt>
                <c:pt idx="8">
                  <c:v>#N/A</c:v>
                </c:pt>
                <c:pt idx="9">
                  <c:v>4.0199999999999996</c:v>
                </c:pt>
              </c:numCache>
            </c:numRef>
          </c:val>
          <c:extLst>
            <c:ext xmlns:c16="http://schemas.microsoft.com/office/drawing/2014/chart" uri="{C3380CC4-5D6E-409C-BE32-E72D297353CC}">
              <c16:uniqueId val="{00000007-316A-4510-9800-188A2629E1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4.03</c:v>
                </c:pt>
                <c:pt idx="2">
                  <c:v>#N/A</c:v>
                </c:pt>
                <c:pt idx="3">
                  <c:v>4.08</c:v>
                </c:pt>
                <c:pt idx="4">
                  <c:v>#N/A</c:v>
                </c:pt>
                <c:pt idx="5">
                  <c:v>4.49</c:v>
                </c:pt>
                <c:pt idx="6">
                  <c:v>#N/A</c:v>
                </c:pt>
                <c:pt idx="7">
                  <c:v>4.5</c:v>
                </c:pt>
                <c:pt idx="8">
                  <c:v>#N/A</c:v>
                </c:pt>
                <c:pt idx="9">
                  <c:v>4.7300000000000004</c:v>
                </c:pt>
              </c:numCache>
            </c:numRef>
          </c:val>
          <c:extLst>
            <c:ext xmlns:c16="http://schemas.microsoft.com/office/drawing/2014/chart" uri="{C3380CC4-5D6E-409C-BE32-E72D297353CC}">
              <c16:uniqueId val="{00000008-316A-4510-9800-188A2629E1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16.7</c:v>
                </c:pt>
                <c:pt idx="2">
                  <c:v>#N/A</c:v>
                </c:pt>
                <c:pt idx="3">
                  <c:v>12.56</c:v>
                </c:pt>
                <c:pt idx="4">
                  <c:v>#N/A</c:v>
                </c:pt>
                <c:pt idx="5">
                  <c:v>16.010000000000002</c:v>
                </c:pt>
                <c:pt idx="6">
                  <c:v>#N/A</c:v>
                </c:pt>
                <c:pt idx="7">
                  <c:v>12.95</c:v>
                </c:pt>
                <c:pt idx="8">
                  <c:v>#N/A</c:v>
                </c:pt>
                <c:pt idx="9">
                  <c:v>11.91</c:v>
                </c:pt>
              </c:numCache>
            </c:numRef>
          </c:val>
          <c:extLst>
            <c:ext xmlns:c16="http://schemas.microsoft.com/office/drawing/2014/chart" uri="{C3380CC4-5D6E-409C-BE32-E72D297353CC}">
              <c16:uniqueId val="{00000009-316A-4510-9800-188A2629E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1861</c:v>
                </c:pt>
                <c:pt idx="5">
                  <c:v>1829</c:v>
                </c:pt>
                <c:pt idx="8">
                  <c:v>1802</c:v>
                </c:pt>
                <c:pt idx="11">
                  <c:v>1736</c:v>
                </c:pt>
                <c:pt idx="14">
                  <c:v>1676</c:v>
                </c:pt>
              </c:numCache>
            </c:numRef>
          </c:val>
          <c:extLst>
            <c:ext xmlns:c16="http://schemas.microsoft.com/office/drawing/2014/chart" uri="{C3380CC4-5D6E-409C-BE32-E72D297353CC}">
              <c16:uniqueId val="{00000000-AD52-447F-B76B-8B3E404497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52-447F-B76B-8B3E404497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52-447F-B76B-8B3E404497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78</c:v>
                </c:pt>
                <c:pt idx="6">
                  <c:v>89</c:v>
                </c:pt>
                <c:pt idx="9">
                  <c:v>117</c:v>
                </c:pt>
                <c:pt idx="12">
                  <c:v>170</c:v>
                </c:pt>
              </c:numCache>
            </c:numRef>
          </c:val>
          <c:extLst>
            <c:ext xmlns:c16="http://schemas.microsoft.com/office/drawing/2014/chart" uri="{C3380CC4-5D6E-409C-BE32-E72D297353CC}">
              <c16:uniqueId val="{00000003-AD52-447F-B76B-8B3E404497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307</c:v>
                </c:pt>
                <c:pt idx="3">
                  <c:v>308</c:v>
                </c:pt>
                <c:pt idx="6">
                  <c:v>309</c:v>
                </c:pt>
                <c:pt idx="9">
                  <c:v>306</c:v>
                </c:pt>
                <c:pt idx="12">
                  <c:v>260</c:v>
                </c:pt>
              </c:numCache>
            </c:numRef>
          </c:val>
          <c:extLst>
            <c:ext xmlns:c16="http://schemas.microsoft.com/office/drawing/2014/chart" uri="{C3380CC4-5D6E-409C-BE32-E72D297353CC}">
              <c16:uniqueId val="{00000004-AD52-447F-B76B-8B3E404497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52-447F-B76B-8B3E404497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52-447F-B76B-8B3E404497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3184</c:v>
                </c:pt>
                <c:pt idx="3">
                  <c:v>3117</c:v>
                </c:pt>
                <c:pt idx="6">
                  <c:v>3089</c:v>
                </c:pt>
                <c:pt idx="9">
                  <c:v>2934</c:v>
                </c:pt>
                <c:pt idx="12">
                  <c:v>2797</c:v>
                </c:pt>
              </c:numCache>
            </c:numRef>
          </c:val>
          <c:extLst>
            <c:ext xmlns:c16="http://schemas.microsoft.com/office/drawing/2014/chart" uri="{C3380CC4-5D6E-409C-BE32-E72D297353CC}">
              <c16:uniqueId val="{00000007-AD52-447F-B76B-8B3E404497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1729</c:v>
                </c:pt>
                <c:pt idx="2">
                  <c:v>#N/A</c:v>
                </c:pt>
                <c:pt idx="3">
                  <c:v>#N/A</c:v>
                </c:pt>
                <c:pt idx="4">
                  <c:v>1674</c:v>
                </c:pt>
                <c:pt idx="5">
                  <c:v>#N/A</c:v>
                </c:pt>
                <c:pt idx="6">
                  <c:v>#N/A</c:v>
                </c:pt>
                <c:pt idx="7">
                  <c:v>1685</c:v>
                </c:pt>
                <c:pt idx="8">
                  <c:v>#N/A</c:v>
                </c:pt>
                <c:pt idx="9">
                  <c:v>#N/A</c:v>
                </c:pt>
                <c:pt idx="10">
                  <c:v>1621</c:v>
                </c:pt>
                <c:pt idx="11">
                  <c:v>#N/A</c:v>
                </c:pt>
                <c:pt idx="12">
                  <c:v>#N/A</c:v>
                </c:pt>
                <c:pt idx="13">
                  <c:v>1551</c:v>
                </c:pt>
                <c:pt idx="14">
                  <c:v>#N/A</c:v>
                </c:pt>
              </c:numCache>
            </c:numRef>
          </c:val>
          <c:smooth val="0"/>
          <c:extLst>
            <c:ext xmlns:c16="http://schemas.microsoft.com/office/drawing/2014/chart" uri="{C3380CC4-5D6E-409C-BE32-E72D297353CC}">
              <c16:uniqueId val="{00000008-AD52-447F-B76B-8B3E404497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22623</c:v>
                </c:pt>
                <c:pt idx="5">
                  <c:v>22894</c:v>
                </c:pt>
                <c:pt idx="8">
                  <c:v>22966</c:v>
                </c:pt>
                <c:pt idx="11">
                  <c:v>23625</c:v>
                </c:pt>
                <c:pt idx="14">
                  <c:v>23184</c:v>
                </c:pt>
              </c:numCache>
            </c:numRef>
          </c:val>
          <c:extLst>
            <c:ext xmlns:c16="http://schemas.microsoft.com/office/drawing/2014/chart" uri="{C3380CC4-5D6E-409C-BE32-E72D297353CC}">
              <c16:uniqueId val="{00000000-4CA0-43E8-8B26-7F170665A4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c:v>
                </c:pt>
                <c:pt idx="5">
                  <c:v>18</c:v>
                </c:pt>
                <c:pt idx="8">
                  <c:v>17</c:v>
                </c:pt>
                <c:pt idx="11">
                  <c:v>15</c:v>
                </c:pt>
                <c:pt idx="14">
                  <c:v>16</c:v>
                </c:pt>
              </c:numCache>
            </c:numRef>
          </c:val>
          <c:extLst>
            <c:ext xmlns:c16="http://schemas.microsoft.com/office/drawing/2014/chart" uri="{C3380CC4-5D6E-409C-BE32-E72D297353CC}">
              <c16:uniqueId val="{00000001-4CA0-43E8-8B26-7F170665A4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7026</c:v>
                </c:pt>
                <c:pt idx="5">
                  <c:v>8538</c:v>
                </c:pt>
                <c:pt idx="8">
                  <c:v>9548</c:v>
                </c:pt>
                <c:pt idx="11">
                  <c:v>10105</c:v>
                </c:pt>
                <c:pt idx="14">
                  <c:v>10523</c:v>
                </c:pt>
              </c:numCache>
            </c:numRef>
          </c:val>
          <c:extLst>
            <c:ext xmlns:c16="http://schemas.microsoft.com/office/drawing/2014/chart" uri="{C3380CC4-5D6E-409C-BE32-E72D297353CC}">
              <c16:uniqueId val="{00000002-4CA0-43E8-8B26-7F170665A4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A0-43E8-8B26-7F170665A4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A0-43E8-8B26-7F170665A4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A0-43E8-8B26-7F170665A4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2857</c:v>
                </c:pt>
                <c:pt idx="3">
                  <c:v>3029</c:v>
                </c:pt>
                <c:pt idx="6">
                  <c:v>2990</c:v>
                </c:pt>
                <c:pt idx="9">
                  <c:v>2955</c:v>
                </c:pt>
                <c:pt idx="12">
                  <c:v>2881</c:v>
                </c:pt>
              </c:numCache>
            </c:numRef>
          </c:val>
          <c:extLst>
            <c:ext xmlns:c16="http://schemas.microsoft.com/office/drawing/2014/chart" uri="{C3380CC4-5D6E-409C-BE32-E72D297353CC}">
              <c16:uniqueId val="{00000006-4CA0-43E8-8B26-7F170665A4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912</c:v>
                </c:pt>
                <c:pt idx="3">
                  <c:v>1762</c:v>
                </c:pt>
                <c:pt idx="6">
                  <c:v>3747</c:v>
                </c:pt>
                <c:pt idx="9">
                  <c:v>6660</c:v>
                </c:pt>
                <c:pt idx="12">
                  <c:v>6881</c:v>
                </c:pt>
              </c:numCache>
            </c:numRef>
          </c:val>
          <c:extLst>
            <c:ext xmlns:c16="http://schemas.microsoft.com/office/drawing/2014/chart" uri="{C3380CC4-5D6E-409C-BE32-E72D297353CC}">
              <c16:uniqueId val="{00000007-4CA0-43E8-8B26-7F170665A4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5445</c:v>
                </c:pt>
                <c:pt idx="3">
                  <c:v>5460</c:v>
                </c:pt>
                <c:pt idx="6">
                  <c:v>5599</c:v>
                </c:pt>
                <c:pt idx="9">
                  <c:v>5451</c:v>
                </c:pt>
                <c:pt idx="12">
                  <c:v>5391</c:v>
                </c:pt>
              </c:numCache>
            </c:numRef>
          </c:val>
          <c:extLst>
            <c:ext xmlns:c16="http://schemas.microsoft.com/office/drawing/2014/chart" uri="{C3380CC4-5D6E-409C-BE32-E72D297353CC}">
              <c16:uniqueId val="{00000008-4CA0-43E8-8B26-7F170665A4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A0-43E8-8B26-7F170665A4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30065</c:v>
                </c:pt>
                <c:pt idx="3">
                  <c:v>29035</c:v>
                </c:pt>
                <c:pt idx="6">
                  <c:v>27721</c:v>
                </c:pt>
                <c:pt idx="9">
                  <c:v>26427</c:v>
                </c:pt>
                <c:pt idx="12">
                  <c:v>25834</c:v>
                </c:pt>
              </c:numCache>
            </c:numRef>
          </c:val>
          <c:extLst>
            <c:ext xmlns:c16="http://schemas.microsoft.com/office/drawing/2014/chart" uri="{C3380CC4-5D6E-409C-BE32-E72D297353CC}">
              <c16:uniqueId val="{0000000A-4CA0-43E8-8B26-7F170665A4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9569</c:v>
                </c:pt>
                <c:pt idx="2">
                  <c:v>#N/A</c:v>
                </c:pt>
                <c:pt idx="3">
                  <c:v>#N/A</c:v>
                </c:pt>
                <c:pt idx="4">
                  <c:v>7835</c:v>
                </c:pt>
                <c:pt idx="5">
                  <c:v>#N/A</c:v>
                </c:pt>
                <c:pt idx="6">
                  <c:v>#N/A</c:v>
                </c:pt>
                <c:pt idx="7">
                  <c:v>7526</c:v>
                </c:pt>
                <c:pt idx="8">
                  <c:v>#N/A</c:v>
                </c:pt>
                <c:pt idx="9">
                  <c:v>#N/A</c:v>
                </c:pt>
                <c:pt idx="10">
                  <c:v>7748</c:v>
                </c:pt>
                <c:pt idx="11">
                  <c:v>#N/A</c:v>
                </c:pt>
                <c:pt idx="12">
                  <c:v>#N/A</c:v>
                </c:pt>
                <c:pt idx="13">
                  <c:v>7265</c:v>
                </c:pt>
                <c:pt idx="14">
                  <c:v>#N/A</c:v>
                </c:pt>
              </c:numCache>
            </c:numRef>
          </c:val>
          <c:smooth val="0"/>
          <c:extLst>
            <c:ext xmlns:c16="http://schemas.microsoft.com/office/drawing/2014/chart" uri="{C3380CC4-5D6E-409C-BE32-E72D297353CC}">
              <c16:uniqueId val="{0000000B-4CA0-43E8-8B26-7F170665A4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2420</c:v>
                </c:pt>
                <c:pt idx="1">
                  <c:v>2727</c:v>
                </c:pt>
                <c:pt idx="2">
                  <c:v>3402</c:v>
                </c:pt>
              </c:numCache>
            </c:numRef>
          </c:val>
          <c:extLst>
            <c:ext xmlns:c16="http://schemas.microsoft.com/office/drawing/2014/chart" uri="{C3380CC4-5D6E-409C-BE32-E72D297353CC}">
              <c16:uniqueId val="{00000000-1A00-4135-8331-9CC0BA2A79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244</c:v>
                </c:pt>
                <c:pt idx="1">
                  <c:v>319</c:v>
                </c:pt>
                <c:pt idx="2">
                  <c:v>379</c:v>
                </c:pt>
              </c:numCache>
            </c:numRef>
          </c:val>
          <c:extLst>
            <c:ext xmlns:c16="http://schemas.microsoft.com/office/drawing/2014/chart" uri="{C3380CC4-5D6E-409C-BE32-E72D297353CC}">
              <c16:uniqueId val="{00000001-1A00-4135-8331-9CC0BA2A79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5414</c:v>
                </c:pt>
                <c:pt idx="1">
                  <c:v>5835</c:v>
                </c:pt>
                <c:pt idx="2">
                  <c:v>5518</c:v>
                </c:pt>
              </c:numCache>
            </c:numRef>
          </c:val>
          <c:extLst>
            <c:ext xmlns:c16="http://schemas.microsoft.com/office/drawing/2014/chart" uri="{C3380CC4-5D6E-409C-BE32-E72D297353CC}">
              <c16:uniqueId val="{00000002-1A00-4135-8331-9CC0BA2A79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元利償還金については、市債の発行額を元金償還額以内への抑制の効果により、平成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年度以降、順調に減少しているが、実質公債費比率は依然として高い比率となっている。</a:t>
          </a:r>
        </a:p>
        <a:p>
          <a:r>
            <a:rPr kumimoji="1" lang="ja-JP" altLang="en-US" sz="1400">
              <a:latin typeface="ＭＳ ゴシック" pitchFamily="49" charset="-128"/>
              <a:ea typeface="ＭＳ ゴシック" pitchFamily="49" charset="-128"/>
            </a:rPr>
            <a:t>　今後においても、必要性・緊急性・有効性等を検討し、優先的に行う事業の明確化、重点化を図ることで事業を厳選し、適正な地方債発行につながるように努める。また、繰上償還も積極的に進めることにより、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将来負担額のうち、一般会計等の地方債の現在高が大半を占めているが、市債の発行額を元金償還額以内に抑えることを継続し、充当可能基金の増加により将来負担比率は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市債の発行額を元金償還額以内に抑える方針を継続し、比率の低下傾向を維持できるように努めてきたが、香芝市スポーツ公園の新設や公共施設等総合管理計画に基づいた施設改修等を予定しており、相当程度の普通建設事業費の支出が見込まれる。そのような状況下において、可能な限り交付税措置のある地方債の活用や、次年度以降への負担を考慮の上、普通建設事業を計画的に実施することにより、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年度の基金残高は昨年度から約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万円の増加となり、右肩上がりで推移している。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万円、公共施設整備基金に約１億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・財政運営の安定化を図るために、引き続き計画的に基金の積立てを行う。また、安定した財政運営を行う上で必要に応じた基金の活用を検討していく。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・公共施設整備基金：公共施設等総合管理計画に基づき、今後継続的に実施される学校や幼稚園・保育所等の公共施設及び道路・橋りょう等のインフラの改築や改修などの更新費用等に対応するための基金。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・職員退職手当基金：退職金の安定的な支出を図るための基金。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・ふるさとまちづくり基金：寄附者の意向を反映した事業を実施し、多様な人々の参加による個性豊かで活力のあるふるさとづくりの推進を図る基金。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万円の減少、職員退職手当基金で約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万円の減少、ふるさとまちづくり基金で約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万円の増加などにより昨年度と比べ全体で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・公共施設整備基金については、公共施設等の整備事業に充てるため約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万円を繰入れしたことが要因である。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・職員退職手当基金は、市職員の退職資金に充てるため、毎年継続的に積立てを行っている。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・ふるさとまちづくり基金は、寄附者の意向を反映した事業の財源として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万円充当した一方で、ふるさと納税民間ポータルサイトによる募集等により集まった約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万円の寄付金を積み立てたことが要因である。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で示している更新経費と不測の事態に対応できるように、計画的に積立・活用していくこととしており、公共施設の更新時期が迫ってきているため、更新の必要性を見極めつつも積極的に活用し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・ふるさとまちづくり基金：引き続き寄附を募るとともに、寄附者の意向を反映した事業に活用する。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一般財源の伸びを財政調整基金に積み立てしたことが主な要因である。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普通交付税で追加交付された臨時財政対策債償還基金費を積み立てしたことが主な要因である。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・将来にわたる市財政の効率的かつ効果的な財政運営のために、財源が不足した場合の市債の償還や必要に応じて繰上償還の財源として活用する。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78,324
77,591
24.26
32,049,116
31,173,964
699,998
17,380,912
25,834,435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収入額においては昨年度と比較して増加している。これは市民税所得割、利子割交付金、配当割交付金及び地方消費税交付金の増が主な要因である。基準財政需要額においても昨年度と比較して増加しており、生活保護費、こども子育て費、高齢者保健福祉費及び地域振興費の増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財政力指数が</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低下した要因は、基準財政需要額の増加率が基準財政収入額を上回ったためである。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類似団体内平均値との比較では、同様に推移している。今後自主財源の徴収強化を更に進めるとともに効率的な行政運営に取り組み財政基盤の強化に努める。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類似団体内平均値を下回っており、</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％となった。昨年度より増加した理由は、人事院勧告による人件費の増、物価高騰による物件費の増及び扶助費の増が主な要因である。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この傾向は今後も同様に推移していくと考えれ、また今後公共施設の整備を予定しているため、公債費の増加も予想されることから、自主財源の徴収強化により安定的な財源確保に努める。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150495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138430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945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89895"/>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9895"/>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業務委託料と人事院勧告に基づく人件費の増加が主な要因である。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今後も増加傾向を見込んでいるが、指定管理者制度や民間委託を効果的に活用し、人件費を抑制するとともに事務事業の積極的な見直しを行い、物件費の経費削減に努め更なる行政運営の効率化に努める。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51665</xdr:rowOff>
    </xdr:from>
    <xdr:to>
      <xdr:col>23</xdr:col>
      <xdr:colOff>133350</xdr:colOff>
      <xdr:row>80</xdr:row>
      <xdr:rowOff>62436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67665"/>
          <a:ext cx="838200" cy="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40889</xdr:rowOff>
    </xdr:from>
    <xdr:to>
      <xdr:col>19</xdr:col>
      <xdr:colOff>133350</xdr:colOff>
      <xdr:row>80</xdr:row>
      <xdr:rowOff>51665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56889"/>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40889</xdr:rowOff>
    </xdr:from>
    <xdr:to>
      <xdr:col>15</xdr:col>
      <xdr:colOff>82550</xdr:colOff>
      <xdr:row>80</xdr:row>
      <xdr:rowOff>44323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756889"/>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18717</xdr:rowOff>
    </xdr:from>
    <xdr:to>
      <xdr:col>11</xdr:col>
      <xdr:colOff>31750</xdr:colOff>
      <xdr:row>80</xdr:row>
      <xdr:rowOff>44323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34717"/>
          <a:ext cx="889000" cy="2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11636</xdr:rowOff>
    </xdr:from>
    <xdr:to>
      <xdr:col>23</xdr:col>
      <xdr:colOff>184150</xdr:colOff>
      <xdr:row>80</xdr:row>
      <xdr:rowOff>113236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104363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865</xdr:rowOff>
    </xdr:from>
    <xdr:to>
      <xdr:col>19</xdr:col>
      <xdr:colOff>184150</xdr:colOff>
      <xdr:row>80</xdr:row>
      <xdr:rowOff>102465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112642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85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161539</xdr:rowOff>
    </xdr:from>
    <xdr:to>
      <xdr:col>15</xdr:col>
      <xdr:colOff>133350</xdr:colOff>
      <xdr:row>80</xdr:row>
      <xdr:rowOff>91689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101866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164973</xdr:rowOff>
    </xdr:from>
    <xdr:to>
      <xdr:col>11</xdr:col>
      <xdr:colOff>82550</xdr:colOff>
      <xdr:row>80</xdr:row>
      <xdr:rowOff>95123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105300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7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139367</xdr:rowOff>
    </xdr:from>
    <xdr:to>
      <xdr:col>7</xdr:col>
      <xdr:colOff>31750</xdr:colOff>
      <xdr:row>80</xdr:row>
      <xdr:rowOff>69517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79694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職員の年齢構成に偏りがあることで、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代の中堅層から管理職員への登用の増加に伴いラスパイレス指数が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を超過する状況が続いていたが、新規職員の採用等によりラスパイレス指数が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を切り</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の数値となった。</a:t>
          </a:r>
        </a:p>
        <a:p>
          <a:r>
            <a:rPr kumimoji="1" lang="ja-JP" altLang="en-US" sz="1300">
              <a:latin typeface="ＭＳ Ｐゴシック" panose="020B0600070205080204" pitchFamily="50" charset="-128"/>
              <a:ea typeface="ＭＳ Ｐゴシック" panose="020B0600070205080204" pitchFamily="50" charset="-128"/>
            </a:rPr>
            <a:t>　今後も、国家公務員の支給水準、また近隣市の状況を踏まえながら、引き続き給与の適正化に努める。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数に対する保育士・幼稚園教諭の人員の割合が大きく、類似団体内平均値より高くなっている。今後において、保育所・幼稚園等の民間委託を含めた各部局の再編計画や事務事業の改善等を踏まえ、最適な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99271</xdr:rowOff>
    </xdr:from>
    <xdr:to>
      <xdr:col>81</xdr:col>
      <xdr:colOff>44450</xdr:colOff>
      <xdr:row>61</xdr:row>
      <xdr:rowOff>127423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77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101282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577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51012</xdr:rowOff>
    </xdr:from>
    <xdr:to>
      <xdr:col>72</xdr:col>
      <xdr:colOff>203200</xdr:colOff>
      <xdr:row>61</xdr:row>
      <xdr:rowOff>101282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09462"/>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49001</xdr:rowOff>
    </xdr:from>
    <xdr:to>
      <xdr:col>68</xdr:col>
      <xdr:colOff>152400</xdr:colOff>
      <xdr:row>61</xdr:row>
      <xdr:rowOff>51012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745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48471</xdr:rowOff>
    </xdr:from>
    <xdr:to>
      <xdr:col>77</xdr:col>
      <xdr:colOff>95250</xdr:colOff>
      <xdr:row>61</xdr:row>
      <xdr:rowOff>150071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212</xdr:rowOff>
    </xdr:from>
    <xdr:to>
      <xdr:col>68</xdr:col>
      <xdr:colOff>203200</xdr:colOff>
      <xdr:row>61</xdr:row>
      <xdr:rowOff>101812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86589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169651</xdr:rowOff>
    </xdr:from>
    <xdr:to>
      <xdr:col>64</xdr:col>
      <xdr:colOff>152400</xdr:colOff>
      <xdr:row>61</xdr:row>
      <xdr:rowOff>99801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84578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比率は改善しているものの、依然として類似団体内平均値を大きく上回っている。人口の急増に伴うインフラ整備により地方債を発行してきたことが比率の高い要因となっている。今後においても公共施設の整備を予定しており、劇的な改善は困難で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このような状況下において、可能な限り普通交付税措置のある地方債の借入の活用し財政の健全化に努める。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103294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434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143510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28363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158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721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74083</xdr:rowOff>
    </xdr:from>
    <xdr:to>
      <xdr:col>64</xdr:col>
      <xdr:colOff>152400</xdr:colOff>
      <xdr:row>45</xdr:row>
      <xdr:rowOff>4233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160460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％の減少となっているのに対し、本市は決算剰余金を基金に編入したことにより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％の減少となった。しかし依然として類似団体平均値を大きく上回っており、今後においても公共施設の整備を予定しており、劇的な改善は困難であると考える。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このような状況下において、可能な限り普通交付税措置のある地方債の借入の活用し財政の健全化に努める。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99725</xdr:rowOff>
    </xdr:from>
    <xdr:to>
      <xdr:col>81</xdr:col>
      <xdr:colOff>44450</xdr:colOff>
      <xdr:row>16</xdr:row>
      <xdr:rowOff>161774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4292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159476</xdr:rowOff>
    </xdr:from>
    <xdr:to>
      <xdr:col>77</xdr:col>
      <xdr:colOff>44450</xdr:colOff>
      <xdr:row>16</xdr:row>
      <xdr:rowOff>161774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0267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159476</xdr:rowOff>
    </xdr:from>
    <xdr:to>
      <xdr:col>72</xdr:col>
      <xdr:colOff>203200</xdr:colOff>
      <xdr:row>16</xdr:row>
      <xdr:rowOff>169817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0267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169817</xdr:rowOff>
    </xdr:from>
    <xdr:to>
      <xdr:col>68</xdr:col>
      <xdr:colOff>152400</xdr:colOff>
      <xdr:row>18</xdr:row>
      <xdr:rowOff>11914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1301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48925</xdr:rowOff>
    </xdr:from>
    <xdr:to>
      <xdr:col>81</xdr:col>
      <xdr:colOff>95250</xdr:colOff>
      <xdr:row>16</xdr:row>
      <xdr:rowOff>150525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21002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110974</xdr:rowOff>
    </xdr:from>
    <xdr:to>
      <xdr:col>77</xdr:col>
      <xdr:colOff>95250</xdr:colOff>
      <xdr:row>17</xdr:row>
      <xdr:rowOff>41124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25901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108676</xdr:rowOff>
    </xdr:from>
    <xdr:to>
      <xdr:col>73</xdr:col>
      <xdr:colOff>44450</xdr:colOff>
      <xdr:row>17</xdr:row>
      <xdr:rowOff>38826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23603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119017</xdr:rowOff>
    </xdr:from>
    <xdr:to>
      <xdr:col>68</xdr:col>
      <xdr:colOff>203200</xdr:colOff>
      <xdr:row>17</xdr:row>
      <xdr:rowOff>49167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33944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4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132564</xdr:rowOff>
    </xdr:from>
    <xdr:to>
      <xdr:col>64</xdr:col>
      <xdr:colOff>152400</xdr:colOff>
      <xdr:row>18</xdr:row>
      <xdr:rowOff>62714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47491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78,324
77,591
24.26
32,049,116
31,173,964
699,998
17,380,912
25,834,435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人事院勧告による給料の増加の影響により、昨年度比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％となった。類似団体内平均値を下回っており、他団体に比べ効率的な支出になっていることが伺える。今後も業務の効率化を図り適正な職員数の確保に努める。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昨年度から続く物価高騰により、昨年度と同等数値に高止まりしている。</a:t>
          </a:r>
        </a:p>
        <a:p>
          <a:r>
            <a:rPr kumimoji="1" lang="ja-JP" altLang="en-US" sz="1300">
              <a:latin typeface="ＭＳ Ｐゴシック" panose="020B0600070205080204" pitchFamily="50" charset="-128"/>
              <a:ea typeface="ＭＳ Ｐゴシック" panose="020B0600070205080204" pitchFamily="50" charset="-128"/>
            </a:rPr>
            <a:t>　今後も物価高騰に伴う物件費の増加が見込まれるが、指定管理者制度や民間委託を効果的に活用し、事務事業の積極的な見直しを行い、物件費の経費削減に努め更なる行政運営の効率化に努める。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17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15</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7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15</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701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0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障害扶助費が顕著に増加しており比率としては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％増加した。類似団体内平均値を下回っているが、今後も扶助費の増加が見込まれている。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60325</xdr:rowOff>
    </xdr:from>
    <xdr:to>
      <xdr:col>15</xdr:col>
      <xdr:colOff>98425</xdr:colOff>
      <xdr:row>55</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90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xdr:rowOff>
    </xdr:from>
    <xdr:to>
      <xdr:col>11</xdr:col>
      <xdr:colOff>9525</xdr:colOff>
      <xdr:row>55</xdr:row>
      <xdr:rowOff>60325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3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xdr:rowOff>
    </xdr:from>
    <xdr:to>
      <xdr:col>11</xdr:col>
      <xdr:colOff>60325</xdr:colOff>
      <xdr:row>55</xdr:row>
      <xdr:rowOff>111125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121302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123825</xdr:rowOff>
    </xdr:from>
    <xdr:to>
      <xdr:col>6</xdr:col>
      <xdr:colOff>171450</xdr:colOff>
      <xdr:row>55</xdr:row>
      <xdr:rowOff>53975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64152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類似団体内平均値を下回っており、昨年度と比較して比率は増加した。主な要因は、国民健康保険特別会計・介護保険特別会計等への繰出金の増加である。</a:t>
          </a:r>
        </a:p>
        <a:p>
          <a:r>
            <a:rPr kumimoji="1" lang="ja-JP" altLang="en-US" sz="1300">
              <a:latin typeface="ＭＳ Ｐゴシック" panose="020B0600070205080204" pitchFamily="50" charset="-128"/>
              <a:ea typeface="ＭＳ Ｐゴシック" panose="020B0600070205080204" pitchFamily="50" charset="-128"/>
            </a:rPr>
            <a:t>　今後、介護保険については給付費抑制のため予防・健康増進事業を効果的に取り組み、繰出金の抑制に努める。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5842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60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3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40132</xdr:rowOff>
    </xdr:from>
    <xdr:to>
      <xdr:col>73</xdr:col>
      <xdr:colOff>180975</xdr:colOff>
      <xdr:row>56</xdr:row>
      <xdr:rowOff>122428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41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56</xdr:row>
      <xdr:rowOff>94996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41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143019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160782</xdr:rowOff>
    </xdr:from>
    <xdr:to>
      <xdr:col>69</xdr:col>
      <xdr:colOff>142875</xdr:colOff>
      <xdr:row>56</xdr:row>
      <xdr:rowOff>90932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101109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％増加したものの、類似団体内平均値と比較して同じような推移となっている。今後については、香芝・王寺環境施設組合の建替に係る地方債の償還により、数値の上昇が見込まれる。</a:t>
          </a:r>
        </a:p>
        <a:p>
          <a:r>
            <a:rPr kumimoji="1" lang="ja-JP" altLang="en-US" sz="1300">
              <a:latin typeface="ＭＳ Ｐゴシック" panose="020B0600070205080204" pitchFamily="50" charset="-128"/>
              <a:ea typeface="ＭＳ Ｐゴシック" panose="020B0600070205080204" pitchFamily="50" charset="-128"/>
            </a:rPr>
            <a:t>　その他の補助金については、類似性、必要性、有効性、交付基準が適正かどうかを精査し、廃止・縮小等の整理合理化を図り、補助金の適正な支出に努める。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31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159004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1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717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償還終了や利率見直しによる元利償還金の減少により、昨年度と比較して低下しているが、依然として類似団体内平均値を大きく上回っている。人口の急増に伴うインフラ整備等により地方債を発行してきたことが比率の高い要因となっている。</a:t>
          </a:r>
        </a:p>
        <a:p>
          <a:r>
            <a:rPr kumimoji="1" lang="ja-JP" altLang="en-US" sz="1100">
              <a:latin typeface="ＭＳ Ｐゴシック" panose="020B0600070205080204" pitchFamily="50" charset="-128"/>
              <a:ea typeface="ＭＳ Ｐゴシック" panose="020B0600070205080204" pitchFamily="50" charset="-128"/>
            </a:rPr>
            <a:t>　今後についても香芝市スポーツ公園の新設や公共施設等総合管理計画に基づいた施設改修等を予定しており、相当程度の普通建設事業費の支出が見込まれ、劇的な改善は難しい。そのような状況下において、可能な限り交付税措置のある地方債の活用や、次年度以降への負担を考慮の上、普通建設事業を計画的に実施す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172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31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78</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15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153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類似団体内平均値を下回っており、昨年度と比較して比率は増加した。主な要因として、人件費と扶助費の増加が大きい。</a:t>
          </a:r>
        </a:p>
        <a:p>
          <a:r>
            <a:rPr kumimoji="1" lang="ja-JP" altLang="en-US" sz="1300">
              <a:latin typeface="ＭＳ Ｐゴシック" panose="020B0600070205080204" pitchFamily="50" charset="-128"/>
              <a:ea typeface="ＭＳ Ｐゴシック" panose="020B0600070205080204" pitchFamily="50" charset="-128"/>
            </a:rPr>
            <a:t>　物価高騰に伴う物件費の増や高齢化に伴う扶助費の増が今後も見込まれるが、歳入の確保および歳出抑制を徹底し、健全な財政運営に努める。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280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140716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274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74</xdr:row>
      <xdr:rowOff>40132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125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168148</xdr:rowOff>
    </xdr:from>
    <xdr:to>
      <xdr:col>69</xdr:col>
      <xdr:colOff>92075</xdr:colOff>
      <xdr:row>73</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125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117348</xdr:rowOff>
    </xdr:from>
    <xdr:to>
      <xdr:col>69</xdr:col>
      <xdr:colOff>142875</xdr:colOff>
      <xdr:row>73</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57675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141516</xdr:rowOff>
    </xdr:from>
    <xdr:to>
      <xdr:col>29</xdr:col>
      <xdr:colOff>127000</xdr:colOff>
      <xdr:row>20</xdr:row>
      <xdr:rowOff>22327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6691"/>
          <a:ext cx="647700" cy="52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22327</xdr:rowOff>
    </xdr:from>
    <xdr:to>
      <xdr:col>26</xdr:col>
      <xdr:colOff>50800</xdr:colOff>
      <xdr:row>20</xdr:row>
      <xdr:rowOff>51791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8952"/>
          <a:ext cx="698500" cy="2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32614</xdr:rowOff>
    </xdr:from>
    <xdr:to>
      <xdr:col>22</xdr:col>
      <xdr:colOff>114300</xdr:colOff>
      <xdr:row>20</xdr:row>
      <xdr:rowOff>51791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09239"/>
          <a:ext cx="698500" cy="1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32614</xdr:rowOff>
    </xdr:from>
    <xdr:to>
      <xdr:col>18</xdr:col>
      <xdr:colOff>177800</xdr:colOff>
      <xdr:row>20</xdr:row>
      <xdr:rowOff>83604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9239"/>
          <a:ext cx="698500" cy="5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90716</xdr:rowOff>
    </xdr:from>
    <xdr:to>
      <xdr:col>29</xdr:col>
      <xdr:colOff>177800</xdr:colOff>
      <xdr:row>20</xdr:row>
      <xdr:rowOff>20866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5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62793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7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142977</xdr:rowOff>
    </xdr:from>
    <xdr:to>
      <xdr:col>26</xdr:col>
      <xdr:colOff>101600</xdr:colOff>
      <xdr:row>20</xdr:row>
      <xdr:rowOff>73127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57904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991</xdr:rowOff>
    </xdr:from>
    <xdr:to>
      <xdr:col>22</xdr:col>
      <xdr:colOff>165100</xdr:colOff>
      <xdr:row>20</xdr:row>
      <xdr:rowOff>102591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7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87368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153264</xdr:rowOff>
    </xdr:from>
    <xdr:to>
      <xdr:col>19</xdr:col>
      <xdr:colOff>38100</xdr:colOff>
      <xdr:row>20</xdr:row>
      <xdr:rowOff>83414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68191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32804</xdr:rowOff>
    </xdr:from>
    <xdr:to>
      <xdr:col>15</xdr:col>
      <xdr:colOff>101600</xdr:colOff>
      <xdr:row>20</xdr:row>
      <xdr:rowOff>134404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119181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xdr:rowOff>
    </xdr:from>
    <xdr:to>
      <xdr:col>29</xdr:col>
      <xdr:colOff>127000</xdr:colOff>
      <xdr:row>35</xdr:row>
      <xdr:rowOff>27363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10445"/>
          <a:ext cx="647700" cy="27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318273</xdr:rowOff>
    </xdr:from>
    <xdr:to>
      <xdr:col>26</xdr:col>
      <xdr:colOff>50800</xdr:colOff>
      <xdr:row>35</xdr:row>
      <xdr:rowOff>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85723"/>
          <a:ext cx="6985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318273</xdr:rowOff>
    </xdr:from>
    <xdr:to>
      <xdr:col>22</xdr:col>
      <xdr:colOff>114300</xdr:colOff>
      <xdr:row>34</xdr:row>
      <xdr:rowOff>324804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85723"/>
          <a:ext cx="6985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303904</xdr:rowOff>
    </xdr:from>
    <xdr:to>
      <xdr:col>18</xdr:col>
      <xdr:colOff>177800</xdr:colOff>
      <xdr:row>34</xdr:row>
      <xdr:rowOff>324804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71354"/>
          <a:ext cx="698500" cy="20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319463</xdr:rowOff>
    </xdr:from>
    <xdr:to>
      <xdr:col>29</xdr:col>
      <xdr:colOff>177800</xdr:colOff>
      <xdr:row>35</xdr:row>
      <xdr:rowOff>78163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164540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292195</xdr:rowOff>
    </xdr:from>
    <xdr:to>
      <xdr:col>26</xdr:col>
      <xdr:colOff>101600</xdr:colOff>
      <xdr:row>35</xdr:row>
      <xdr:rowOff>50895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61071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2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267473</xdr:rowOff>
    </xdr:from>
    <xdr:to>
      <xdr:col>22</xdr:col>
      <xdr:colOff>165100</xdr:colOff>
      <xdr:row>35</xdr:row>
      <xdr:rowOff>26173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34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36350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0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274004</xdr:rowOff>
    </xdr:from>
    <xdr:to>
      <xdr:col>19</xdr:col>
      <xdr:colOff>38100</xdr:colOff>
      <xdr:row>35</xdr:row>
      <xdr:rowOff>32704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42881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253104</xdr:rowOff>
    </xdr:from>
    <xdr:to>
      <xdr:col>15</xdr:col>
      <xdr:colOff>101600</xdr:colOff>
      <xdr:row>35</xdr:row>
      <xdr:rowOff>11804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8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78,324
77,591
24.26
32,049,116
31,173,964
699,998
17,380,912
25,834,435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120187</xdr:rowOff>
    </xdr:from>
    <xdr:to>
      <xdr:col>24</xdr:col>
      <xdr:colOff>63500</xdr:colOff>
      <xdr:row>38</xdr:row>
      <xdr:rowOff>50709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3837"/>
          <a:ext cx="838200" cy="10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50709</xdr:rowOff>
    </xdr:from>
    <xdr:to>
      <xdr:col>19</xdr:col>
      <xdr:colOff>177800</xdr:colOff>
      <xdr:row>38</xdr:row>
      <xdr:rowOff>88200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580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28992</xdr:rowOff>
    </xdr:from>
    <xdr:to>
      <xdr:col>15</xdr:col>
      <xdr:colOff>50800</xdr:colOff>
      <xdr:row>38</xdr:row>
      <xdr:rowOff>88200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4092"/>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28992</xdr:rowOff>
    </xdr:from>
    <xdr:to>
      <xdr:col>10</xdr:col>
      <xdr:colOff>114300</xdr:colOff>
      <xdr:row>38</xdr:row>
      <xdr:rowOff>101654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4092"/>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69387</xdr:rowOff>
    </xdr:from>
    <xdr:to>
      <xdr:col>24</xdr:col>
      <xdr:colOff>114300</xdr:colOff>
      <xdr:row>37</xdr:row>
      <xdr:rowOff>170987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47814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171359</xdr:rowOff>
    </xdr:from>
    <xdr:to>
      <xdr:col>20</xdr:col>
      <xdr:colOff>38100</xdr:colOff>
      <xdr:row>38</xdr:row>
      <xdr:rowOff>101509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37400</xdr:rowOff>
    </xdr:from>
    <xdr:to>
      <xdr:col>15</xdr:col>
      <xdr:colOff>101600</xdr:colOff>
      <xdr:row>38</xdr:row>
      <xdr:rowOff>139000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130127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149642</xdr:rowOff>
    </xdr:from>
    <xdr:to>
      <xdr:col>10</xdr:col>
      <xdr:colOff>165100</xdr:colOff>
      <xdr:row>38</xdr:row>
      <xdr:rowOff>79792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70919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50854</xdr:rowOff>
    </xdr:from>
    <xdr:to>
      <xdr:col>6</xdr:col>
      <xdr:colOff>38100</xdr:colOff>
      <xdr:row>38</xdr:row>
      <xdr:rowOff>152454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143581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100329</xdr:rowOff>
    </xdr:from>
    <xdr:to>
      <xdr:col>24</xdr:col>
      <xdr:colOff>63500</xdr:colOff>
      <xdr:row>58</xdr:row>
      <xdr:rowOff>102957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4429"/>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100329</xdr:rowOff>
    </xdr:from>
    <xdr:to>
      <xdr:col>19</xdr:col>
      <xdr:colOff>177800</xdr:colOff>
      <xdr:row>58</xdr:row>
      <xdr:rowOff>102082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4442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102082</xdr:rowOff>
    </xdr:from>
    <xdr:to>
      <xdr:col>15</xdr:col>
      <xdr:colOff>50800</xdr:colOff>
      <xdr:row>58</xdr:row>
      <xdr:rowOff>102536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46182"/>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102536</xdr:rowOff>
    </xdr:from>
    <xdr:to>
      <xdr:col>10</xdr:col>
      <xdr:colOff>114300</xdr:colOff>
      <xdr:row>58</xdr:row>
      <xdr:rowOff>114740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46636"/>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52157</xdr:rowOff>
    </xdr:from>
    <xdr:to>
      <xdr:col>24</xdr:col>
      <xdr:colOff>114300</xdr:colOff>
      <xdr:row>58</xdr:row>
      <xdr:rowOff>153757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138534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49529</xdr:rowOff>
    </xdr:from>
    <xdr:to>
      <xdr:col>20</xdr:col>
      <xdr:colOff>38100</xdr:colOff>
      <xdr:row>58</xdr:row>
      <xdr:rowOff>151129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142256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51282</xdr:rowOff>
    </xdr:from>
    <xdr:to>
      <xdr:col>15</xdr:col>
      <xdr:colOff>101600</xdr:colOff>
      <xdr:row>58</xdr:row>
      <xdr:rowOff>152882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51736</xdr:rowOff>
    </xdr:from>
    <xdr:to>
      <xdr:col>10</xdr:col>
      <xdr:colOff>165100</xdr:colOff>
      <xdr:row>58</xdr:row>
      <xdr:rowOff>153336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144463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63940</xdr:rowOff>
    </xdr:from>
    <xdr:to>
      <xdr:col>6</xdr:col>
      <xdr:colOff>38100</xdr:colOff>
      <xdr:row>58</xdr:row>
      <xdr:rowOff>165540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156667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159969</xdr:rowOff>
    </xdr:from>
    <xdr:to>
      <xdr:col>24</xdr:col>
      <xdr:colOff>63500</xdr:colOff>
      <xdr:row>78</xdr:row>
      <xdr:rowOff>163931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33069"/>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159969</xdr:rowOff>
    </xdr:from>
    <xdr:to>
      <xdr:col>19</xdr:col>
      <xdr:colOff>177800</xdr:colOff>
      <xdr:row>78</xdr:row>
      <xdr:rowOff>169608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33069"/>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169608</xdr:rowOff>
    </xdr:from>
    <xdr:to>
      <xdr:col>15</xdr:col>
      <xdr:colOff>50800</xdr:colOff>
      <xdr:row>79</xdr:row>
      <xdr:rowOff>8065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270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8065</xdr:rowOff>
    </xdr:from>
    <xdr:to>
      <xdr:col>10</xdr:col>
      <xdr:colOff>114300</xdr:colOff>
      <xdr:row>79</xdr:row>
      <xdr:rowOff>9283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52615"/>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113131</xdr:rowOff>
    </xdr:from>
    <xdr:to>
      <xdr:col>24</xdr:col>
      <xdr:colOff>114300</xdr:colOff>
      <xdr:row>79</xdr:row>
      <xdr:rowOff>43281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28058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109169</xdr:rowOff>
    </xdr:from>
    <xdr:to>
      <xdr:col>20</xdr:col>
      <xdr:colOff>38100</xdr:colOff>
      <xdr:row>79</xdr:row>
      <xdr:rowOff>39319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30446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118808</xdr:rowOff>
    </xdr:from>
    <xdr:to>
      <xdr:col>15</xdr:col>
      <xdr:colOff>101600</xdr:colOff>
      <xdr:row>79</xdr:row>
      <xdr:rowOff>48958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40085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128715</xdr:rowOff>
    </xdr:from>
    <xdr:to>
      <xdr:col>10</xdr:col>
      <xdr:colOff>165100</xdr:colOff>
      <xdr:row>79</xdr:row>
      <xdr:rowOff>58865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49992</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129933</xdr:rowOff>
    </xdr:from>
    <xdr:to>
      <xdr:col>6</xdr:col>
      <xdr:colOff>38100</xdr:colOff>
      <xdr:row>79</xdr:row>
      <xdr:rowOff>60083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51210</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105448</xdr:rowOff>
    </xdr:from>
    <xdr:to>
      <xdr:col>24</xdr:col>
      <xdr:colOff>63500</xdr:colOff>
      <xdr:row>97</xdr:row>
      <xdr:rowOff>44193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564648"/>
          <a:ext cx="838200" cy="1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44193</xdr:rowOff>
    </xdr:from>
    <xdr:to>
      <xdr:col>19</xdr:col>
      <xdr:colOff>177800</xdr:colOff>
      <xdr:row>97</xdr:row>
      <xdr:rowOff>158293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674843"/>
          <a:ext cx="889000" cy="1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7674</xdr:rowOff>
    </xdr:from>
    <xdr:to>
      <xdr:col>15</xdr:col>
      <xdr:colOff>50800</xdr:colOff>
      <xdr:row>97</xdr:row>
      <xdr:rowOff>158293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638324"/>
          <a:ext cx="889000" cy="1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7674</xdr:rowOff>
    </xdr:from>
    <xdr:to>
      <xdr:col>10</xdr:col>
      <xdr:colOff>114300</xdr:colOff>
      <xdr:row>98</xdr:row>
      <xdr:rowOff>97628</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38324"/>
          <a:ext cx="889000" cy="26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45523</xdr:rowOff>
    </xdr:from>
    <xdr:to>
      <xdr:col>6</xdr:col>
      <xdr:colOff>38100</xdr:colOff>
      <xdr:row>97</xdr:row>
      <xdr:rowOff>147123</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163650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54648</xdr:rowOff>
    </xdr:from>
    <xdr:to>
      <xdr:col>24</xdr:col>
      <xdr:colOff>114300</xdr:colOff>
      <xdr:row>96</xdr:row>
      <xdr:rowOff>156248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5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33075</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9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164843</xdr:rowOff>
    </xdr:from>
    <xdr:to>
      <xdr:col>20</xdr:col>
      <xdr:colOff>38100</xdr:colOff>
      <xdr:row>97</xdr:row>
      <xdr:rowOff>94993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6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86120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7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107493</xdr:rowOff>
    </xdr:from>
    <xdr:to>
      <xdr:col>15</xdr:col>
      <xdr:colOff>101600</xdr:colOff>
      <xdr:row>98</xdr:row>
      <xdr:rowOff>37643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28770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8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128324</xdr:rowOff>
    </xdr:from>
    <xdr:to>
      <xdr:col>10</xdr:col>
      <xdr:colOff>165100</xdr:colOff>
      <xdr:row>97</xdr:row>
      <xdr:rowOff>58474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49601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68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46828</xdr:rowOff>
    </xdr:from>
    <xdr:to>
      <xdr:col>6</xdr:col>
      <xdr:colOff>38100</xdr:colOff>
      <xdr:row>98</xdr:row>
      <xdr:rowOff>148428</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139555</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59484</xdr:rowOff>
    </xdr:from>
    <xdr:to>
      <xdr:col>55</xdr:col>
      <xdr:colOff>0</xdr:colOff>
      <xdr:row>37</xdr:row>
      <xdr:rowOff>76545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3134"/>
          <a:ext cx="8382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38255</xdr:rowOff>
    </xdr:from>
    <xdr:to>
      <xdr:col>50</xdr:col>
      <xdr:colOff>114300</xdr:colOff>
      <xdr:row>37</xdr:row>
      <xdr:rowOff>76545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81905"/>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36304</xdr:rowOff>
    </xdr:from>
    <xdr:to>
      <xdr:col>45</xdr:col>
      <xdr:colOff>177800</xdr:colOff>
      <xdr:row>37</xdr:row>
      <xdr:rowOff>38255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37995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167521</xdr:rowOff>
    </xdr:from>
    <xdr:to>
      <xdr:col>41</xdr:col>
      <xdr:colOff>50800</xdr:colOff>
      <xdr:row>37</xdr:row>
      <xdr:rowOff>36304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53921"/>
          <a:ext cx="889000" cy="7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8684</xdr:rowOff>
    </xdr:from>
    <xdr:to>
      <xdr:col>55</xdr:col>
      <xdr:colOff>50800</xdr:colOff>
      <xdr:row>37</xdr:row>
      <xdr:rowOff>110284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158561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3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25745</xdr:rowOff>
    </xdr:from>
    <xdr:to>
      <xdr:col>50</xdr:col>
      <xdr:colOff>165100</xdr:colOff>
      <xdr:row>37</xdr:row>
      <xdr:rowOff>127345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118472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6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158905</xdr:rowOff>
    </xdr:from>
    <xdr:to>
      <xdr:col>46</xdr:col>
      <xdr:colOff>38100</xdr:colOff>
      <xdr:row>37</xdr:row>
      <xdr:rowOff>89055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80182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156954</xdr:rowOff>
    </xdr:from>
    <xdr:to>
      <xdr:col>41</xdr:col>
      <xdr:colOff>101600</xdr:colOff>
      <xdr:row>37</xdr:row>
      <xdr:rowOff>87104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78231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116721</xdr:rowOff>
    </xdr:from>
    <xdr:to>
      <xdr:col>36</xdr:col>
      <xdr:colOff>165100</xdr:colOff>
      <xdr:row>33</xdr:row>
      <xdr:rowOff>46871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0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37998</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97910</xdr:rowOff>
    </xdr:from>
    <xdr:to>
      <xdr:col>55</xdr:col>
      <xdr:colOff>0</xdr:colOff>
      <xdr:row>57</xdr:row>
      <xdr:rowOff>78207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99110"/>
          <a:ext cx="8382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78207</xdr:rowOff>
    </xdr:from>
    <xdr:to>
      <xdr:col>50</xdr:col>
      <xdr:colOff>114300</xdr:colOff>
      <xdr:row>57</xdr:row>
      <xdr:rowOff>96832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850857"/>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96832</xdr:rowOff>
    </xdr:from>
    <xdr:to>
      <xdr:col>45</xdr:col>
      <xdr:colOff>177800</xdr:colOff>
      <xdr:row>57</xdr:row>
      <xdr:rowOff>112888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69482"/>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97692</xdr:rowOff>
    </xdr:from>
    <xdr:to>
      <xdr:col>41</xdr:col>
      <xdr:colOff>50800</xdr:colOff>
      <xdr:row>57</xdr:row>
      <xdr:rowOff>112888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70342"/>
          <a:ext cx="8890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47110</xdr:rowOff>
    </xdr:from>
    <xdr:to>
      <xdr:col>55</xdr:col>
      <xdr:colOff>50800</xdr:colOff>
      <xdr:row>56</xdr:row>
      <xdr:rowOff>148710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25537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2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27407</xdr:rowOff>
    </xdr:from>
    <xdr:to>
      <xdr:col>50</xdr:col>
      <xdr:colOff>165100</xdr:colOff>
      <xdr:row>57</xdr:row>
      <xdr:rowOff>129007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120134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46032</xdr:rowOff>
    </xdr:from>
    <xdr:to>
      <xdr:col>46</xdr:col>
      <xdr:colOff>38100</xdr:colOff>
      <xdr:row>57</xdr:row>
      <xdr:rowOff>147632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138759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62088</xdr:rowOff>
    </xdr:from>
    <xdr:to>
      <xdr:col>41</xdr:col>
      <xdr:colOff>101600</xdr:colOff>
      <xdr:row>57</xdr:row>
      <xdr:rowOff>163688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154815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46892</xdr:rowOff>
    </xdr:from>
    <xdr:to>
      <xdr:col>36</xdr:col>
      <xdr:colOff>165100</xdr:colOff>
      <xdr:row>57</xdr:row>
      <xdr:rowOff>148492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139619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163285</xdr:rowOff>
    </xdr:from>
    <xdr:to>
      <xdr:col>55</xdr:col>
      <xdr:colOff>0</xdr:colOff>
      <xdr:row>78</xdr:row>
      <xdr:rowOff>103505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64935"/>
          <a:ext cx="838200" cy="1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42011</xdr:rowOff>
    </xdr:from>
    <xdr:to>
      <xdr:col>50</xdr:col>
      <xdr:colOff>114300</xdr:colOff>
      <xdr:row>78</xdr:row>
      <xdr:rowOff>103505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15111"/>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42011</xdr:rowOff>
    </xdr:from>
    <xdr:to>
      <xdr:col>45</xdr:col>
      <xdr:colOff>177800</xdr:colOff>
      <xdr:row>78</xdr:row>
      <xdr:rowOff>110286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15111"/>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110286</xdr:rowOff>
    </xdr:from>
    <xdr:to>
      <xdr:col>41</xdr:col>
      <xdr:colOff>50800</xdr:colOff>
      <xdr:row>78</xdr:row>
      <xdr:rowOff>117506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83386"/>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112485</xdr:rowOff>
    </xdr:from>
    <xdr:to>
      <xdr:col>55</xdr:col>
      <xdr:colOff>50800</xdr:colOff>
      <xdr:row>78</xdr:row>
      <xdr:rowOff>42635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90912</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52705</xdr:rowOff>
    </xdr:from>
    <xdr:to>
      <xdr:col>50</xdr:col>
      <xdr:colOff>165100</xdr:colOff>
      <xdr:row>78</xdr:row>
      <xdr:rowOff>154305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145432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162661</xdr:rowOff>
    </xdr:from>
    <xdr:to>
      <xdr:col>46</xdr:col>
      <xdr:colOff>38100</xdr:colOff>
      <xdr:row>78</xdr:row>
      <xdr:rowOff>92811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83938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59486</xdr:rowOff>
    </xdr:from>
    <xdr:to>
      <xdr:col>41</xdr:col>
      <xdr:colOff>101600</xdr:colOff>
      <xdr:row>78</xdr:row>
      <xdr:rowOff>161086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152213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66706</xdr:rowOff>
    </xdr:from>
    <xdr:to>
      <xdr:col>36</xdr:col>
      <xdr:colOff>165100</xdr:colOff>
      <xdr:row>78</xdr:row>
      <xdr:rowOff>168306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159433</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142317</xdr:rowOff>
    </xdr:from>
    <xdr:to>
      <xdr:col>55</xdr:col>
      <xdr:colOff>0</xdr:colOff>
      <xdr:row>97</xdr:row>
      <xdr:rowOff>72161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01517"/>
          <a:ext cx="838200" cy="1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72161</xdr:rowOff>
    </xdr:from>
    <xdr:to>
      <xdr:col>50</xdr:col>
      <xdr:colOff>114300</xdr:colOff>
      <xdr:row>97</xdr:row>
      <xdr:rowOff>123507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02811"/>
          <a:ext cx="889000" cy="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98768</xdr:rowOff>
    </xdr:from>
    <xdr:to>
      <xdr:col>45</xdr:col>
      <xdr:colOff>177800</xdr:colOff>
      <xdr:row>97</xdr:row>
      <xdr:rowOff>123507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29418"/>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61785</xdr:rowOff>
    </xdr:from>
    <xdr:to>
      <xdr:col>41</xdr:col>
      <xdr:colOff>50800</xdr:colOff>
      <xdr:row>97</xdr:row>
      <xdr:rowOff>98768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92435"/>
          <a:ext cx="8890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91517</xdr:rowOff>
    </xdr:from>
    <xdr:to>
      <xdr:col>55</xdr:col>
      <xdr:colOff>50800</xdr:colOff>
      <xdr:row>97</xdr:row>
      <xdr:rowOff>21667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114394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21361</xdr:rowOff>
    </xdr:from>
    <xdr:to>
      <xdr:col>50</xdr:col>
      <xdr:colOff>165100</xdr:colOff>
      <xdr:row>97</xdr:row>
      <xdr:rowOff>122961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5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114088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72707</xdr:rowOff>
    </xdr:from>
    <xdr:to>
      <xdr:col>46</xdr:col>
      <xdr:colOff>38100</xdr:colOff>
      <xdr:row>98</xdr:row>
      <xdr:rowOff>2857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165434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47968</xdr:rowOff>
    </xdr:from>
    <xdr:to>
      <xdr:col>41</xdr:col>
      <xdr:colOff>101600</xdr:colOff>
      <xdr:row>97</xdr:row>
      <xdr:rowOff>149568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7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140695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7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10985</xdr:rowOff>
    </xdr:from>
    <xdr:to>
      <xdr:col>36</xdr:col>
      <xdr:colOff>165100</xdr:colOff>
      <xdr:row>97</xdr:row>
      <xdr:rowOff>112585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103712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3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97920</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4470"/>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97920</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84470"/>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98258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4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47120</xdr:rowOff>
    </xdr:from>
    <xdr:to>
      <xdr:col>81</xdr:col>
      <xdr:colOff>101600</xdr:colOff>
      <xdr:row>39</xdr:row>
      <xdr:rowOff>148720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139847</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6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47458</xdr:rowOff>
    </xdr:from>
    <xdr:to>
      <xdr:col>67</xdr:col>
      <xdr:colOff>101600</xdr:colOff>
      <xdr:row>39</xdr:row>
      <xdr:rowOff>149058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140185</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84646</xdr:rowOff>
    </xdr:from>
    <xdr:to>
      <xdr:col>85</xdr:col>
      <xdr:colOff>127000</xdr:colOff>
      <xdr:row>76</xdr:row>
      <xdr:rowOff>104978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114846"/>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59386</xdr:rowOff>
    </xdr:from>
    <xdr:to>
      <xdr:col>81</xdr:col>
      <xdr:colOff>50800</xdr:colOff>
      <xdr:row>76</xdr:row>
      <xdr:rowOff>84646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89586"/>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31153</xdr:rowOff>
    </xdr:from>
    <xdr:to>
      <xdr:col>76</xdr:col>
      <xdr:colOff>114300</xdr:colOff>
      <xdr:row>76</xdr:row>
      <xdr:rowOff>59386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061353"/>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12243</xdr:rowOff>
    </xdr:from>
    <xdr:to>
      <xdr:col>71</xdr:col>
      <xdr:colOff>177800</xdr:colOff>
      <xdr:row>76</xdr:row>
      <xdr:rowOff>31153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042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54178</xdr:rowOff>
    </xdr:from>
    <xdr:to>
      <xdr:col>85</xdr:col>
      <xdr:colOff>177800</xdr:colOff>
      <xdr:row>76</xdr:row>
      <xdr:rowOff>155778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77055</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33846</xdr:rowOff>
    </xdr:from>
    <xdr:to>
      <xdr:col>81</xdr:col>
      <xdr:colOff>101600</xdr:colOff>
      <xdr:row>76</xdr:row>
      <xdr:rowOff>135446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151972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8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8586</xdr:rowOff>
    </xdr:from>
    <xdr:to>
      <xdr:col>76</xdr:col>
      <xdr:colOff>165100</xdr:colOff>
      <xdr:row>76</xdr:row>
      <xdr:rowOff>110186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126713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151803</xdr:rowOff>
    </xdr:from>
    <xdr:to>
      <xdr:col>72</xdr:col>
      <xdr:colOff>38100</xdr:colOff>
      <xdr:row>76</xdr:row>
      <xdr:rowOff>81953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98480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7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132893</xdr:rowOff>
    </xdr:from>
    <xdr:to>
      <xdr:col>67</xdr:col>
      <xdr:colOff>101600</xdr:colOff>
      <xdr:row>76</xdr:row>
      <xdr:rowOff>63043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9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79570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7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53215</xdr:rowOff>
    </xdr:from>
    <xdr:to>
      <xdr:col>85</xdr:col>
      <xdr:colOff>127000</xdr:colOff>
      <xdr:row>98</xdr:row>
      <xdr:rowOff>64875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55315"/>
          <a:ext cx="8382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39143</xdr:rowOff>
    </xdr:from>
    <xdr:to>
      <xdr:col>81</xdr:col>
      <xdr:colOff>50800</xdr:colOff>
      <xdr:row>98</xdr:row>
      <xdr:rowOff>64875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841243"/>
          <a:ext cx="889000" cy="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169912</xdr:rowOff>
    </xdr:from>
    <xdr:to>
      <xdr:col>76</xdr:col>
      <xdr:colOff>114300</xdr:colOff>
      <xdr:row>98</xdr:row>
      <xdr:rowOff>39143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00562"/>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169912</xdr:rowOff>
    </xdr:from>
    <xdr:to>
      <xdr:col>71</xdr:col>
      <xdr:colOff>177800</xdr:colOff>
      <xdr:row>98</xdr:row>
      <xdr:rowOff>8968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00562"/>
          <a:ext cx="8890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2415</xdr:rowOff>
    </xdr:from>
    <xdr:to>
      <xdr:col>85</xdr:col>
      <xdr:colOff>177800</xdr:colOff>
      <xdr:row>98</xdr:row>
      <xdr:rowOff>104015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88792</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1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14075</xdr:rowOff>
    </xdr:from>
    <xdr:to>
      <xdr:col>81</xdr:col>
      <xdr:colOff>101600</xdr:colOff>
      <xdr:row>98</xdr:row>
      <xdr:rowOff>115675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106802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0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159793</xdr:rowOff>
    </xdr:from>
    <xdr:to>
      <xdr:col>76</xdr:col>
      <xdr:colOff>165100</xdr:colOff>
      <xdr:row>98</xdr:row>
      <xdr:rowOff>89943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81070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119112</xdr:rowOff>
    </xdr:from>
    <xdr:to>
      <xdr:col>72</xdr:col>
      <xdr:colOff>38100</xdr:colOff>
      <xdr:row>98</xdr:row>
      <xdr:rowOff>49262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40389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129618</xdr:rowOff>
    </xdr:from>
    <xdr:to>
      <xdr:col>67</xdr:col>
      <xdr:colOff>101600</xdr:colOff>
      <xdr:row>98</xdr:row>
      <xdr:rowOff>59768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50895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8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139609</xdr:rowOff>
    </xdr:from>
    <xdr:to>
      <xdr:col>116</xdr:col>
      <xdr:colOff>63500</xdr:colOff>
      <xdr:row>58</xdr:row>
      <xdr:rowOff>139678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3709"/>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139609</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83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139678</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377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139678</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8377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88878</xdr:rowOff>
    </xdr:from>
    <xdr:to>
      <xdr:col>116</xdr:col>
      <xdr:colOff>114300</xdr:colOff>
      <xdr:row>59</xdr:row>
      <xdr:rowOff>19028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88809</xdr:rowOff>
    </xdr:from>
    <xdr:to>
      <xdr:col>112</xdr:col>
      <xdr:colOff>38100</xdr:colOff>
      <xdr:row>59</xdr:row>
      <xdr:rowOff>18959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10086</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88878</xdr:rowOff>
    </xdr:from>
    <xdr:to>
      <xdr:col>102</xdr:col>
      <xdr:colOff>165100</xdr:colOff>
      <xdr:row>59</xdr:row>
      <xdr:rowOff>19028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10155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125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80759</xdr:rowOff>
    </xdr:from>
    <xdr:to>
      <xdr:col>116</xdr:col>
      <xdr:colOff>63500</xdr:colOff>
      <xdr:row>76</xdr:row>
      <xdr:rowOff>145644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10959"/>
          <a:ext cx="8382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145644</xdr:rowOff>
    </xdr:from>
    <xdr:to>
      <xdr:col>111</xdr:col>
      <xdr:colOff>177800</xdr:colOff>
      <xdr:row>77</xdr:row>
      <xdr:rowOff>33020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75844"/>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33020</xdr:rowOff>
    </xdr:from>
    <xdr:to>
      <xdr:col>107</xdr:col>
      <xdr:colOff>50800</xdr:colOff>
      <xdr:row>77</xdr:row>
      <xdr:rowOff>85522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34670"/>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85522</xdr:rowOff>
    </xdr:from>
    <xdr:to>
      <xdr:col>102</xdr:col>
      <xdr:colOff>114300</xdr:colOff>
      <xdr:row>77</xdr:row>
      <xdr:rowOff>94590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87172"/>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29959</xdr:rowOff>
    </xdr:from>
    <xdr:to>
      <xdr:col>116</xdr:col>
      <xdr:colOff>114300</xdr:colOff>
      <xdr:row>76</xdr:row>
      <xdr:rowOff>131559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8386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3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94844</xdr:rowOff>
    </xdr:from>
    <xdr:to>
      <xdr:col>112</xdr:col>
      <xdr:colOff>38100</xdr:colOff>
      <xdr:row>77</xdr:row>
      <xdr:rowOff>24994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153670</xdr:rowOff>
    </xdr:from>
    <xdr:to>
      <xdr:col>107</xdr:col>
      <xdr:colOff>101600</xdr:colOff>
      <xdr:row>77</xdr:row>
      <xdr:rowOff>83820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74947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34722</xdr:rowOff>
    </xdr:from>
    <xdr:to>
      <xdr:col>102</xdr:col>
      <xdr:colOff>165100</xdr:colOff>
      <xdr:row>77</xdr:row>
      <xdr:rowOff>136322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127449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2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43790</xdr:rowOff>
    </xdr:from>
    <xdr:to>
      <xdr:col>98</xdr:col>
      <xdr:colOff>38100</xdr:colOff>
      <xdr:row>77</xdr:row>
      <xdr:rowOff>145390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136517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3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59,695</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円となっており、類似団体内平均値と同様に増加となった。主な要因としては人事院勧告による給与等の増加の影響である。</a:t>
          </a:r>
        </a:p>
        <a:p>
          <a:r>
            <a:rPr kumimoji="1" lang="ja-JP" altLang="en-US" sz="13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35,255</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円となっており、昨年度と比較して数値は減少しているものの、依然として類似団体内平均値を上回っている。人口急増に伴うインフラ整備により過去に発行した地方債が影響している。</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117,596</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円となっており、類似団体内平均と同様に増加となった。居宅生活支援給付費、施設型給付費の増加が原因であり今後もこの増加傾向が見込まれる。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47,339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円となっており類似団体内平均値を下回っているが、香芝市スポーツ公園の新設や公共施設等総合管理計画に基づいた施設改修等を予定しており、今後も増加が見込まれる。</a:t>
          </a:r>
        </a:p>
        <a:p>
          <a:r>
            <a:rPr kumimoji="1" lang="ja-JP" altLang="en-US" sz="1300">
              <a:latin typeface="ＭＳ Ｐゴシック" panose="020B0600070205080204" pitchFamily="50" charset="-128"/>
              <a:ea typeface="ＭＳ Ｐゴシック" panose="020B0600070205080204" pitchFamily="50" charset="-128"/>
            </a:rPr>
            <a:t>そのような状況下において、可能な限り交付税措置のある地方債の活用や、次年度以降への負担を考慮の上、普通建設事業を計画的に実施することにより、財政の健全化に努める。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78,324
77,591
24.26
32,049,116
31,173,964
699,998
17,380,912
25,834,435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91237</xdr:rowOff>
    </xdr:from>
    <xdr:to>
      <xdr:col>24</xdr:col>
      <xdr:colOff>63500</xdr:colOff>
      <xdr:row>36</xdr:row>
      <xdr:rowOff>144729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3437"/>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144729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4458"/>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32258</xdr:rowOff>
    </xdr:from>
    <xdr:to>
      <xdr:col>15</xdr:col>
      <xdr:colOff>50800</xdr:colOff>
      <xdr:row>36</xdr:row>
      <xdr:rowOff>100838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445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37</xdr:row>
      <xdr:rowOff>40945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73038"/>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40437</xdr:rowOff>
    </xdr:from>
    <xdr:to>
      <xdr:col>24</xdr:col>
      <xdr:colOff>114300</xdr:colOff>
      <xdr:row>36</xdr:row>
      <xdr:rowOff>142037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93929</xdr:rowOff>
    </xdr:from>
    <xdr:to>
      <xdr:col>20</xdr:col>
      <xdr:colOff>38100</xdr:colOff>
      <xdr:row>37</xdr:row>
      <xdr:rowOff>24079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15206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74185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50038</xdr:rowOff>
    </xdr:from>
    <xdr:to>
      <xdr:col>10</xdr:col>
      <xdr:colOff>165100</xdr:colOff>
      <xdr:row>36</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161595</xdr:rowOff>
    </xdr:from>
    <xdr:to>
      <xdr:col>6</xdr:col>
      <xdr:colOff>38100</xdr:colOff>
      <xdr:row>37</xdr:row>
      <xdr:rowOff>91745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82872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1260</xdr:rowOff>
    </xdr:from>
    <xdr:to>
      <xdr:col>24</xdr:col>
      <xdr:colOff>63500</xdr:colOff>
      <xdr:row>58</xdr:row>
      <xdr:rowOff>52570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360"/>
          <a:ext cx="838200" cy="5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8013</xdr:rowOff>
    </xdr:from>
    <xdr:to>
      <xdr:col>19</xdr:col>
      <xdr:colOff>177800</xdr:colOff>
      <xdr:row>58</xdr:row>
      <xdr:rowOff>52570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113"/>
          <a:ext cx="889000" cy="4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147995</xdr:rowOff>
    </xdr:from>
    <xdr:to>
      <xdr:col>15</xdr:col>
      <xdr:colOff>50800</xdr:colOff>
      <xdr:row>58</xdr:row>
      <xdr:rowOff>8013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0645"/>
          <a:ext cx="889000" cy="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26288</xdr:rowOff>
    </xdr:from>
    <xdr:to>
      <xdr:col>10</xdr:col>
      <xdr:colOff>114300</xdr:colOff>
      <xdr:row>57</xdr:row>
      <xdr:rowOff>147995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4588"/>
          <a:ext cx="889000" cy="63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121910</xdr:rowOff>
    </xdr:from>
    <xdr:to>
      <xdr:col>24</xdr:col>
      <xdr:colOff>114300</xdr:colOff>
      <xdr:row>58</xdr:row>
      <xdr:rowOff>52060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1770</xdr:rowOff>
    </xdr:from>
    <xdr:to>
      <xdr:col>20</xdr:col>
      <xdr:colOff>38100</xdr:colOff>
      <xdr:row>58</xdr:row>
      <xdr:rowOff>103370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94497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128663</xdr:rowOff>
    </xdr:from>
    <xdr:to>
      <xdr:col>15</xdr:col>
      <xdr:colOff>101600</xdr:colOff>
      <xdr:row>58</xdr:row>
      <xdr:rowOff>58813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49940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97195</xdr:rowOff>
    </xdr:from>
    <xdr:to>
      <xdr:col>10</xdr:col>
      <xdr:colOff>165100</xdr:colOff>
      <xdr:row>58</xdr:row>
      <xdr:rowOff>27345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18472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146938</xdr:rowOff>
    </xdr:from>
    <xdr:to>
      <xdr:col>6</xdr:col>
      <xdr:colOff>38100</xdr:colOff>
      <xdr:row>54</xdr:row>
      <xdr:rowOff>77088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120025</xdr:rowOff>
    </xdr:from>
    <xdr:to>
      <xdr:col>24</xdr:col>
      <xdr:colOff>63500</xdr:colOff>
      <xdr:row>76</xdr:row>
      <xdr:rowOff>66159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8775"/>
          <a:ext cx="838200" cy="1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66159</xdr:rowOff>
    </xdr:from>
    <xdr:to>
      <xdr:col>19</xdr:col>
      <xdr:colOff>177800</xdr:colOff>
      <xdr:row>76</xdr:row>
      <xdr:rowOff>139128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96359"/>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35680</xdr:rowOff>
    </xdr:from>
    <xdr:to>
      <xdr:col>15</xdr:col>
      <xdr:colOff>50800</xdr:colOff>
      <xdr:row>76</xdr:row>
      <xdr:rowOff>139128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5880"/>
          <a:ext cx="889000" cy="10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35680</xdr:rowOff>
    </xdr:from>
    <xdr:to>
      <xdr:col>10</xdr:col>
      <xdr:colOff>114300</xdr:colOff>
      <xdr:row>77</xdr:row>
      <xdr:rowOff>141726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5880"/>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69225</xdr:rowOff>
    </xdr:from>
    <xdr:to>
      <xdr:col>24</xdr:col>
      <xdr:colOff>114300</xdr:colOff>
      <xdr:row>75</xdr:row>
      <xdr:rowOff>170825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47652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15359</xdr:rowOff>
    </xdr:from>
    <xdr:to>
      <xdr:col>20</xdr:col>
      <xdr:colOff>38100</xdr:colOff>
      <xdr:row>76</xdr:row>
      <xdr:rowOff>116959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108086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88328</xdr:rowOff>
    </xdr:from>
    <xdr:to>
      <xdr:col>15</xdr:col>
      <xdr:colOff>101600</xdr:colOff>
      <xdr:row>77</xdr:row>
      <xdr:rowOff>18478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156330</xdr:rowOff>
    </xdr:from>
    <xdr:to>
      <xdr:col>10</xdr:col>
      <xdr:colOff>165100</xdr:colOff>
      <xdr:row>76</xdr:row>
      <xdr:rowOff>86480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77607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90926</xdr:rowOff>
    </xdr:from>
    <xdr:to>
      <xdr:col>6</xdr:col>
      <xdr:colOff>38100</xdr:colOff>
      <xdr:row>78</xdr:row>
      <xdr:rowOff>21076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106911</xdr:rowOff>
    </xdr:from>
    <xdr:to>
      <xdr:col>24</xdr:col>
      <xdr:colOff>63500</xdr:colOff>
      <xdr:row>98</xdr:row>
      <xdr:rowOff>107993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09011"/>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103059</xdr:rowOff>
    </xdr:from>
    <xdr:to>
      <xdr:col>19</xdr:col>
      <xdr:colOff>177800</xdr:colOff>
      <xdr:row>98</xdr:row>
      <xdr:rowOff>107993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0515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98526</xdr:rowOff>
    </xdr:from>
    <xdr:to>
      <xdr:col>15</xdr:col>
      <xdr:colOff>50800</xdr:colOff>
      <xdr:row>98</xdr:row>
      <xdr:rowOff>103059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00626"/>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98526</xdr:rowOff>
    </xdr:from>
    <xdr:to>
      <xdr:col>10</xdr:col>
      <xdr:colOff>114300</xdr:colOff>
      <xdr:row>98</xdr:row>
      <xdr:rowOff>120799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00626"/>
          <a:ext cx="8890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56111</xdr:rowOff>
    </xdr:from>
    <xdr:to>
      <xdr:col>24</xdr:col>
      <xdr:colOff>114300</xdr:colOff>
      <xdr:row>98</xdr:row>
      <xdr:rowOff>157711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142488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57193</xdr:rowOff>
    </xdr:from>
    <xdr:to>
      <xdr:col>20</xdr:col>
      <xdr:colOff>38100</xdr:colOff>
      <xdr:row>98</xdr:row>
      <xdr:rowOff>158793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149920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52259</xdr:rowOff>
    </xdr:from>
    <xdr:to>
      <xdr:col>15</xdr:col>
      <xdr:colOff>101600</xdr:colOff>
      <xdr:row>98</xdr:row>
      <xdr:rowOff>153859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5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47726</xdr:rowOff>
    </xdr:from>
    <xdr:to>
      <xdr:col>10</xdr:col>
      <xdr:colOff>165100</xdr:colOff>
      <xdr:row>98</xdr:row>
      <xdr:rowOff>149326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140453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69999</xdr:rowOff>
    </xdr:from>
    <xdr:to>
      <xdr:col>6</xdr:col>
      <xdr:colOff>38100</xdr:colOff>
      <xdr:row>99</xdr:row>
      <xdr:rowOff>149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96724</xdr:rowOff>
    </xdr:from>
    <xdr:to>
      <xdr:col>55</xdr:col>
      <xdr:colOff>0</xdr:colOff>
      <xdr:row>58</xdr:row>
      <xdr:rowOff>97942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40824"/>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96724</xdr:rowOff>
    </xdr:from>
    <xdr:to>
      <xdr:col>50</xdr:col>
      <xdr:colOff>114300</xdr:colOff>
      <xdr:row>58</xdr:row>
      <xdr:rowOff>101105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4082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83655</xdr:rowOff>
    </xdr:from>
    <xdr:to>
      <xdr:col>45</xdr:col>
      <xdr:colOff>177800</xdr:colOff>
      <xdr:row>58</xdr:row>
      <xdr:rowOff>101105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27755"/>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83655</xdr:rowOff>
    </xdr:from>
    <xdr:to>
      <xdr:col>41</xdr:col>
      <xdr:colOff>50800</xdr:colOff>
      <xdr:row>58</xdr:row>
      <xdr:rowOff>125908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7755"/>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47142</xdr:rowOff>
    </xdr:from>
    <xdr:to>
      <xdr:col>55</xdr:col>
      <xdr:colOff>50800</xdr:colOff>
      <xdr:row>58</xdr:row>
      <xdr:rowOff>148742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133519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45924</xdr:rowOff>
    </xdr:from>
    <xdr:to>
      <xdr:col>50</xdr:col>
      <xdr:colOff>165100</xdr:colOff>
      <xdr:row>58</xdr:row>
      <xdr:rowOff>147524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138651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50305</xdr:rowOff>
    </xdr:from>
    <xdr:to>
      <xdr:col>46</xdr:col>
      <xdr:colOff>38100</xdr:colOff>
      <xdr:row>58</xdr:row>
      <xdr:rowOff>151905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143032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32855</xdr:rowOff>
    </xdr:from>
    <xdr:to>
      <xdr:col>41</xdr:col>
      <xdr:colOff>101600</xdr:colOff>
      <xdr:row>58</xdr:row>
      <xdr:rowOff>134455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125582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75108</xdr:rowOff>
    </xdr:from>
    <xdr:to>
      <xdr:col>36</xdr:col>
      <xdr:colOff>165100</xdr:colOff>
      <xdr:row>59</xdr:row>
      <xdr:rowOff>5258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167835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46317</xdr:rowOff>
    </xdr:from>
    <xdr:to>
      <xdr:col>55</xdr:col>
      <xdr:colOff>0</xdr:colOff>
      <xdr:row>78</xdr:row>
      <xdr:rowOff>157454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19417"/>
          <a:ext cx="8382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46317</xdr:rowOff>
    </xdr:from>
    <xdr:to>
      <xdr:col>50</xdr:col>
      <xdr:colOff>114300</xdr:colOff>
      <xdr:row>78</xdr:row>
      <xdr:rowOff>125794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19417"/>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132499</xdr:rowOff>
    </xdr:from>
    <xdr:to>
      <xdr:col>45</xdr:col>
      <xdr:colOff>177800</xdr:colOff>
      <xdr:row>78</xdr:row>
      <xdr:rowOff>125794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34149"/>
          <a:ext cx="889000" cy="16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132499</xdr:rowOff>
    </xdr:from>
    <xdr:to>
      <xdr:col>41</xdr:col>
      <xdr:colOff>50800</xdr:colOff>
      <xdr:row>78</xdr:row>
      <xdr:rowOff>63195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34149"/>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106654</xdr:rowOff>
    </xdr:from>
    <xdr:to>
      <xdr:col>55</xdr:col>
      <xdr:colOff>50800</xdr:colOff>
      <xdr:row>79</xdr:row>
      <xdr:rowOff>36804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21581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9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166967</xdr:rowOff>
    </xdr:from>
    <xdr:to>
      <xdr:col>50</xdr:col>
      <xdr:colOff>165100</xdr:colOff>
      <xdr:row>78</xdr:row>
      <xdr:rowOff>97117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88244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6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74994</xdr:rowOff>
    </xdr:from>
    <xdr:to>
      <xdr:col>46</xdr:col>
      <xdr:colOff>38100</xdr:colOff>
      <xdr:row>79</xdr:row>
      <xdr:rowOff>5144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167721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81699</xdr:rowOff>
    </xdr:from>
    <xdr:to>
      <xdr:col>41</xdr:col>
      <xdr:colOff>101600</xdr:colOff>
      <xdr:row>78</xdr:row>
      <xdr:rowOff>11849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12395</xdr:rowOff>
    </xdr:from>
    <xdr:to>
      <xdr:col>36</xdr:col>
      <xdr:colOff>165100</xdr:colOff>
      <xdr:row>78</xdr:row>
      <xdr:rowOff>113995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105122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7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113316</xdr:rowOff>
    </xdr:from>
    <xdr:to>
      <xdr:col>55</xdr:col>
      <xdr:colOff>0</xdr:colOff>
      <xdr:row>98</xdr:row>
      <xdr:rowOff>82074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3966"/>
          <a:ext cx="8382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64243</xdr:rowOff>
    </xdr:from>
    <xdr:to>
      <xdr:col>50</xdr:col>
      <xdr:colOff>114300</xdr:colOff>
      <xdr:row>98</xdr:row>
      <xdr:rowOff>82074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6634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64243</xdr:rowOff>
    </xdr:from>
    <xdr:to>
      <xdr:col>45</xdr:col>
      <xdr:colOff>177800</xdr:colOff>
      <xdr:row>98</xdr:row>
      <xdr:rowOff>161265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6343"/>
          <a:ext cx="889000" cy="9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161265</xdr:rowOff>
    </xdr:from>
    <xdr:to>
      <xdr:col>41</xdr:col>
      <xdr:colOff>50800</xdr:colOff>
      <xdr:row>99</xdr:row>
      <xdr:rowOff>24295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63365"/>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62516</xdr:rowOff>
    </xdr:from>
    <xdr:to>
      <xdr:col>55</xdr:col>
      <xdr:colOff>50800</xdr:colOff>
      <xdr:row>97</xdr:row>
      <xdr:rowOff>164116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40943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31274</xdr:rowOff>
    </xdr:from>
    <xdr:to>
      <xdr:col>50</xdr:col>
      <xdr:colOff>165100</xdr:colOff>
      <xdr:row>98</xdr:row>
      <xdr:rowOff>132874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124001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2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13443</xdr:rowOff>
    </xdr:from>
    <xdr:to>
      <xdr:col>46</xdr:col>
      <xdr:colOff>38100</xdr:colOff>
      <xdr:row>98</xdr:row>
      <xdr:rowOff>115043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106170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110465</xdr:rowOff>
    </xdr:from>
    <xdr:to>
      <xdr:col>41</xdr:col>
      <xdr:colOff>101600</xdr:colOff>
      <xdr:row>99</xdr:row>
      <xdr:rowOff>40615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31742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0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144945</xdr:rowOff>
    </xdr:from>
    <xdr:to>
      <xdr:col>36</xdr:col>
      <xdr:colOff>165100</xdr:colOff>
      <xdr:row>99</xdr:row>
      <xdr:rowOff>75095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66222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169437</xdr:rowOff>
    </xdr:from>
    <xdr:to>
      <xdr:col>85</xdr:col>
      <xdr:colOff>127000</xdr:colOff>
      <xdr:row>37</xdr:row>
      <xdr:rowOff>170542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13087"/>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169437</xdr:rowOff>
    </xdr:from>
    <xdr:to>
      <xdr:col>81</xdr:col>
      <xdr:colOff>50800</xdr:colOff>
      <xdr:row>38</xdr:row>
      <xdr:rowOff>3149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3087"/>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170790</xdr:rowOff>
    </xdr:from>
    <xdr:to>
      <xdr:col>76</xdr:col>
      <xdr:colOff>114300</xdr:colOff>
      <xdr:row>38</xdr:row>
      <xdr:rowOff>3149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1444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158579</xdr:rowOff>
    </xdr:from>
    <xdr:to>
      <xdr:col>71</xdr:col>
      <xdr:colOff>177800</xdr:colOff>
      <xdr:row>37</xdr:row>
      <xdr:rowOff>170790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2229"/>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119742</xdr:rowOff>
    </xdr:from>
    <xdr:to>
      <xdr:col>85</xdr:col>
      <xdr:colOff>177800</xdr:colOff>
      <xdr:row>38</xdr:row>
      <xdr:rowOff>49892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34669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118637</xdr:rowOff>
    </xdr:from>
    <xdr:to>
      <xdr:col>81</xdr:col>
      <xdr:colOff>101600</xdr:colOff>
      <xdr:row>38</xdr:row>
      <xdr:rowOff>48787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39914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123799</xdr:rowOff>
    </xdr:from>
    <xdr:to>
      <xdr:col>76</xdr:col>
      <xdr:colOff>165100</xdr:colOff>
      <xdr:row>38</xdr:row>
      <xdr:rowOff>53949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45076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119990</xdr:rowOff>
    </xdr:from>
    <xdr:to>
      <xdr:col>72</xdr:col>
      <xdr:colOff>38100</xdr:colOff>
      <xdr:row>38</xdr:row>
      <xdr:rowOff>50140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41267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107779</xdr:rowOff>
    </xdr:from>
    <xdr:to>
      <xdr:col>67</xdr:col>
      <xdr:colOff>101600</xdr:colOff>
      <xdr:row>38</xdr:row>
      <xdr:rowOff>37929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29056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17221</xdr:rowOff>
    </xdr:from>
    <xdr:to>
      <xdr:col>85</xdr:col>
      <xdr:colOff>127000</xdr:colOff>
      <xdr:row>57</xdr:row>
      <xdr:rowOff>119063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9871"/>
          <a:ext cx="8382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119063</xdr:rowOff>
    </xdr:from>
    <xdr:to>
      <xdr:col>81</xdr:col>
      <xdr:colOff>50800</xdr:colOff>
      <xdr:row>58</xdr:row>
      <xdr:rowOff>45898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1713"/>
          <a:ext cx="889000" cy="9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25933</xdr:rowOff>
    </xdr:from>
    <xdr:to>
      <xdr:col>76</xdr:col>
      <xdr:colOff>114300</xdr:colOff>
      <xdr:row>58</xdr:row>
      <xdr:rowOff>45898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70033"/>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74079</xdr:rowOff>
    </xdr:from>
    <xdr:to>
      <xdr:col>71</xdr:col>
      <xdr:colOff>177800</xdr:colOff>
      <xdr:row>58</xdr:row>
      <xdr:rowOff>25933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46729"/>
          <a:ext cx="889000" cy="1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137871</xdr:rowOff>
    </xdr:from>
    <xdr:to>
      <xdr:col>85</xdr:col>
      <xdr:colOff>177800</xdr:colOff>
      <xdr:row>57</xdr:row>
      <xdr:rowOff>68021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160748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68263</xdr:rowOff>
    </xdr:from>
    <xdr:to>
      <xdr:col>81</xdr:col>
      <xdr:colOff>101600</xdr:colOff>
      <xdr:row>57</xdr:row>
      <xdr:rowOff>169863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160990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166548</xdr:rowOff>
    </xdr:from>
    <xdr:to>
      <xdr:col>76</xdr:col>
      <xdr:colOff>165100</xdr:colOff>
      <xdr:row>58</xdr:row>
      <xdr:rowOff>96698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87825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146583</xdr:rowOff>
    </xdr:from>
    <xdr:to>
      <xdr:col>72</xdr:col>
      <xdr:colOff>38100</xdr:colOff>
      <xdr:row>58</xdr:row>
      <xdr:rowOff>76733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67860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23279</xdr:rowOff>
    </xdr:from>
    <xdr:to>
      <xdr:col>67</xdr:col>
      <xdr:colOff>101600</xdr:colOff>
      <xdr:row>57</xdr:row>
      <xdr:rowOff>124879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141406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97921</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2471"/>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97921</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42471"/>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98258</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280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47121</xdr:rowOff>
    </xdr:from>
    <xdr:to>
      <xdr:col>81</xdr:col>
      <xdr:colOff>101600</xdr:colOff>
      <xdr:row>79</xdr:row>
      <xdr:rowOff>148721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139848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84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47458</xdr:rowOff>
    </xdr:from>
    <xdr:to>
      <xdr:col>67</xdr:col>
      <xdr:colOff>101600</xdr:colOff>
      <xdr:row>79</xdr:row>
      <xdr:rowOff>149058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140185</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84646</xdr:rowOff>
    </xdr:from>
    <xdr:to>
      <xdr:col>85</xdr:col>
      <xdr:colOff>127000</xdr:colOff>
      <xdr:row>96</xdr:row>
      <xdr:rowOff>104978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43846"/>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59386</xdr:rowOff>
    </xdr:from>
    <xdr:to>
      <xdr:col>81</xdr:col>
      <xdr:colOff>50800</xdr:colOff>
      <xdr:row>96</xdr:row>
      <xdr:rowOff>84646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18586"/>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31153</xdr:rowOff>
    </xdr:from>
    <xdr:to>
      <xdr:col>76</xdr:col>
      <xdr:colOff>114300</xdr:colOff>
      <xdr:row>96</xdr:row>
      <xdr:rowOff>59386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90353"/>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12243</xdr:rowOff>
    </xdr:from>
    <xdr:to>
      <xdr:col>71</xdr:col>
      <xdr:colOff>177800</xdr:colOff>
      <xdr:row>96</xdr:row>
      <xdr:rowOff>31153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71443"/>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54178</xdr:rowOff>
    </xdr:from>
    <xdr:to>
      <xdr:col>85</xdr:col>
      <xdr:colOff>177800</xdr:colOff>
      <xdr:row>96</xdr:row>
      <xdr:rowOff>155778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77055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33846</xdr:rowOff>
    </xdr:from>
    <xdr:to>
      <xdr:col>81</xdr:col>
      <xdr:colOff>101600</xdr:colOff>
      <xdr:row>96</xdr:row>
      <xdr:rowOff>135446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151973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8586</xdr:rowOff>
    </xdr:from>
    <xdr:to>
      <xdr:col>76</xdr:col>
      <xdr:colOff>165100</xdr:colOff>
      <xdr:row>96</xdr:row>
      <xdr:rowOff>110186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126713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151803</xdr:rowOff>
    </xdr:from>
    <xdr:to>
      <xdr:col>72</xdr:col>
      <xdr:colOff>38100</xdr:colOff>
      <xdr:row>96</xdr:row>
      <xdr:rowOff>81953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98480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132893</xdr:rowOff>
    </xdr:from>
    <xdr:to>
      <xdr:col>67</xdr:col>
      <xdr:colOff>101600</xdr:colOff>
      <xdr:row>96</xdr:row>
      <xdr:rowOff>63043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79570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41,196</a:t>
          </a:r>
          <a:r>
            <a:rPr kumimoji="1" lang="ja-JP" altLang="en-US" sz="1300">
              <a:latin typeface="ＭＳ Ｐゴシック" panose="020B0600070205080204" pitchFamily="50" charset="-128"/>
              <a:ea typeface="ＭＳ Ｐゴシック" panose="020B0600070205080204" pitchFamily="50" charset="-128"/>
            </a:rPr>
            <a:t>円となっており、昨年度と比較し増加している。基金への積立金が増加したことが主な要因である。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34,385</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円となっており、昨年度と比較して増加している、香芝市スポーツ公園整備事業における普通建設事業費の増加が主な要因である。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59,144</a:t>
          </a:r>
          <a:r>
            <a:rPr kumimoji="1" lang="ja-JP" altLang="en-US" sz="1300">
              <a:latin typeface="ＭＳ Ｐゴシック" panose="020B0600070205080204" pitchFamily="50" charset="-128"/>
              <a:ea typeface="ＭＳ Ｐゴシック" panose="020B0600070205080204" pitchFamily="50" charset="-128"/>
            </a:rPr>
            <a:t>円となっており、昨年度と比較し増加している。二上小学校や真美ヶ丘保育所の長寿命化工事が主な要因である。</a:t>
          </a:r>
        </a:p>
        <a:p>
          <a:r>
            <a:rPr kumimoji="1" lang="ja-JP" altLang="en-US" sz="1300">
              <a:latin typeface="ＭＳ Ｐゴシック" panose="020B0600070205080204" pitchFamily="50" charset="-128"/>
              <a:ea typeface="ＭＳ Ｐゴシック" panose="020B0600070205080204" pitchFamily="50" charset="-128"/>
            </a:rPr>
            <a:t>公債費は右肩下がりで減少しているが、住民一人当たり</a:t>
          </a:r>
          <a:r>
            <a:rPr kumimoji="1" lang="en-US" altLang="ja-JP" sz="1300">
              <a:latin typeface="ＭＳ Ｐゴシック" panose="020B0600070205080204" pitchFamily="50" charset="-128"/>
              <a:ea typeface="ＭＳ Ｐゴシック" panose="020B0600070205080204" pitchFamily="50" charset="-128"/>
            </a:rPr>
            <a:t>35,734</a:t>
          </a:r>
          <a:r>
            <a:rPr kumimoji="1" lang="ja-JP" altLang="en-US" sz="1300">
              <a:latin typeface="ＭＳ Ｐゴシック" panose="020B0600070205080204" pitchFamily="50" charset="-128"/>
              <a:ea typeface="ＭＳ Ｐゴシック" panose="020B0600070205080204" pitchFamily="50" charset="-128"/>
            </a:rPr>
            <a:t>円と依然として類似団体内平均値を上回っている状況である。人口急増に伴うインフラ整備により過去に発行した地方債が主な要因である。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財政調整基金については、昨年度と同様、残高が増加した。残高は標準財政規模の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％を目標としており、既に</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％を超える残高を有している。今後も標準財政規模の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％程度を維持できるように努める。</a:t>
          </a:r>
        </a:p>
        <a:p>
          <a:r>
            <a:rPr kumimoji="1" lang="ja-JP" altLang="en-US" sz="1400">
              <a:latin typeface="ＭＳ ゴシック" pitchFamily="49" charset="-128"/>
              <a:ea typeface="ＭＳ ゴシック" pitchFamily="49" charset="-128"/>
            </a:rPr>
            <a:t>　実質単年度収支については、昨年度に比べ改善した。財政調整基金への積立金の増加が原因である。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赤字となった会計は無く、全会計で黒字となり、黒字額の合計は標準財政規模の２０％程度を、ここ数年の間継続することができている。</a:t>
          </a:r>
        </a:p>
        <a:p>
          <a:r>
            <a:rPr kumimoji="1" lang="ja-JP" altLang="en-US" sz="1400">
              <a:latin typeface="ＭＳ ゴシック" pitchFamily="49" charset="-128"/>
              <a:ea typeface="ＭＳ ゴシック" pitchFamily="49" charset="-128"/>
            </a:rPr>
            <a:t>　歳入については、使用料や手数料等の適正化や収納率向上など、収入額の確保に努め、歳出については、医療費の適正化や歳出削減努力を継続することで、効率的かつ効果的な財政運営に取り組む。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32049116</v>
      </c>
      <c r="BO4" s="449"/>
      <c r="BP4" s="449"/>
      <c r="BQ4" s="449"/>
      <c r="BR4" s="449"/>
      <c r="BS4" s="449"/>
      <c r="BT4" s="449"/>
      <c r="BU4" s="450"/>
      <c r="BV4" s="448">
        <v>29322656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v>
      </c>
      <c r="CU4" s="589"/>
      <c r="CV4" s="589"/>
      <c r="CW4" s="589"/>
      <c r="CX4" s="589"/>
      <c r="CY4" s="589"/>
      <c r="CZ4" s="589"/>
      <c r="DA4" s="590"/>
      <c r="DB4" s="588">
        <v>3.4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31173964</v>
      </c>
      <c r="BO5" s="420"/>
      <c r="BP5" s="420"/>
      <c r="BQ5" s="420"/>
      <c r="BR5" s="420"/>
      <c r="BS5" s="420"/>
      <c r="BT5" s="420"/>
      <c r="BU5" s="421"/>
      <c r="BV5" s="419">
        <v>28576806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92.4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875152</v>
      </c>
      <c r="BO6" s="420"/>
      <c r="BP6" s="420"/>
      <c r="BQ6" s="420"/>
      <c r="BR6" s="420"/>
      <c r="BS6" s="420"/>
      <c r="BT6" s="420"/>
      <c r="BU6" s="421"/>
      <c r="BV6" s="419">
        <v>745850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93.4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175154</v>
      </c>
      <c r="BO7" s="420"/>
      <c r="BP7" s="420"/>
      <c r="BQ7" s="420"/>
      <c r="BR7" s="420"/>
      <c r="BS7" s="420"/>
      <c r="BT7" s="420"/>
      <c r="BU7" s="421"/>
      <c r="BV7" s="419">
        <v>167946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17380912</v>
      </c>
      <c r="CU7" s="420"/>
      <c r="CV7" s="420"/>
      <c r="CW7" s="420"/>
      <c r="CX7" s="420"/>
      <c r="CY7" s="420"/>
      <c r="CZ7" s="420"/>
      <c r="DA7" s="421"/>
      <c r="DB7" s="419">
        <v>16758000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699998</v>
      </c>
      <c r="BO8" s="420"/>
      <c r="BP8" s="420"/>
      <c r="BQ8" s="420"/>
      <c r="BR8" s="420"/>
      <c r="BS8" s="420"/>
      <c r="BT8" s="420"/>
      <c r="BU8" s="421"/>
      <c r="BV8" s="419">
        <v>577904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0.64</v>
      </c>
      <c r="CU8" s="523"/>
      <c r="CV8" s="523"/>
      <c r="CW8" s="523"/>
      <c r="CX8" s="523"/>
      <c r="CY8" s="523"/>
      <c r="CZ8" s="523"/>
      <c r="DA8" s="524"/>
      <c r="DB8" s="522">
        <v>0.65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78113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122096</v>
      </c>
      <c r="BO9" s="420"/>
      <c r="BP9" s="420"/>
      <c r="BQ9" s="420"/>
      <c r="BR9" s="420"/>
      <c r="BS9" s="420"/>
      <c r="BT9" s="420"/>
      <c r="BU9" s="421"/>
      <c r="BV9" s="419">
        <v>-92498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14.9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77561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385399</v>
      </c>
      <c r="BO10" s="420"/>
      <c r="BP10" s="420"/>
      <c r="BQ10" s="420"/>
      <c r="BR10" s="420"/>
      <c r="BS10" s="420"/>
      <c r="BT10" s="420"/>
      <c r="BU10" s="421"/>
      <c r="BV10" s="419">
        <v>9056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78324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53</v>
      </c>
      <c r="BO12" s="420"/>
      <c r="BP12" s="420"/>
      <c r="BQ12" s="420"/>
      <c r="BR12" s="420"/>
      <c r="BS12" s="420"/>
      <c r="BT12" s="420"/>
      <c r="BU12" s="421"/>
      <c r="BV12" s="419">
        <v>2260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77591</v>
      </c>
      <c r="S13" s="507"/>
      <c r="T13" s="507"/>
      <c r="U13" s="507"/>
      <c r="V13" s="508"/>
      <c r="W13" s="509" t="s">
        <v>131</v>
      </c>
      <c r="X13" s="405"/>
      <c r="Y13" s="405"/>
      <c r="Z13" s="405"/>
      <c r="AA13" s="405"/>
      <c r="AB13" s="406"/>
      <c r="AC13" s="372">
        <v>199</v>
      </c>
      <c r="AD13" s="373"/>
      <c r="AE13" s="373"/>
      <c r="AF13" s="373"/>
      <c r="AG13" s="374"/>
      <c r="AH13" s="372">
        <v>181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507442</v>
      </c>
      <c r="BO13" s="420"/>
      <c r="BP13" s="420"/>
      <c r="BQ13" s="420"/>
      <c r="BR13" s="420"/>
      <c r="BS13" s="420"/>
      <c r="BT13" s="420"/>
      <c r="BU13" s="421"/>
      <c r="BV13" s="419">
        <v>-85702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11.1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78585</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46.1</v>
      </c>
      <c r="CU14" s="517"/>
      <c r="CV14" s="517"/>
      <c r="CW14" s="517"/>
      <c r="CX14" s="517"/>
      <c r="CY14" s="517"/>
      <c r="CZ14" s="517"/>
      <c r="DA14" s="518"/>
      <c r="DB14" s="516">
        <v>51.5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77889</v>
      </c>
      <c r="S15" s="507"/>
      <c r="T15" s="507"/>
      <c r="U15" s="507"/>
      <c r="V15" s="508"/>
      <c r="W15" s="509" t="s">
        <v>137</v>
      </c>
      <c r="X15" s="405"/>
      <c r="Y15" s="405"/>
      <c r="Z15" s="405"/>
      <c r="AA15" s="405"/>
      <c r="AB15" s="406"/>
      <c r="AC15" s="372">
        <v>7766</v>
      </c>
      <c r="AD15" s="373"/>
      <c r="AE15" s="373"/>
      <c r="AF15" s="373"/>
      <c r="AG15" s="374"/>
      <c r="AH15" s="372">
        <v>8497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9281652</v>
      </c>
      <c r="BO15" s="449"/>
      <c r="BP15" s="449"/>
      <c r="BQ15" s="449"/>
      <c r="BR15" s="449"/>
      <c r="BS15" s="449"/>
      <c r="BT15" s="449"/>
      <c r="BU15" s="450"/>
      <c r="BV15" s="448">
        <v>9091903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24.6</v>
      </c>
      <c r="AD16" s="500"/>
      <c r="AE16" s="500"/>
      <c r="AF16" s="500"/>
      <c r="AG16" s="501"/>
      <c r="AH16" s="499">
        <v>27.1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14744848</v>
      </c>
      <c r="BO16" s="420"/>
      <c r="BP16" s="420"/>
      <c r="BQ16" s="420"/>
      <c r="BR16" s="420"/>
      <c r="BS16" s="420"/>
      <c r="BT16" s="420"/>
      <c r="BU16" s="421"/>
      <c r="BV16" s="419">
        <v>14094017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23571</v>
      </c>
      <c r="AD17" s="373"/>
      <c r="AE17" s="373"/>
      <c r="AF17" s="373"/>
      <c r="AG17" s="374"/>
      <c r="AH17" s="372">
        <v>22722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11837660</v>
      </c>
      <c r="BO17" s="420"/>
      <c r="BP17" s="420"/>
      <c r="BQ17" s="420"/>
      <c r="BR17" s="420"/>
      <c r="BS17" s="420"/>
      <c r="BT17" s="420"/>
      <c r="BU17" s="421"/>
      <c r="BV17" s="419">
        <v>11580962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24.26</v>
      </c>
      <c r="M18" s="472"/>
      <c r="N18" s="472"/>
      <c r="O18" s="472"/>
      <c r="P18" s="472"/>
      <c r="Q18" s="472"/>
      <c r="R18" s="473"/>
      <c r="S18" s="473"/>
      <c r="T18" s="473"/>
      <c r="U18" s="473"/>
      <c r="V18" s="474"/>
      <c r="W18" s="490"/>
      <c r="X18" s="491"/>
      <c r="Y18" s="491"/>
      <c r="Z18" s="491"/>
      <c r="AA18" s="491"/>
      <c r="AB18" s="515"/>
      <c r="AC18" s="389">
        <v>74.7</v>
      </c>
      <c r="AD18" s="390"/>
      <c r="AE18" s="390"/>
      <c r="AF18" s="390"/>
      <c r="AG18" s="475"/>
      <c r="AH18" s="389">
        <v>72.400000000000006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16571921</v>
      </c>
      <c r="BO18" s="420"/>
      <c r="BP18" s="420"/>
      <c r="BQ18" s="420"/>
      <c r="BR18" s="420"/>
      <c r="BS18" s="420"/>
      <c r="BT18" s="420"/>
      <c r="BU18" s="421"/>
      <c r="BV18" s="419">
        <v>15850964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3220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20472958</v>
      </c>
      <c r="BO19" s="420"/>
      <c r="BP19" s="420"/>
      <c r="BQ19" s="420"/>
      <c r="BR19" s="420"/>
      <c r="BS19" s="420"/>
      <c r="BT19" s="420"/>
      <c r="BU19" s="421"/>
      <c r="BV19" s="419">
        <v>19608224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29609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25834435</v>
      </c>
      <c r="BO22" s="449"/>
      <c r="BP22" s="449"/>
      <c r="BQ22" s="449"/>
      <c r="BR22" s="449"/>
      <c r="BS22" s="449"/>
      <c r="BT22" s="449"/>
      <c r="BU22" s="450"/>
      <c r="BV22" s="448">
        <v>26427012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18007268</v>
      </c>
      <c r="BO23" s="420"/>
      <c r="BP23" s="420"/>
      <c r="BQ23" s="420"/>
      <c r="BR23" s="420"/>
      <c r="BS23" s="420"/>
      <c r="BT23" s="420"/>
      <c r="BU23" s="421"/>
      <c r="BV23" s="419">
        <v>18246872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8800</v>
      </c>
      <c r="R24" s="373"/>
      <c r="S24" s="373"/>
      <c r="T24" s="373"/>
      <c r="U24" s="373"/>
      <c r="V24" s="374"/>
      <c r="W24" s="462"/>
      <c r="X24" s="399"/>
      <c r="Y24" s="400"/>
      <c r="Z24" s="375" t="s">
        <v>162</v>
      </c>
      <c r="AA24" s="376"/>
      <c r="AB24" s="376"/>
      <c r="AC24" s="376"/>
      <c r="AD24" s="376"/>
      <c r="AE24" s="376"/>
      <c r="AF24" s="376"/>
      <c r="AG24" s="377"/>
      <c r="AH24" s="372">
        <v>479</v>
      </c>
      <c r="AI24" s="373"/>
      <c r="AJ24" s="373"/>
      <c r="AK24" s="373"/>
      <c r="AL24" s="374"/>
      <c r="AM24" s="372">
        <v>1392932</v>
      </c>
      <c r="AN24" s="373"/>
      <c r="AO24" s="373"/>
      <c r="AP24" s="373"/>
      <c r="AQ24" s="373"/>
      <c r="AR24" s="374"/>
      <c r="AS24" s="372">
        <v>2908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15840939</v>
      </c>
      <c r="BO24" s="420"/>
      <c r="BP24" s="420"/>
      <c r="BQ24" s="420"/>
      <c r="BR24" s="420"/>
      <c r="BS24" s="420"/>
      <c r="BT24" s="420"/>
      <c r="BU24" s="421"/>
      <c r="BV24" s="419">
        <v>15492083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5427195</v>
      </c>
      <c r="BO25" s="449"/>
      <c r="BP25" s="449"/>
      <c r="BQ25" s="449"/>
      <c r="BR25" s="449"/>
      <c r="BS25" s="449"/>
      <c r="BT25" s="449"/>
      <c r="BU25" s="450"/>
      <c r="BV25" s="448">
        <v>5282582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42</v>
      </c>
      <c r="AI26" s="373"/>
      <c r="AJ26" s="373"/>
      <c r="AK26" s="373"/>
      <c r="AL26" s="374"/>
      <c r="AM26" s="372">
        <v>131922</v>
      </c>
      <c r="AN26" s="373"/>
      <c r="AO26" s="373"/>
      <c r="AP26" s="373"/>
      <c r="AQ26" s="373"/>
      <c r="AR26" s="374"/>
      <c r="AS26" s="372">
        <v>3141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6300</v>
      </c>
      <c r="R27" s="373"/>
      <c r="S27" s="373"/>
      <c r="T27" s="373"/>
      <c r="U27" s="373"/>
      <c r="V27" s="374"/>
      <c r="W27" s="462"/>
      <c r="X27" s="399"/>
      <c r="Y27" s="400"/>
      <c r="Z27" s="375" t="s">
        <v>171</v>
      </c>
      <c r="AA27" s="376"/>
      <c r="AB27" s="376"/>
      <c r="AC27" s="376"/>
      <c r="AD27" s="376"/>
      <c r="AE27" s="376"/>
      <c r="AF27" s="376"/>
      <c r="AG27" s="377"/>
      <c r="AH27" s="372">
        <v>66</v>
      </c>
      <c r="AI27" s="373"/>
      <c r="AJ27" s="373"/>
      <c r="AK27" s="373"/>
      <c r="AL27" s="374"/>
      <c r="AM27" s="372">
        <v>192099</v>
      </c>
      <c r="AN27" s="373"/>
      <c r="AO27" s="373"/>
      <c r="AP27" s="373"/>
      <c r="AQ27" s="373"/>
      <c r="AR27" s="374"/>
      <c r="AS27" s="372">
        <v>2911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3402171</v>
      </c>
      <c r="BO28" s="449"/>
      <c r="BP28" s="449"/>
      <c r="BQ28" s="449"/>
      <c r="BR28" s="449"/>
      <c r="BS28" s="449"/>
      <c r="BT28" s="449"/>
      <c r="BU28" s="450"/>
      <c r="BV28" s="448">
        <v>2726772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5000</v>
      </c>
      <c r="R29" s="373"/>
      <c r="S29" s="373"/>
      <c r="T29" s="373"/>
      <c r="U29" s="373"/>
      <c r="V29" s="374"/>
      <c r="W29" s="463"/>
      <c r="X29" s="464"/>
      <c r="Y29" s="465"/>
      <c r="Z29" s="375" t="s">
        <v>177</v>
      </c>
      <c r="AA29" s="376"/>
      <c r="AB29" s="376"/>
      <c r="AC29" s="376"/>
      <c r="AD29" s="376"/>
      <c r="AE29" s="376"/>
      <c r="AF29" s="376"/>
      <c r="AG29" s="377"/>
      <c r="AH29" s="372">
        <v>545</v>
      </c>
      <c r="AI29" s="373"/>
      <c r="AJ29" s="373"/>
      <c r="AK29" s="373"/>
      <c r="AL29" s="374"/>
      <c r="AM29" s="372">
        <v>1585031</v>
      </c>
      <c r="AN29" s="373"/>
      <c r="AO29" s="373"/>
      <c r="AP29" s="373"/>
      <c r="AQ29" s="373"/>
      <c r="AR29" s="374"/>
      <c r="AS29" s="372">
        <v>2908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379272</v>
      </c>
      <c r="BO29" s="420"/>
      <c r="BP29" s="420"/>
      <c r="BQ29" s="420"/>
      <c r="BR29" s="420"/>
      <c r="BS29" s="420"/>
      <c r="BT29" s="420"/>
      <c r="BU29" s="421"/>
      <c r="BV29" s="419">
        <v>318569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5518404</v>
      </c>
      <c r="BO30" s="454"/>
      <c r="BP30" s="454"/>
      <c r="BQ30" s="454"/>
      <c r="BR30" s="454"/>
      <c r="BS30" s="454"/>
      <c r="BT30" s="454"/>
      <c r="BU30" s="455"/>
      <c r="BV30" s="453">
        <v>5835045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奈良県広域消防組合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香芝・王寺環境施設組合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奈良県葛城地区清掃事務組合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奈良広域水質検査センター</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EXn89qJpW4dQpVnehNZsyoOXn9oMIjLwI6b9WcJDIs63FIIFCbNdlHaCwwnYtWKN3zJr011OvN/pPP3oAX9aA==" saltValue="la7DVZTxMmCgpY5qIPG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16.7</v>
      </c>
      <c r="G34" s="33">
        <v>12.56</v>
      </c>
      <c r="H34" s="33">
        <v>16.010000000000002</v>
      </c>
      <c r="I34" s="33">
        <v>12.95</v>
      </c>
      <c r="J34" s="34">
        <v>11.91</v>
      </c>
      <c r="K34" s="22"/>
      <c r="L34" s="22"/>
      <c r="M34" s="22"/>
      <c r="N34" s="22"/>
      <c r="O34" s="22"/>
      <c r="P34" s="22"/>
    </row>
    <row r="35" spans="1:16" ht="39" customHeight="1" x14ac:dyDescent="0.2">
      <c r="A35" s="22"/>
      <c r="B35" s="35"/>
      <c r="C35" s="1145" t="s">
        <v>533</v>
      </c>
      <c r="D35" s="1146"/>
      <c r="E35" s="1147"/>
      <c r="F35" s="36">
        <v>4.03</v>
      </c>
      <c r="G35" s="37">
        <v>4.08</v>
      </c>
      <c r="H35" s="37">
        <v>4.49</v>
      </c>
      <c r="I35" s="37">
        <v>4.5</v>
      </c>
      <c r="J35" s="38">
        <v>4.7300000000000004</v>
      </c>
      <c r="K35" s="22"/>
      <c r="L35" s="22"/>
      <c r="M35" s="22"/>
      <c r="N35" s="22"/>
      <c r="O35" s="22"/>
      <c r="P35" s="22"/>
    </row>
    <row r="36" spans="1:16" ht="39" customHeight="1" x14ac:dyDescent="0.2">
      <c r="A36" s="22"/>
      <c r="B36" s="35"/>
      <c r="C36" s="1145" t="s">
        <v>534</v>
      </c>
      <c r="D36" s="1146"/>
      <c r="E36" s="1147"/>
      <c r="F36" s="36">
        <v>5.45</v>
      </c>
      <c r="G36" s="37">
        <v>4.5</v>
      </c>
      <c r="H36" s="37">
        <v>3.57</v>
      </c>
      <c r="I36" s="37">
        <v>3.44</v>
      </c>
      <c r="J36" s="38">
        <v>4.0199999999999996</v>
      </c>
      <c r="K36" s="22"/>
      <c r="L36" s="22"/>
      <c r="M36" s="22"/>
      <c r="N36" s="22"/>
      <c r="O36" s="22"/>
      <c r="P36" s="22"/>
    </row>
    <row r="37" spans="1:16" ht="39" customHeight="1" x14ac:dyDescent="0.2">
      <c r="A37" s="22"/>
      <c r="B37" s="35"/>
      <c r="C37" s="1145" t="s">
        <v>535</v>
      </c>
      <c r="D37" s="1146"/>
      <c r="E37" s="1147"/>
      <c r="F37" s="36">
        <v>0.68</v>
      </c>
      <c r="G37" s="37">
        <v>0.45</v>
      </c>
      <c r="H37" s="37">
        <v>0.24</v>
      </c>
      <c r="I37" s="37">
        <v>0.66</v>
      </c>
      <c r="J37" s="38">
        <v>1.1599999999999999</v>
      </c>
      <c r="K37" s="22"/>
      <c r="L37" s="22"/>
      <c r="M37" s="22"/>
      <c r="N37" s="22"/>
      <c r="O37" s="22"/>
      <c r="P37" s="22"/>
    </row>
    <row r="38" spans="1:16" ht="39" customHeight="1" x14ac:dyDescent="0.2">
      <c r="A38" s="22"/>
      <c r="B38" s="35"/>
      <c r="C38" s="1145" t="s">
        <v>536</v>
      </c>
      <c r="D38" s="1146"/>
      <c r="E38" s="1147"/>
      <c r="F38" s="36">
        <v>0.74</v>
      </c>
      <c r="G38" s="37">
        <v>0.28000000000000003</v>
      </c>
      <c r="H38" s="37">
        <v>0.04</v>
      </c>
      <c r="I38" s="37">
        <v>0.42</v>
      </c>
      <c r="J38" s="38">
        <v>0.36</v>
      </c>
      <c r="K38" s="22"/>
      <c r="L38" s="22"/>
      <c r="M38" s="22"/>
      <c r="N38" s="22"/>
      <c r="O38" s="22"/>
      <c r="P38" s="22"/>
    </row>
    <row r="39" spans="1:16" ht="39" customHeight="1" x14ac:dyDescent="0.2">
      <c r="A39" s="22"/>
      <c r="B39" s="35"/>
      <c r="C39" s="1145" t="s">
        <v>537</v>
      </c>
      <c r="D39" s="1146"/>
      <c r="E39" s="1147"/>
      <c r="F39" s="36">
        <v>0.01</v>
      </c>
      <c r="G39" s="37">
        <v>0.02</v>
      </c>
      <c r="H39" s="37">
        <v>0.04</v>
      </c>
      <c r="I39" s="37">
        <v>0.04</v>
      </c>
      <c r="J39" s="38">
        <v>0.04</v>
      </c>
      <c r="K39" s="22"/>
      <c r="L39" s="22"/>
      <c r="M39" s="22"/>
      <c r="N39" s="22"/>
      <c r="O39" s="22"/>
      <c r="P39" s="22"/>
    </row>
    <row r="40" spans="1:16" ht="39" customHeight="1" x14ac:dyDescent="0.2">
      <c r="A40" s="22"/>
      <c r="B40" s="35"/>
      <c r="C40" s="1145" t="s">
        <v>538</v>
      </c>
      <c r="D40" s="1146"/>
      <c r="E40" s="1147"/>
      <c r="F40" s="36">
        <v>0.51</v>
      </c>
      <c r="G40" s="37">
        <v>0.48</v>
      </c>
      <c r="H40" s="37">
        <v>0.49</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6WQ4JPdtwX+rmVMaYfXD4+BLWC3REAt6lTIUvL9NLwaiISHUU25oa8c7T7g/HgG4ZhhSl77Qk54on7wjqsCjw==" saltValue="WreNdQHFnj8QIbOhGVBa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3184</v>
      </c>
      <c r="L45" s="60">
        <v>3117</v>
      </c>
      <c r="M45" s="60">
        <v>3089</v>
      </c>
      <c r="N45" s="60">
        <v>2934</v>
      </c>
      <c r="O45" s="61">
        <v>2797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307</v>
      </c>
      <c r="L48" s="64">
        <v>308</v>
      </c>
      <c r="M48" s="64">
        <v>309</v>
      </c>
      <c r="N48" s="64">
        <v>306</v>
      </c>
      <c r="O48" s="65">
        <v>260</v>
      </c>
      <c r="P48" s="48"/>
      <c r="Q48" s="48"/>
      <c r="R48" s="48"/>
      <c r="S48" s="48"/>
      <c r="T48" s="48"/>
      <c r="U48" s="48"/>
    </row>
    <row r="49" spans="1:21" ht="30.75" customHeight="1" x14ac:dyDescent="0.2">
      <c r="A49" s="48"/>
      <c r="B49" s="1178"/>
      <c r="C49" s="1179"/>
      <c r="D49" s="62"/>
      <c r="E49" s="1155" t="s">
        <v>14</v>
      </c>
      <c r="F49" s="1155"/>
      <c r="G49" s="1155"/>
      <c r="H49" s="1155"/>
      <c r="I49" s="1155"/>
      <c r="J49" s="1156"/>
      <c r="K49" s="63">
        <v>99</v>
      </c>
      <c r="L49" s="64">
        <v>78</v>
      </c>
      <c r="M49" s="64">
        <v>89</v>
      </c>
      <c r="N49" s="64">
        <v>117</v>
      </c>
      <c r="O49" s="65">
        <v>170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1861</v>
      </c>
      <c r="L52" s="64">
        <v>1829</v>
      </c>
      <c r="M52" s="64">
        <v>1802</v>
      </c>
      <c r="N52" s="64">
        <v>1736</v>
      </c>
      <c r="O52" s="65">
        <v>1676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1729</v>
      </c>
      <c r="L53" s="69">
        <v>1674</v>
      </c>
      <c r="M53" s="69">
        <v>1685</v>
      </c>
      <c r="N53" s="69">
        <v>1621</v>
      </c>
      <c r="O53" s="70">
        <v>1551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azCl8jZO2APSmZqJVkMQEbeorM6yfBVlYUAmbjZm9nLV9q3VC1a0tanoWiTnIQDw9lx+ao+ATfMP4Cs69n/Gg==" saltValue="lZgjtcH0AHk1GFayzvTt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30065</v>
      </c>
      <c r="J41" s="344">
        <v>29035</v>
      </c>
      <c r="K41" s="344">
        <v>27721</v>
      </c>
      <c r="L41" s="344">
        <v>26427</v>
      </c>
      <c r="M41" s="345">
        <v>25834</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5445</v>
      </c>
      <c r="J43" s="347">
        <v>5460</v>
      </c>
      <c r="K43" s="347">
        <v>5599</v>
      </c>
      <c r="L43" s="347">
        <v>5451</v>
      </c>
      <c r="M43" s="348">
        <v>5391</v>
      </c>
    </row>
    <row r="44" spans="2:13" ht="27.75" customHeight="1" x14ac:dyDescent="0.2">
      <c r="B44" s="1186"/>
      <c r="C44" s="1187"/>
      <c r="D44" s="106"/>
      <c r="E44" s="1190" t="s">
        <v>34</v>
      </c>
      <c r="F44" s="1190"/>
      <c r="G44" s="1190"/>
      <c r="H44" s="1191"/>
      <c r="I44" s="346">
        <v>912</v>
      </c>
      <c r="J44" s="347">
        <v>1762</v>
      </c>
      <c r="K44" s="347">
        <v>3747</v>
      </c>
      <c r="L44" s="347">
        <v>6660</v>
      </c>
      <c r="M44" s="348">
        <v>6881</v>
      </c>
    </row>
    <row r="45" spans="2:13" ht="27.75" customHeight="1" x14ac:dyDescent="0.2">
      <c r="B45" s="1186"/>
      <c r="C45" s="1187"/>
      <c r="D45" s="106"/>
      <c r="E45" s="1190" t="s">
        <v>35</v>
      </c>
      <c r="F45" s="1190"/>
      <c r="G45" s="1190"/>
      <c r="H45" s="1191"/>
      <c r="I45" s="346">
        <v>2857</v>
      </c>
      <c r="J45" s="347">
        <v>3029</v>
      </c>
      <c r="K45" s="347">
        <v>2990</v>
      </c>
      <c r="L45" s="347">
        <v>2955</v>
      </c>
      <c r="M45" s="348">
        <v>2881</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7026</v>
      </c>
      <c r="J50" s="347">
        <v>8538</v>
      </c>
      <c r="K50" s="347">
        <v>9548</v>
      </c>
      <c r="L50" s="347">
        <v>10105</v>
      </c>
      <c r="M50" s="348">
        <v>10523</v>
      </c>
    </row>
    <row r="51" spans="2:13" ht="27.75" customHeight="1" x14ac:dyDescent="0.2">
      <c r="B51" s="1186"/>
      <c r="C51" s="1187"/>
      <c r="D51" s="106"/>
      <c r="E51" s="1190" t="s">
        <v>42</v>
      </c>
      <c r="F51" s="1190"/>
      <c r="G51" s="1190"/>
      <c r="H51" s="1191"/>
      <c r="I51" s="346">
        <v>61</v>
      </c>
      <c r="J51" s="347">
        <v>18</v>
      </c>
      <c r="K51" s="347">
        <v>17</v>
      </c>
      <c r="L51" s="347">
        <v>15</v>
      </c>
      <c r="M51" s="348">
        <v>16</v>
      </c>
    </row>
    <row r="52" spans="2:13" ht="27.75" customHeight="1" x14ac:dyDescent="0.2">
      <c r="B52" s="1188"/>
      <c r="C52" s="1189"/>
      <c r="D52" s="106"/>
      <c r="E52" s="1190" t="s">
        <v>43</v>
      </c>
      <c r="F52" s="1190"/>
      <c r="G52" s="1190"/>
      <c r="H52" s="1191"/>
      <c r="I52" s="346">
        <v>22623</v>
      </c>
      <c r="J52" s="347">
        <v>22894</v>
      </c>
      <c r="K52" s="347">
        <v>22966</v>
      </c>
      <c r="L52" s="347">
        <v>23625</v>
      </c>
      <c r="M52" s="348">
        <v>23184</v>
      </c>
    </row>
    <row r="53" spans="2:13" ht="27.75" customHeight="1" thickBot="1" x14ac:dyDescent="0.25">
      <c r="B53" s="1192" t="s">
        <v>19</v>
      </c>
      <c r="C53" s="1193"/>
      <c r="D53" s="110"/>
      <c r="E53" s="1194" t="s">
        <v>44</v>
      </c>
      <c r="F53" s="1194"/>
      <c r="G53" s="1194"/>
      <c r="H53" s="1195"/>
      <c r="I53" s="349">
        <v>9569</v>
      </c>
      <c r="J53" s="350">
        <v>7835</v>
      </c>
      <c r="K53" s="350">
        <v>7526</v>
      </c>
      <c r="L53" s="350">
        <v>7748</v>
      </c>
      <c r="M53" s="351">
        <v>7265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6Nu5RGrBwdcGtyj6w1DCFFsk53Zovd98SteS31NhfLPeWQoI7BIDtRWOCagoNDjLw1aE4/gWLwEwt5+7d01tNQ==" saltValue="STElLZuXJlIZCOL2rKnF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2420</v>
      </c>
      <c r="G55" s="352">
        <v>2727</v>
      </c>
      <c r="H55" s="353">
        <v>3402</v>
      </c>
    </row>
    <row r="56" spans="2:8" ht="52.5" customHeight="1" x14ac:dyDescent="0.2">
      <c r="B56" s="122"/>
      <c r="C56" s="1213" t="s">
        <v>47</v>
      </c>
      <c r="D56" s="1213"/>
      <c r="E56" s="1214"/>
      <c r="F56" s="354">
        <v>244</v>
      </c>
      <c r="G56" s="354">
        <v>319</v>
      </c>
      <c r="H56" s="355">
        <v>379</v>
      </c>
    </row>
    <row r="57" spans="2:8" ht="53.25" customHeight="1" x14ac:dyDescent="0.2">
      <c r="B57" s="122"/>
      <c r="C57" s="1215" t="s">
        <v>48</v>
      </c>
      <c r="D57" s="1215"/>
      <c r="E57" s="1216"/>
      <c r="F57" s="356">
        <v>5414</v>
      </c>
      <c r="G57" s="356">
        <v>5835</v>
      </c>
      <c r="H57" s="357">
        <v>5518</v>
      </c>
    </row>
    <row r="58" spans="2:8" ht="45.75" customHeight="1" x14ac:dyDescent="0.2">
      <c r="B58" s="123"/>
      <c r="C58" s="1203" t="s">
        <v>552</v>
      </c>
      <c r="D58" s="1204"/>
      <c r="E58" s="1205"/>
      <c r="F58" s="358">
        <v>3584</v>
      </c>
      <c r="G58" s="358">
        <v>3883</v>
      </c>
      <c r="H58" s="359">
        <v>3654</v>
      </c>
    </row>
    <row r="59" spans="2:8" ht="45.75" customHeight="1" x14ac:dyDescent="0.2">
      <c r="B59" s="123"/>
      <c r="C59" s="1203" t="s">
        <v>553</v>
      </c>
      <c r="D59" s="1204"/>
      <c r="E59" s="1205"/>
      <c r="F59" s="358">
        <v>1474</v>
      </c>
      <c r="G59" s="358">
        <v>1550</v>
      </c>
      <c r="H59" s="359">
        <v>1446</v>
      </c>
    </row>
    <row r="60" spans="2:8" ht="45.75" customHeight="1" x14ac:dyDescent="0.2">
      <c r="B60" s="123"/>
      <c r="C60" s="1203" t="s">
        <v>554</v>
      </c>
      <c r="D60" s="1204"/>
      <c r="E60" s="1205"/>
      <c r="F60" s="358">
        <v>187</v>
      </c>
      <c r="G60" s="358">
        <v>189</v>
      </c>
      <c r="H60" s="359">
        <v>211</v>
      </c>
    </row>
    <row r="61" spans="2:8" ht="45.75" customHeight="1" x14ac:dyDescent="0.2">
      <c r="B61" s="123"/>
      <c r="C61" s="1203" t="s">
        <v>555</v>
      </c>
      <c r="D61" s="1204"/>
      <c r="E61" s="1205"/>
      <c r="F61" s="358">
        <v>124</v>
      </c>
      <c r="G61" s="358">
        <v>122</v>
      </c>
      <c r="H61" s="359">
        <v>120</v>
      </c>
    </row>
    <row r="62" spans="2:8" ht="45.75" customHeight="1" thickBot="1" x14ac:dyDescent="0.25">
      <c r="B62" s="124"/>
      <c r="C62" s="1206" t="s">
        <v>556</v>
      </c>
      <c r="D62" s="1207"/>
      <c r="E62" s="1208"/>
      <c r="F62" s="360" t="s">
        <v>487</v>
      </c>
      <c r="G62" s="360">
        <v>44</v>
      </c>
      <c r="H62" s="361">
        <v>46</v>
      </c>
    </row>
    <row r="63" spans="2:8" ht="52.5" customHeight="1" thickBot="1" x14ac:dyDescent="0.25">
      <c r="B63" s="125"/>
      <c r="C63" s="1209" t="s">
        <v>49</v>
      </c>
      <c r="D63" s="1209"/>
      <c r="E63" s="1210"/>
      <c r="F63" s="362">
        <v>8079</v>
      </c>
      <c r="G63" s="362">
        <v>8880</v>
      </c>
      <c r="H63" s="363">
        <v>9300</v>
      </c>
    </row>
    <row r="64" spans="2:8" ht="13.2" x14ac:dyDescent="0.2"/>
  </sheetData>
  <sheetProtection algorithmName="SHA-512" hashValue="OXOwZJ52jTOBV/mcqMdUaEF1/GfXe3Uon+XtcstnTaFXw/zuG6FGNGaHV+j6iXhszAzais1Qnx4dHXyxglVK4w==" saltValue="XMvAwo8O5m1Afreye2kY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31609</v>
      </c>
      <c r="E3" s="144"/>
      <c r="F3" s="145">
        <v>45483</v>
      </c>
      <c r="G3" s="146"/>
      <c r="H3" s="147"/>
    </row>
    <row r="4" spans="1:8" x14ac:dyDescent="0.2">
      <c r="A4" s="148"/>
      <c r="B4" s="149"/>
      <c r="C4" s="150"/>
      <c r="D4" s="151">
        <v>20682</v>
      </c>
      <c r="E4" s="152"/>
      <c r="F4" s="153">
        <v>24241</v>
      </c>
      <c r="G4" s="154"/>
      <c r="H4" s="155"/>
    </row>
    <row r="5" spans="1:8" x14ac:dyDescent="0.2">
      <c r="A5" s="136" t="s">
        <v>519</v>
      </c>
      <c r="B5" s="141"/>
      <c r="C5" s="142"/>
      <c r="D5" s="143">
        <v>30213</v>
      </c>
      <c r="E5" s="144"/>
      <c r="F5" s="145">
        <v>45945</v>
      </c>
      <c r="G5" s="146"/>
      <c r="H5" s="147"/>
    </row>
    <row r="6" spans="1:8" x14ac:dyDescent="0.2">
      <c r="A6" s="148"/>
      <c r="B6" s="149"/>
      <c r="C6" s="150"/>
      <c r="D6" s="151">
        <v>19369</v>
      </c>
      <c r="E6" s="152"/>
      <c r="F6" s="153">
        <v>25180</v>
      </c>
      <c r="G6" s="154"/>
      <c r="H6" s="155"/>
    </row>
    <row r="7" spans="1:8" x14ac:dyDescent="0.2">
      <c r="A7" s="136" t="s">
        <v>520</v>
      </c>
      <c r="B7" s="141"/>
      <c r="C7" s="142"/>
      <c r="D7" s="143">
        <v>31688</v>
      </c>
      <c r="E7" s="144"/>
      <c r="F7" s="145">
        <v>44475</v>
      </c>
      <c r="G7" s="146"/>
      <c r="H7" s="147"/>
    </row>
    <row r="8" spans="1:8" x14ac:dyDescent="0.2">
      <c r="A8" s="148"/>
      <c r="B8" s="149"/>
      <c r="C8" s="150"/>
      <c r="D8" s="151">
        <v>17075</v>
      </c>
      <c r="E8" s="152"/>
      <c r="F8" s="153">
        <v>24780</v>
      </c>
      <c r="G8" s="154"/>
      <c r="H8" s="155"/>
    </row>
    <row r="9" spans="1:8" x14ac:dyDescent="0.2">
      <c r="A9" s="136" t="s">
        <v>521</v>
      </c>
      <c r="B9" s="141"/>
      <c r="C9" s="142"/>
      <c r="D9" s="143">
        <v>33399</v>
      </c>
      <c r="E9" s="144"/>
      <c r="F9" s="145">
        <v>45982</v>
      </c>
      <c r="G9" s="146"/>
      <c r="H9" s="147"/>
    </row>
    <row r="10" spans="1:8" x14ac:dyDescent="0.2">
      <c r="A10" s="148"/>
      <c r="B10" s="149"/>
      <c r="C10" s="150"/>
      <c r="D10" s="151">
        <v>17799</v>
      </c>
      <c r="E10" s="152"/>
      <c r="F10" s="153">
        <v>25583</v>
      </c>
      <c r="G10" s="154"/>
      <c r="H10" s="155"/>
    </row>
    <row r="11" spans="1:8" x14ac:dyDescent="0.2">
      <c r="A11" s="136" t="s">
        <v>522</v>
      </c>
      <c r="B11" s="141"/>
      <c r="C11" s="142"/>
      <c r="D11" s="143">
        <v>47339</v>
      </c>
      <c r="E11" s="144"/>
      <c r="F11" s="145">
        <v>50538</v>
      </c>
      <c r="G11" s="146"/>
      <c r="H11" s="147"/>
    </row>
    <row r="12" spans="1:8" x14ac:dyDescent="0.2">
      <c r="A12" s="148"/>
      <c r="B12" s="149"/>
      <c r="C12" s="156"/>
      <c r="D12" s="151">
        <v>23366</v>
      </c>
      <c r="E12" s="152"/>
      <c r="F12" s="153">
        <v>29053</v>
      </c>
      <c r="G12" s="154"/>
      <c r="H12" s="155"/>
    </row>
    <row r="13" spans="1:8" x14ac:dyDescent="0.2">
      <c r="A13" s="136"/>
      <c r="B13" s="141"/>
      <c r="C13" s="157"/>
      <c r="D13" s="158">
        <v>34850</v>
      </c>
      <c r="E13" s="159"/>
      <c r="F13" s="160">
        <v>46485</v>
      </c>
      <c r="G13" s="161"/>
      <c r="H13" s="147"/>
    </row>
    <row r="14" spans="1:8" x14ac:dyDescent="0.2">
      <c r="A14" s="148"/>
      <c r="B14" s="149"/>
      <c r="C14" s="150"/>
      <c r="D14" s="151">
        <v>19658</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5.97</v>
      </c>
      <c r="C19" s="162">
        <f>ROUND(VALUE(SUBSTITUTE(実質収支比率等に係る経年分析!G$48,"▲","-")),2)</f>
        <v>4.99</v>
      </c>
      <c r="D19" s="162">
        <f>ROUND(VALUE(SUBSTITUTE(実質収支比率等に係る経年分析!H$48,"▲","-")),2)</f>
        <v>4.07</v>
      </c>
      <c r="E19" s="162">
        <f>ROUND(VALUE(SUBSTITUTE(実質収支比率等に係る経年分析!I$48,"▲","-")),2)</f>
        <v>3.45</v>
      </c>
      <c r="F19" s="162">
        <f>ROUND(VALUE(SUBSTITUTE(実質収支比率等に係る経年分析!J$48,"▲","-")),2)</f>
        <v>4.03</v>
      </c>
    </row>
    <row r="20" spans="1:11" x14ac:dyDescent="0.2">
      <c r="A20" s="162" t="s">
        <v>53</v>
      </c>
      <c r="B20" s="162">
        <f>ROUND(VALUE(SUBSTITUTE(実質収支比率等に係る経年分析!F$47,"▲","-")),2)</f>
        <v>9.99</v>
      </c>
      <c r="C20" s="162">
        <f>ROUND(VALUE(SUBSTITUTE(実質収支比率等に係る経年分析!G$47,"▲","-")),2)</f>
        <v>12.16</v>
      </c>
      <c r="D20" s="162">
        <f>ROUND(VALUE(SUBSTITUTE(実質収支比率等に係る経年分析!H$47,"▲","-")),2)</f>
        <v>14.7</v>
      </c>
      <c r="E20" s="162">
        <f>ROUND(VALUE(SUBSTITUTE(実質収支比率等に係る経年分析!I$47,"▲","-")),2)</f>
        <v>16.27</v>
      </c>
      <c r="F20" s="162">
        <f>ROUND(VALUE(SUBSTITUTE(実質収支比率等に係る経年分析!J$47,"▲","-")),2)</f>
        <v>19.57</v>
      </c>
    </row>
    <row r="21" spans="1:11" x14ac:dyDescent="0.2">
      <c r="A21" s="162" t="s">
        <v>54</v>
      </c>
      <c r="B21" s="162">
        <f>IF(ISNUMBER(VALUE(SUBSTITUTE(実質収支比率等に係る経年分析!F$49,"▲","-"))),ROUND(VALUE(SUBSTITUTE(実質収支比率等に係る経年分析!F$49,"▲","-")),2),NA())</f>
        <v>4.8099999999999996</v>
      </c>
      <c r="C21" s="162">
        <f>IF(ISNUMBER(VALUE(SUBSTITUTE(実質収支比率等に係る経年分析!G$49,"▲","-"))),ROUND(VALUE(SUBSTITUTE(実質収支比率等に係る経年分析!G$49,"▲","-")),2),NA())</f>
        <v>0.23</v>
      </c>
      <c r="D21" s="162">
        <f>IF(ISNUMBER(VALUE(SUBSTITUTE(実質収支比率等に係る経年分析!H$49,"▲","-"))),ROUND(VALUE(SUBSTITUTE(実質収支比率等に係る経年分析!H$49,"▲","-")),2),NA())</f>
        <v>-0.98</v>
      </c>
      <c r="E21" s="162">
        <f>IF(ISNUMBER(VALUE(SUBSTITUTE(実質収支比率等に係る経年分析!I$49,"▲","-"))),ROUND(VALUE(SUBSTITUTE(実質収支比率等に係る経年分析!I$49,"▲","-")),2),NA())</f>
        <v>-0.51</v>
      </c>
      <c r="F21" s="162">
        <f>IF(ISNUMBER(VALUE(SUBSTITUTE(実質収支比率等に係る経年分析!J$49,"▲","-"))),ROUND(VALUE(SUBSTITUTE(実質収支比率等に係る経年分析!J$49,"▲","-")),2),NA())</f>
        <v>2.92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0.36</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1.1599999999999999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4.0199999999999996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4.7300000000000004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16.010000000000002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1861</v>
      </c>
      <c r="E42" s="164"/>
      <c r="F42" s="164"/>
      <c r="G42" s="164">
        <f>'実質公債費比率（分子）の構造'!L$52</f>
        <v>1829</v>
      </c>
      <c r="H42" s="164"/>
      <c r="I42" s="164"/>
      <c r="J42" s="164">
        <f>'実質公債費比率（分子）の構造'!M$52</f>
        <v>1802</v>
      </c>
      <c r="K42" s="164"/>
      <c r="L42" s="164"/>
      <c r="M42" s="164">
        <f>'実質公債費比率（分子）の構造'!N$52</f>
        <v>1736</v>
      </c>
      <c r="N42" s="164"/>
      <c r="O42" s="164"/>
      <c r="P42" s="164">
        <f>'実質公債費比率（分子）の構造'!O$52</f>
        <v>1676</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99</v>
      </c>
      <c r="C45" s="164"/>
      <c r="D45" s="164"/>
      <c r="E45" s="164">
        <f>'実質公債費比率（分子）の構造'!L$49</f>
        <v>78</v>
      </c>
      <c r="F45" s="164"/>
      <c r="G45" s="164"/>
      <c r="H45" s="164">
        <f>'実質公債費比率（分子）の構造'!M$49</f>
        <v>89</v>
      </c>
      <c r="I45" s="164"/>
      <c r="J45" s="164"/>
      <c r="K45" s="164">
        <f>'実質公債費比率（分子）の構造'!N$49</f>
        <v>117</v>
      </c>
      <c r="L45" s="164"/>
      <c r="M45" s="164"/>
      <c r="N45" s="164">
        <f>'実質公債費比率（分子）の構造'!O$49</f>
        <v>170</v>
      </c>
      <c r="O45" s="164"/>
      <c r="P45" s="164"/>
    </row>
    <row r="46" spans="1:16" x14ac:dyDescent="0.2">
      <c r="A46" s="164" t="s">
        <v>64</v>
      </c>
      <c r="B46" s="164">
        <f>'実質公債費比率（分子）の構造'!K$48</f>
        <v>307</v>
      </c>
      <c r="C46" s="164"/>
      <c r="D46" s="164"/>
      <c r="E46" s="164">
        <f>'実質公債費比率（分子）の構造'!L$48</f>
        <v>308</v>
      </c>
      <c r="F46" s="164"/>
      <c r="G46" s="164"/>
      <c r="H46" s="164">
        <f>'実質公債費比率（分子）の構造'!M$48</f>
        <v>309</v>
      </c>
      <c r="I46" s="164"/>
      <c r="J46" s="164"/>
      <c r="K46" s="164">
        <f>'実質公債費比率（分子）の構造'!N$48</f>
        <v>306</v>
      </c>
      <c r="L46" s="164"/>
      <c r="M46" s="164"/>
      <c r="N46" s="164">
        <f>'実質公債費比率（分子）の構造'!O$48</f>
        <v>260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3184</v>
      </c>
      <c r="C49" s="164"/>
      <c r="D49" s="164"/>
      <c r="E49" s="164">
        <f>'実質公債費比率（分子）の構造'!L$45</f>
        <v>3117</v>
      </c>
      <c r="F49" s="164"/>
      <c r="G49" s="164"/>
      <c r="H49" s="164">
        <f>'実質公債費比率（分子）の構造'!M$45</f>
        <v>3089</v>
      </c>
      <c r="I49" s="164"/>
      <c r="J49" s="164"/>
      <c r="K49" s="164">
        <f>'実質公債費比率（分子）の構造'!N$45</f>
        <v>2934</v>
      </c>
      <c r="L49" s="164"/>
      <c r="M49" s="164"/>
      <c r="N49" s="164">
        <f>'実質公債費比率（分子）の構造'!O$45</f>
        <v>2797</v>
      </c>
      <c r="O49" s="164"/>
      <c r="P49" s="164"/>
    </row>
    <row r="50" spans="1:16" x14ac:dyDescent="0.2">
      <c r="A50" s="164" t="s">
        <v>67</v>
      </c>
      <c r="B50" s="164" t="e">
        <f>NA()</f>
        <v>#N/A</v>
      </c>
      <c r="C50" s="164">
        <f>IF(ISNUMBER('実質公債費比率（分子）の構造'!K$53),'実質公債費比率（分子）の構造'!K$53,NA())</f>
        <v>1729</v>
      </c>
      <c r="D50" s="164" t="e">
        <f>NA()</f>
        <v>#N/A</v>
      </c>
      <c r="E50" s="164" t="e">
        <f>NA()</f>
        <v>#N/A</v>
      </c>
      <c r="F50" s="164">
        <f>IF(ISNUMBER('実質公債費比率（分子）の構造'!L$53),'実質公債費比率（分子）の構造'!L$53,NA())</f>
        <v>1674</v>
      </c>
      <c r="G50" s="164" t="e">
        <f>NA()</f>
        <v>#N/A</v>
      </c>
      <c r="H50" s="164" t="e">
        <f>NA()</f>
        <v>#N/A</v>
      </c>
      <c r="I50" s="164">
        <f>IF(ISNUMBER('実質公債費比率（分子）の構造'!M$53),'実質公債費比率（分子）の構造'!M$53,NA())</f>
        <v>1685</v>
      </c>
      <c r="J50" s="164" t="e">
        <f>NA()</f>
        <v>#N/A</v>
      </c>
      <c r="K50" s="164" t="e">
        <f>NA()</f>
        <v>#N/A</v>
      </c>
      <c r="L50" s="164">
        <f>IF(ISNUMBER('実質公債費比率（分子）の構造'!N$53),'実質公債費比率（分子）の構造'!N$53,NA())</f>
        <v>1621</v>
      </c>
      <c r="M50" s="164" t="e">
        <f>NA()</f>
        <v>#N/A</v>
      </c>
      <c r="N50" s="164" t="e">
        <f>NA()</f>
        <v>#N/A</v>
      </c>
      <c r="O50" s="164">
        <f>IF(ISNUMBER('実質公債費比率（分子）の構造'!O$53),'実質公債費比率（分子）の構造'!O$53,NA())</f>
        <v>1551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22623</v>
      </c>
      <c r="E56" s="163"/>
      <c r="F56" s="163"/>
      <c r="G56" s="163">
        <f>'将来負担比率（分子）の構造'!J$52</f>
        <v>22894</v>
      </c>
      <c r="H56" s="163"/>
      <c r="I56" s="163"/>
      <c r="J56" s="163">
        <f>'将来負担比率（分子）の構造'!K$52</f>
        <v>22966</v>
      </c>
      <c r="K56" s="163"/>
      <c r="L56" s="163"/>
      <c r="M56" s="163">
        <f>'将来負担比率（分子）の構造'!L$52</f>
        <v>23625</v>
      </c>
      <c r="N56" s="163"/>
      <c r="O56" s="163"/>
      <c r="P56" s="163">
        <f>'将来負担比率（分子）の構造'!M$52</f>
        <v>23184</v>
      </c>
    </row>
    <row r="57" spans="1:16" x14ac:dyDescent="0.2">
      <c r="A57" s="163" t="s">
        <v>42</v>
      </c>
      <c r="B57" s="163"/>
      <c r="C57" s="163"/>
      <c r="D57" s="163">
        <f>'将来負担比率（分子）の構造'!I$51</f>
        <v>61</v>
      </c>
      <c r="E57" s="163"/>
      <c r="F57" s="163"/>
      <c r="G57" s="163">
        <f>'将来負担比率（分子）の構造'!J$51</f>
        <v>18</v>
      </c>
      <c r="H57" s="163"/>
      <c r="I57" s="163"/>
      <c r="J57" s="163">
        <f>'将来負担比率（分子）の構造'!K$51</f>
        <v>17</v>
      </c>
      <c r="K57" s="163"/>
      <c r="L57" s="163"/>
      <c r="M57" s="163">
        <f>'将来負担比率（分子）の構造'!L$51</f>
        <v>15</v>
      </c>
      <c r="N57" s="163"/>
      <c r="O57" s="163"/>
      <c r="P57" s="163">
        <f>'将来負担比率（分子）の構造'!M$51</f>
        <v>16</v>
      </c>
    </row>
    <row r="58" spans="1:16" x14ac:dyDescent="0.2">
      <c r="A58" s="163" t="s">
        <v>41</v>
      </c>
      <c r="B58" s="163"/>
      <c r="C58" s="163"/>
      <c r="D58" s="163">
        <f>'将来負担比率（分子）の構造'!I$50</f>
        <v>7026</v>
      </c>
      <c r="E58" s="163"/>
      <c r="F58" s="163"/>
      <c r="G58" s="163">
        <f>'将来負担比率（分子）の構造'!J$50</f>
        <v>8538</v>
      </c>
      <c r="H58" s="163"/>
      <c r="I58" s="163"/>
      <c r="J58" s="163">
        <f>'将来負担比率（分子）の構造'!K$50</f>
        <v>9548</v>
      </c>
      <c r="K58" s="163"/>
      <c r="L58" s="163"/>
      <c r="M58" s="163">
        <f>'将来負担比率（分子）の構造'!L$50</f>
        <v>10105</v>
      </c>
      <c r="N58" s="163"/>
      <c r="O58" s="163"/>
      <c r="P58" s="163">
        <f>'将来負担比率（分子）の構造'!M$50</f>
        <v>10523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2857</v>
      </c>
      <c r="C62" s="163"/>
      <c r="D62" s="163"/>
      <c r="E62" s="163">
        <f>'将来負担比率（分子）の構造'!J$45</f>
        <v>3029</v>
      </c>
      <c r="F62" s="163"/>
      <c r="G62" s="163"/>
      <c r="H62" s="163">
        <f>'将来負担比率（分子）の構造'!K$45</f>
        <v>2990</v>
      </c>
      <c r="I62" s="163"/>
      <c r="J62" s="163"/>
      <c r="K62" s="163">
        <f>'将来負担比率（分子）の構造'!L$45</f>
        <v>2955</v>
      </c>
      <c r="L62" s="163"/>
      <c r="M62" s="163"/>
      <c r="N62" s="163">
        <f>'将来負担比率（分子）の構造'!M$45</f>
        <v>2881</v>
      </c>
      <c r="O62" s="163"/>
      <c r="P62" s="163"/>
    </row>
    <row r="63" spans="1:16" x14ac:dyDescent="0.2">
      <c r="A63" s="163" t="s">
        <v>34</v>
      </c>
      <c r="B63" s="163">
        <f>'将来負担比率（分子）の構造'!I$44</f>
        <v>912</v>
      </c>
      <c r="C63" s="163"/>
      <c r="D63" s="163"/>
      <c r="E63" s="163">
        <f>'将来負担比率（分子）の構造'!J$44</f>
        <v>1762</v>
      </c>
      <c r="F63" s="163"/>
      <c r="G63" s="163"/>
      <c r="H63" s="163">
        <f>'将来負担比率（分子）の構造'!K$44</f>
        <v>3747</v>
      </c>
      <c r="I63" s="163"/>
      <c r="J63" s="163"/>
      <c r="K63" s="163">
        <f>'将来負担比率（分子）の構造'!L$44</f>
        <v>6660</v>
      </c>
      <c r="L63" s="163"/>
      <c r="M63" s="163"/>
      <c r="N63" s="163">
        <f>'将来負担比率（分子）の構造'!M$44</f>
        <v>6881</v>
      </c>
      <c r="O63" s="163"/>
      <c r="P63" s="163"/>
    </row>
    <row r="64" spans="1:16" x14ac:dyDescent="0.2">
      <c r="A64" s="163" t="s">
        <v>33</v>
      </c>
      <c r="B64" s="163">
        <f>'将来負担比率（分子）の構造'!I$43</f>
        <v>5445</v>
      </c>
      <c r="C64" s="163"/>
      <c r="D64" s="163"/>
      <c r="E64" s="163">
        <f>'将来負担比率（分子）の構造'!J$43</f>
        <v>5460</v>
      </c>
      <c r="F64" s="163"/>
      <c r="G64" s="163"/>
      <c r="H64" s="163">
        <f>'将来負担比率（分子）の構造'!K$43</f>
        <v>5599</v>
      </c>
      <c r="I64" s="163"/>
      <c r="J64" s="163"/>
      <c r="K64" s="163">
        <f>'将来負担比率（分子）の構造'!L$43</f>
        <v>5451</v>
      </c>
      <c r="L64" s="163"/>
      <c r="M64" s="163"/>
      <c r="N64" s="163">
        <f>'将来負担比率（分子）の構造'!M$43</f>
        <v>5391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30065</v>
      </c>
      <c r="C66" s="163"/>
      <c r="D66" s="163"/>
      <c r="E66" s="163">
        <f>'将来負担比率（分子）の構造'!J$41</f>
        <v>29035</v>
      </c>
      <c r="F66" s="163"/>
      <c r="G66" s="163"/>
      <c r="H66" s="163">
        <f>'将来負担比率（分子）の構造'!K$41</f>
        <v>27721</v>
      </c>
      <c r="I66" s="163"/>
      <c r="J66" s="163"/>
      <c r="K66" s="163">
        <f>'将来負担比率（分子）の構造'!L$41</f>
        <v>26427</v>
      </c>
      <c r="L66" s="163"/>
      <c r="M66" s="163"/>
      <c r="N66" s="163">
        <f>'将来負担比率（分子）の構造'!M$41</f>
        <v>25834</v>
      </c>
      <c r="O66" s="163"/>
      <c r="P66" s="163"/>
    </row>
    <row r="67" spans="1:16" x14ac:dyDescent="0.2">
      <c r="A67" s="163" t="s">
        <v>71</v>
      </c>
      <c r="B67" s="163" t="e">
        <f>NA()</f>
        <v>#N/A</v>
      </c>
      <c r="C67" s="163">
        <f>IF(ISNUMBER('将来負担比率（分子）の構造'!I$53), IF('将来負担比率（分子）の構造'!I$53 &lt; 0, 0, '将来負担比率（分子）の構造'!I$53), NA())</f>
        <v>9569</v>
      </c>
      <c r="D67" s="163" t="e">
        <f>NA()</f>
        <v>#N/A</v>
      </c>
      <c r="E67" s="163" t="e">
        <f>NA()</f>
        <v>#N/A</v>
      </c>
      <c r="F67" s="163">
        <f>IF(ISNUMBER('将来負担比率（分子）の構造'!J$53), IF('将来負担比率（分子）の構造'!J$53 &lt; 0, 0, '将来負担比率（分子）の構造'!J$53), NA())</f>
        <v>7835</v>
      </c>
      <c r="G67" s="163" t="e">
        <f>NA()</f>
        <v>#N/A</v>
      </c>
      <c r="H67" s="163" t="e">
        <f>NA()</f>
        <v>#N/A</v>
      </c>
      <c r="I67" s="163">
        <f>IF(ISNUMBER('将来負担比率（分子）の構造'!K$53), IF('将来負担比率（分子）の構造'!K$53 &lt; 0, 0, '将来負担比率（分子）の構造'!K$53), NA())</f>
        <v>7526</v>
      </c>
      <c r="J67" s="163" t="e">
        <f>NA()</f>
        <v>#N/A</v>
      </c>
      <c r="K67" s="163" t="e">
        <f>NA()</f>
        <v>#N/A</v>
      </c>
      <c r="L67" s="163">
        <f>IF(ISNUMBER('将来負担比率（分子）の構造'!L$53), IF('将来負担比率（分子）の構造'!L$53 &lt; 0, 0, '将来負担比率（分子）の構造'!L$53), NA())</f>
        <v>7748</v>
      </c>
      <c r="M67" s="163" t="e">
        <f>NA()</f>
        <v>#N/A</v>
      </c>
      <c r="N67" s="163" t="e">
        <f>NA()</f>
        <v>#N/A</v>
      </c>
      <c r="O67" s="163">
        <f>IF(ISNUMBER('将来負担比率（分子）の構造'!M$53), IF('将来負担比率（分子）の構造'!M$53 &lt; 0, 0, '将来負担比率（分子）の構造'!M$53), NA())</f>
        <v>7265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2420</v>
      </c>
      <c r="C72" s="167">
        <f>基金残高に係る経年分析!G55</f>
        <v>2727</v>
      </c>
      <c r="D72" s="167">
        <f>基金残高に係る経年分析!H55</f>
        <v>3402</v>
      </c>
    </row>
    <row r="73" spans="1:16" x14ac:dyDescent="0.2">
      <c r="A73" s="166" t="s">
        <v>74</v>
      </c>
      <c r="B73" s="167">
        <f>基金残高に係る経年分析!F56</f>
        <v>244</v>
      </c>
      <c r="C73" s="167">
        <f>基金残高に係る経年分析!G56</f>
        <v>319</v>
      </c>
      <c r="D73" s="167">
        <f>基金残高に係る経年分析!H56</f>
        <v>379</v>
      </c>
    </row>
    <row r="74" spans="1:16" x14ac:dyDescent="0.2">
      <c r="A74" s="166" t="s">
        <v>75</v>
      </c>
      <c r="B74" s="167">
        <f>基金残高に係る経年分析!F57</f>
        <v>5414</v>
      </c>
      <c r="C74" s="167">
        <f>基金残高に係る経年分析!G57</f>
        <v>5835</v>
      </c>
      <c r="D74" s="167">
        <f>基金残高に係る経年分析!H57</f>
        <v>5518</v>
      </c>
    </row>
  </sheetData>
  <sheetProtection algorithmName="SHA-512" hashValue="KYyKvnWpk0JEzXNt0rApAPzZQcw2kR91gcp7EmPmg0uDTXJ8VJN/IK0LvX/8Eu9k0xhWPf+OJ3IEGG5HUJGEZA==" saltValue="ebrFHeGC25McrGFcliW5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9363871</v>
      </c>
      <c r="S5" s="677"/>
      <c r="T5" s="677"/>
      <c r="U5" s="677"/>
      <c r="V5" s="677"/>
      <c r="W5" s="677"/>
      <c r="X5" s="677"/>
      <c r="Y5" s="702"/>
      <c r="Z5" s="715">
        <v>29.2</v>
      </c>
      <c r="AA5" s="715"/>
      <c r="AB5" s="715"/>
      <c r="AC5" s="715"/>
      <c r="AD5" s="716">
        <v>9363871</v>
      </c>
      <c r="AE5" s="716"/>
      <c r="AF5" s="716"/>
      <c r="AG5" s="716"/>
      <c r="AH5" s="716"/>
      <c r="AI5" s="716"/>
      <c r="AJ5" s="716"/>
      <c r="AK5" s="716"/>
      <c r="AL5" s="703">
        <v>52.5</v>
      </c>
      <c r="AM5" s="685"/>
      <c r="AN5" s="685"/>
      <c r="AO5" s="704"/>
      <c r="AP5" s="679" t="s">
        <v>216</v>
      </c>
      <c r="AQ5" s="680"/>
      <c r="AR5" s="680"/>
      <c r="AS5" s="680"/>
      <c r="AT5" s="680"/>
      <c r="AU5" s="680"/>
      <c r="AV5" s="680"/>
      <c r="AW5" s="680"/>
      <c r="AX5" s="680"/>
      <c r="AY5" s="680"/>
      <c r="AZ5" s="680"/>
      <c r="BA5" s="680"/>
      <c r="BB5" s="680"/>
      <c r="BC5" s="680"/>
      <c r="BD5" s="680"/>
      <c r="BE5" s="680"/>
      <c r="BF5" s="681"/>
      <c r="BG5" s="621">
        <v>9363871</v>
      </c>
      <c r="BH5" s="622"/>
      <c r="BI5" s="622"/>
      <c r="BJ5" s="622"/>
      <c r="BK5" s="622"/>
      <c r="BL5" s="622"/>
      <c r="BM5" s="622"/>
      <c r="BN5" s="623"/>
      <c r="BO5" s="659">
        <v>100</v>
      </c>
      <c r="BP5" s="659"/>
      <c r="BQ5" s="659"/>
      <c r="BR5" s="659"/>
      <c r="BS5" s="660">
        <v>67173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178905</v>
      </c>
      <c r="S6" s="622"/>
      <c r="T6" s="622"/>
      <c r="U6" s="622"/>
      <c r="V6" s="622"/>
      <c r="W6" s="622"/>
      <c r="X6" s="622"/>
      <c r="Y6" s="623"/>
      <c r="Z6" s="659">
        <v>0.6</v>
      </c>
      <c r="AA6" s="659"/>
      <c r="AB6" s="659"/>
      <c r="AC6" s="659"/>
      <c r="AD6" s="660">
        <v>178905</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9363871</v>
      </c>
      <c r="BH6" s="622"/>
      <c r="BI6" s="622"/>
      <c r="BJ6" s="622"/>
      <c r="BK6" s="622"/>
      <c r="BL6" s="622"/>
      <c r="BM6" s="622"/>
      <c r="BN6" s="623"/>
      <c r="BO6" s="659">
        <v>100</v>
      </c>
      <c r="BP6" s="659"/>
      <c r="BQ6" s="659"/>
      <c r="BR6" s="659"/>
      <c r="BS6" s="660">
        <v>67173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223658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223609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7268</v>
      </c>
      <c r="S7" s="622"/>
      <c r="T7" s="622"/>
      <c r="U7" s="622"/>
      <c r="V7" s="622"/>
      <c r="W7" s="622"/>
      <c r="X7" s="622"/>
      <c r="Y7" s="623"/>
      <c r="Z7" s="659">
        <v>0</v>
      </c>
      <c r="AA7" s="659"/>
      <c r="AB7" s="659"/>
      <c r="AC7" s="659"/>
      <c r="AD7" s="660">
        <v>7268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4974967</v>
      </c>
      <c r="BH7" s="622"/>
      <c r="BI7" s="622"/>
      <c r="BJ7" s="622"/>
      <c r="BK7" s="622"/>
      <c r="BL7" s="622"/>
      <c r="BM7" s="622"/>
      <c r="BN7" s="623"/>
      <c r="BO7" s="659">
        <v>53.1</v>
      </c>
      <c r="BP7" s="659"/>
      <c r="BQ7" s="659"/>
      <c r="BR7" s="659"/>
      <c r="BS7" s="660">
        <v>67173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3226608</v>
      </c>
      <c r="CS7" s="622"/>
      <c r="CT7" s="622"/>
      <c r="CU7" s="622"/>
      <c r="CV7" s="622"/>
      <c r="CW7" s="622"/>
      <c r="CX7" s="622"/>
      <c r="CY7" s="623"/>
      <c r="CZ7" s="659">
        <v>10.4</v>
      </c>
      <c r="DA7" s="659"/>
      <c r="DB7" s="659"/>
      <c r="DC7" s="659"/>
      <c r="DD7" s="627">
        <v>166703</v>
      </c>
      <c r="DE7" s="622"/>
      <c r="DF7" s="622"/>
      <c r="DG7" s="622"/>
      <c r="DH7" s="622"/>
      <c r="DI7" s="622"/>
      <c r="DJ7" s="622"/>
      <c r="DK7" s="622"/>
      <c r="DL7" s="622"/>
      <c r="DM7" s="622"/>
      <c r="DN7" s="622"/>
      <c r="DO7" s="622"/>
      <c r="DP7" s="623"/>
      <c r="DQ7" s="627">
        <v>2632191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213450</v>
      </c>
      <c r="S8" s="622"/>
      <c r="T8" s="622"/>
      <c r="U8" s="622"/>
      <c r="V8" s="622"/>
      <c r="W8" s="622"/>
      <c r="X8" s="622"/>
      <c r="Y8" s="623"/>
      <c r="Z8" s="659">
        <v>0.7</v>
      </c>
      <c r="AA8" s="659"/>
      <c r="AB8" s="659"/>
      <c r="AC8" s="659"/>
      <c r="AD8" s="660">
        <v>213450</v>
      </c>
      <c r="AE8" s="660"/>
      <c r="AF8" s="660"/>
      <c r="AG8" s="660"/>
      <c r="AH8" s="660"/>
      <c r="AI8" s="660"/>
      <c r="AJ8" s="660"/>
      <c r="AK8" s="660"/>
      <c r="AL8" s="624">
        <v>1.2</v>
      </c>
      <c r="AM8" s="625"/>
      <c r="AN8" s="625"/>
      <c r="AO8" s="661"/>
      <c r="AP8" s="618" t="s">
        <v>227</v>
      </c>
      <c r="AQ8" s="619"/>
      <c r="AR8" s="619"/>
      <c r="AS8" s="619"/>
      <c r="AT8" s="619"/>
      <c r="AU8" s="619"/>
      <c r="AV8" s="619"/>
      <c r="AW8" s="619"/>
      <c r="AX8" s="619"/>
      <c r="AY8" s="619"/>
      <c r="AZ8" s="619"/>
      <c r="BA8" s="619"/>
      <c r="BB8" s="619"/>
      <c r="BC8" s="619"/>
      <c r="BD8" s="619"/>
      <c r="BE8" s="619"/>
      <c r="BF8" s="620"/>
      <c r="BG8" s="621">
        <v>119416</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14104771</v>
      </c>
      <c r="CS8" s="622"/>
      <c r="CT8" s="622"/>
      <c r="CU8" s="622"/>
      <c r="CV8" s="622"/>
      <c r="CW8" s="622"/>
      <c r="CX8" s="622"/>
      <c r="CY8" s="623"/>
      <c r="CZ8" s="659">
        <v>45.2</v>
      </c>
      <c r="DA8" s="659"/>
      <c r="DB8" s="659"/>
      <c r="DC8" s="659"/>
      <c r="DD8" s="627">
        <v>437125</v>
      </c>
      <c r="DE8" s="622"/>
      <c r="DF8" s="622"/>
      <c r="DG8" s="622"/>
      <c r="DH8" s="622"/>
      <c r="DI8" s="622"/>
      <c r="DJ8" s="622"/>
      <c r="DK8" s="622"/>
      <c r="DL8" s="622"/>
      <c r="DM8" s="622"/>
      <c r="DN8" s="622"/>
      <c r="DO8" s="622"/>
      <c r="DP8" s="623"/>
      <c r="DQ8" s="627">
        <v>7153442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280383</v>
      </c>
      <c r="S9" s="622"/>
      <c r="T9" s="622"/>
      <c r="U9" s="622"/>
      <c r="V9" s="622"/>
      <c r="W9" s="622"/>
      <c r="X9" s="622"/>
      <c r="Y9" s="623"/>
      <c r="Z9" s="659">
        <v>0.9</v>
      </c>
      <c r="AA9" s="659"/>
      <c r="AB9" s="659"/>
      <c r="AC9" s="659"/>
      <c r="AD9" s="660">
        <v>280383</v>
      </c>
      <c r="AE9" s="660"/>
      <c r="AF9" s="660"/>
      <c r="AG9" s="660"/>
      <c r="AH9" s="660"/>
      <c r="AI9" s="660"/>
      <c r="AJ9" s="660"/>
      <c r="AK9" s="660"/>
      <c r="AL9" s="624">
        <v>1.6</v>
      </c>
      <c r="AM9" s="625"/>
      <c r="AN9" s="625"/>
      <c r="AO9" s="661"/>
      <c r="AP9" s="618" t="s">
        <v>230</v>
      </c>
      <c r="AQ9" s="619"/>
      <c r="AR9" s="619"/>
      <c r="AS9" s="619"/>
      <c r="AT9" s="619"/>
      <c r="AU9" s="619"/>
      <c r="AV9" s="619"/>
      <c r="AW9" s="619"/>
      <c r="AX9" s="619"/>
      <c r="AY9" s="619"/>
      <c r="AZ9" s="619"/>
      <c r="BA9" s="619"/>
      <c r="BB9" s="619"/>
      <c r="BC9" s="619"/>
      <c r="BD9" s="619"/>
      <c r="BE9" s="619"/>
      <c r="BF9" s="620"/>
      <c r="BG9" s="621">
        <v>4486338</v>
      </c>
      <c r="BH9" s="622"/>
      <c r="BI9" s="622"/>
      <c r="BJ9" s="622"/>
      <c r="BK9" s="622"/>
      <c r="BL9" s="622"/>
      <c r="BM9" s="622"/>
      <c r="BN9" s="623"/>
      <c r="BO9" s="659">
        <v>47.9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2240548</v>
      </c>
      <c r="CS9" s="622"/>
      <c r="CT9" s="622"/>
      <c r="CU9" s="622"/>
      <c r="CV9" s="622"/>
      <c r="CW9" s="622"/>
      <c r="CX9" s="622"/>
      <c r="CY9" s="623"/>
      <c r="CZ9" s="659">
        <v>7.2</v>
      </c>
      <c r="DA9" s="659"/>
      <c r="DB9" s="659"/>
      <c r="DC9" s="659"/>
      <c r="DD9" s="627">
        <v>191541</v>
      </c>
      <c r="DE9" s="622"/>
      <c r="DF9" s="622"/>
      <c r="DG9" s="622"/>
      <c r="DH9" s="622"/>
      <c r="DI9" s="622"/>
      <c r="DJ9" s="622"/>
      <c r="DK9" s="622"/>
      <c r="DL9" s="622"/>
      <c r="DM9" s="622"/>
      <c r="DN9" s="622"/>
      <c r="DO9" s="622"/>
      <c r="DP9" s="623"/>
      <c r="DQ9" s="627">
        <v>1936328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133184</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1654460</v>
      </c>
      <c r="S11" s="622"/>
      <c r="T11" s="622"/>
      <c r="U11" s="622"/>
      <c r="V11" s="622"/>
      <c r="W11" s="622"/>
      <c r="X11" s="622"/>
      <c r="Y11" s="623"/>
      <c r="Z11" s="624">
        <v>5.2</v>
      </c>
      <c r="AA11" s="625"/>
      <c r="AB11" s="625"/>
      <c r="AC11" s="626"/>
      <c r="AD11" s="627">
        <v>1654460</v>
      </c>
      <c r="AE11" s="622"/>
      <c r="AF11" s="622"/>
      <c r="AG11" s="622"/>
      <c r="AH11" s="622"/>
      <c r="AI11" s="622"/>
      <c r="AJ11" s="622"/>
      <c r="AK11" s="623"/>
      <c r="AL11" s="624">
        <v>9.3000000000000007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236029</v>
      </c>
      <c r="BH11" s="622"/>
      <c r="BI11" s="622"/>
      <c r="BJ11" s="622"/>
      <c r="BK11" s="622"/>
      <c r="BL11" s="622"/>
      <c r="BM11" s="622"/>
      <c r="BN11" s="623"/>
      <c r="BO11" s="659">
        <v>2.5</v>
      </c>
      <c r="BP11" s="659"/>
      <c r="BQ11" s="659"/>
      <c r="BR11" s="659"/>
      <c r="BS11" s="660">
        <v>67173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242496</v>
      </c>
      <c r="CS11" s="622"/>
      <c r="CT11" s="622"/>
      <c r="CU11" s="622"/>
      <c r="CV11" s="622"/>
      <c r="CW11" s="622"/>
      <c r="CX11" s="622"/>
      <c r="CY11" s="623"/>
      <c r="CZ11" s="659">
        <v>0.8</v>
      </c>
      <c r="DA11" s="659"/>
      <c r="DB11" s="659"/>
      <c r="DC11" s="659"/>
      <c r="DD11" s="627">
        <v>139938</v>
      </c>
      <c r="DE11" s="622"/>
      <c r="DF11" s="622"/>
      <c r="DG11" s="622"/>
      <c r="DH11" s="622"/>
      <c r="DI11" s="622"/>
      <c r="DJ11" s="622"/>
      <c r="DK11" s="622"/>
      <c r="DL11" s="622"/>
      <c r="DM11" s="622"/>
      <c r="DN11" s="622"/>
      <c r="DO11" s="622"/>
      <c r="DP11" s="623"/>
      <c r="DQ11" s="627">
        <v>86401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3839217</v>
      </c>
      <c r="BH12" s="622"/>
      <c r="BI12" s="622"/>
      <c r="BJ12" s="622"/>
      <c r="BK12" s="622"/>
      <c r="BL12" s="622"/>
      <c r="BM12" s="622"/>
      <c r="BN12" s="623"/>
      <c r="BO12" s="659">
        <v>41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120128</v>
      </c>
      <c r="CS12" s="622"/>
      <c r="CT12" s="622"/>
      <c r="CU12" s="622"/>
      <c r="CV12" s="622"/>
      <c r="CW12" s="622"/>
      <c r="CX12" s="622"/>
      <c r="CY12" s="623"/>
      <c r="CZ12" s="659">
        <v>0.4</v>
      </c>
      <c r="DA12" s="659"/>
      <c r="DB12" s="659"/>
      <c r="DC12" s="659"/>
      <c r="DD12" s="627">
        <v>275</v>
      </c>
      <c r="DE12" s="622"/>
      <c r="DF12" s="622"/>
      <c r="DG12" s="622"/>
      <c r="DH12" s="622"/>
      <c r="DI12" s="622"/>
      <c r="DJ12" s="622"/>
      <c r="DK12" s="622"/>
      <c r="DL12" s="622"/>
      <c r="DM12" s="622"/>
      <c r="DN12" s="622"/>
      <c r="DO12" s="622"/>
      <c r="DP12" s="623"/>
      <c r="DQ12" s="627">
        <v>118829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3839161</v>
      </c>
      <c r="BH13" s="622"/>
      <c r="BI13" s="622"/>
      <c r="BJ13" s="622"/>
      <c r="BK13" s="622"/>
      <c r="BL13" s="622"/>
      <c r="BM13" s="622"/>
      <c r="BN13" s="623"/>
      <c r="BO13" s="659">
        <v>41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2693137</v>
      </c>
      <c r="CS13" s="622"/>
      <c r="CT13" s="622"/>
      <c r="CU13" s="622"/>
      <c r="CV13" s="622"/>
      <c r="CW13" s="622"/>
      <c r="CX13" s="622"/>
      <c r="CY13" s="623"/>
      <c r="CZ13" s="659">
        <v>8.6</v>
      </c>
      <c r="DA13" s="659"/>
      <c r="DB13" s="659"/>
      <c r="DC13" s="659"/>
      <c r="DD13" s="627">
        <v>1681096</v>
      </c>
      <c r="DE13" s="622"/>
      <c r="DF13" s="622"/>
      <c r="DG13" s="622"/>
      <c r="DH13" s="622"/>
      <c r="DI13" s="622"/>
      <c r="DJ13" s="622"/>
      <c r="DK13" s="622"/>
      <c r="DL13" s="622"/>
      <c r="DM13" s="622"/>
      <c r="DN13" s="622"/>
      <c r="DO13" s="622"/>
      <c r="DP13" s="623"/>
      <c r="DQ13" s="627">
        <v>1113971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213465</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891389</v>
      </c>
      <c r="CS14" s="622"/>
      <c r="CT14" s="622"/>
      <c r="CU14" s="622"/>
      <c r="CV14" s="622"/>
      <c r="CW14" s="622"/>
      <c r="CX14" s="622"/>
      <c r="CY14" s="623"/>
      <c r="CZ14" s="659">
        <v>2.9</v>
      </c>
      <c r="DA14" s="659"/>
      <c r="DB14" s="659"/>
      <c r="DC14" s="659"/>
      <c r="DD14" s="627">
        <v>13423</v>
      </c>
      <c r="DE14" s="622"/>
      <c r="DF14" s="622"/>
      <c r="DG14" s="622"/>
      <c r="DH14" s="622"/>
      <c r="DI14" s="622"/>
      <c r="DJ14" s="622"/>
      <c r="DK14" s="622"/>
      <c r="DL14" s="622"/>
      <c r="DM14" s="622"/>
      <c r="DN14" s="622"/>
      <c r="DO14" s="622"/>
      <c r="DP14" s="623"/>
      <c r="DQ14" s="627">
        <v>875128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30230</v>
      </c>
      <c r="S15" s="622"/>
      <c r="T15" s="622"/>
      <c r="U15" s="622"/>
      <c r="V15" s="622"/>
      <c r="W15" s="622"/>
      <c r="X15" s="622"/>
      <c r="Y15" s="623"/>
      <c r="Z15" s="659">
        <v>0.1</v>
      </c>
      <c r="AA15" s="659"/>
      <c r="AB15" s="659"/>
      <c r="AC15" s="659"/>
      <c r="AD15" s="660">
        <v>30230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336222</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4632428</v>
      </c>
      <c r="CS15" s="622"/>
      <c r="CT15" s="622"/>
      <c r="CU15" s="622"/>
      <c r="CV15" s="622"/>
      <c r="CW15" s="622"/>
      <c r="CX15" s="622"/>
      <c r="CY15" s="623"/>
      <c r="CZ15" s="659">
        <v>14.9</v>
      </c>
      <c r="DA15" s="659"/>
      <c r="DB15" s="659"/>
      <c r="DC15" s="659"/>
      <c r="DD15" s="627">
        <v>1077653</v>
      </c>
      <c r="DE15" s="622"/>
      <c r="DF15" s="622"/>
      <c r="DG15" s="622"/>
      <c r="DH15" s="622"/>
      <c r="DI15" s="622"/>
      <c r="DJ15" s="622"/>
      <c r="DK15" s="622"/>
      <c r="DL15" s="622"/>
      <c r="DM15" s="622"/>
      <c r="DN15" s="622"/>
      <c r="DO15" s="622"/>
      <c r="DP15" s="623"/>
      <c r="DQ15" s="627">
        <v>2664597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76910</v>
      </c>
      <c r="S16" s="622"/>
      <c r="T16" s="622"/>
      <c r="U16" s="622"/>
      <c r="V16" s="622"/>
      <c r="W16" s="622"/>
      <c r="X16" s="622"/>
      <c r="Y16" s="623"/>
      <c r="Z16" s="659">
        <v>0.2</v>
      </c>
      <c r="AA16" s="659"/>
      <c r="AB16" s="659"/>
      <c r="AC16" s="659"/>
      <c r="AD16" s="660">
        <v>76910</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459910</v>
      </c>
      <c r="S17" s="622"/>
      <c r="T17" s="622"/>
      <c r="U17" s="622"/>
      <c r="V17" s="622"/>
      <c r="W17" s="622"/>
      <c r="X17" s="622"/>
      <c r="Y17" s="623"/>
      <c r="Z17" s="659">
        <v>1.4</v>
      </c>
      <c r="AA17" s="659"/>
      <c r="AB17" s="659"/>
      <c r="AC17" s="659"/>
      <c r="AD17" s="660">
        <v>459910</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2798801</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2793310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89317</v>
      </c>
      <c r="S18" s="622"/>
      <c r="T18" s="622"/>
      <c r="U18" s="622"/>
      <c r="V18" s="622"/>
      <c r="W18" s="622"/>
      <c r="X18" s="622"/>
      <c r="Y18" s="623"/>
      <c r="Z18" s="659">
        <v>0.3</v>
      </c>
      <c r="AA18" s="659"/>
      <c r="AB18" s="659"/>
      <c r="AC18" s="659"/>
      <c r="AD18" s="660">
        <v>89317</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367915</v>
      </c>
      <c r="S19" s="622"/>
      <c r="T19" s="622"/>
      <c r="U19" s="622"/>
      <c r="V19" s="622"/>
      <c r="W19" s="622"/>
      <c r="X19" s="622"/>
      <c r="Y19" s="623"/>
      <c r="Z19" s="659">
        <v>1.1000000000000001</v>
      </c>
      <c r="AA19" s="659"/>
      <c r="AB19" s="659"/>
      <c r="AC19" s="659"/>
      <c r="AD19" s="660">
        <v>367915</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2678</v>
      </c>
      <c r="S20" s="622"/>
      <c r="T20" s="622"/>
      <c r="U20" s="622"/>
      <c r="V20" s="622"/>
      <c r="W20" s="622"/>
      <c r="X20" s="622"/>
      <c r="Y20" s="623"/>
      <c r="Z20" s="659">
        <v>0</v>
      </c>
      <c r="AA20" s="659"/>
      <c r="AB20" s="659"/>
      <c r="AC20" s="659"/>
      <c r="AD20" s="660">
        <v>2678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31173964</v>
      </c>
      <c r="CS20" s="622"/>
      <c r="CT20" s="622"/>
      <c r="CU20" s="622"/>
      <c r="CV20" s="622"/>
      <c r="CW20" s="622"/>
      <c r="CX20" s="622"/>
      <c r="CY20" s="623"/>
      <c r="CZ20" s="659">
        <v>100</v>
      </c>
      <c r="DA20" s="659"/>
      <c r="DB20" s="659"/>
      <c r="DC20" s="659"/>
      <c r="DD20" s="627">
        <v>3707754</v>
      </c>
      <c r="DE20" s="622"/>
      <c r="DF20" s="622"/>
      <c r="DG20" s="622"/>
      <c r="DH20" s="622"/>
      <c r="DI20" s="622"/>
      <c r="DJ20" s="622"/>
      <c r="DK20" s="622"/>
      <c r="DL20" s="622"/>
      <c r="DM20" s="622"/>
      <c r="DN20" s="622"/>
      <c r="DO20" s="622"/>
      <c r="DP20" s="623"/>
      <c r="DQ20" s="627">
        <v>19597806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6131368</v>
      </c>
      <c r="S21" s="622"/>
      <c r="T21" s="622"/>
      <c r="U21" s="622"/>
      <c r="V21" s="622"/>
      <c r="W21" s="622"/>
      <c r="X21" s="622"/>
      <c r="Y21" s="623"/>
      <c r="Z21" s="659">
        <v>19.100000000000001</v>
      </c>
      <c r="AA21" s="659"/>
      <c r="AB21" s="659"/>
      <c r="AC21" s="659"/>
      <c r="AD21" s="660">
        <v>5465247</v>
      </c>
      <c r="AE21" s="660"/>
      <c r="AF21" s="660"/>
      <c r="AG21" s="660"/>
      <c r="AH21" s="660"/>
      <c r="AI21" s="660"/>
      <c r="AJ21" s="660"/>
      <c r="AK21" s="660"/>
      <c r="AL21" s="624">
        <v>30.7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5465247</v>
      </c>
      <c r="S22" s="622"/>
      <c r="T22" s="622"/>
      <c r="U22" s="622"/>
      <c r="V22" s="622"/>
      <c r="W22" s="622"/>
      <c r="X22" s="622"/>
      <c r="Y22" s="623"/>
      <c r="Z22" s="659">
        <v>17.100000000000001</v>
      </c>
      <c r="AA22" s="659"/>
      <c r="AB22" s="659"/>
      <c r="AC22" s="659"/>
      <c r="AD22" s="660">
        <v>5465247</v>
      </c>
      <c r="AE22" s="660"/>
      <c r="AF22" s="660"/>
      <c r="AG22" s="660"/>
      <c r="AH22" s="660"/>
      <c r="AI22" s="660"/>
      <c r="AJ22" s="660"/>
      <c r="AK22" s="660"/>
      <c r="AL22" s="624">
        <v>30.7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666121</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16684937</v>
      </c>
      <c r="CS24" s="677"/>
      <c r="CT24" s="677"/>
      <c r="CU24" s="677"/>
      <c r="CV24" s="677"/>
      <c r="CW24" s="677"/>
      <c r="CX24" s="677"/>
      <c r="CY24" s="702"/>
      <c r="CZ24" s="703">
        <v>53.5</v>
      </c>
      <c r="DA24" s="685"/>
      <c r="DB24" s="685"/>
      <c r="DC24" s="705"/>
      <c r="DD24" s="701">
        <v>10598443</v>
      </c>
      <c r="DE24" s="677"/>
      <c r="DF24" s="677"/>
      <c r="DG24" s="677"/>
      <c r="DH24" s="677"/>
      <c r="DI24" s="677"/>
      <c r="DJ24" s="677"/>
      <c r="DK24" s="702"/>
      <c r="DL24" s="701">
        <v>9342147</v>
      </c>
      <c r="DM24" s="677"/>
      <c r="DN24" s="677"/>
      <c r="DO24" s="677"/>
      <c r="DP24" s="677"/>
      <c r="DQ24" s="677"/>
      <c r="DR24" s="677"/>
      <c r="DS24" s="677"/>
      <c r="DT24" s="677"/>
      <c r="DU24" s="677"/>
      <c r="DV24" s="702"/>
      <c r="DW24" s="703">
        <v>52.2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18396755</v>
      </c>
      <c r="S25" s="622"/>
      <c r="T25" s="622"/>
      <c r="U25" s="622"/>
      <c r="V25" s="622"/>
      <c r="W25" s="622"/>
      <c r="X25" s="622"/>
      <c r="Y25" s="623"/>
      <c r="Z25" s="659">
        <v>57.4</v>
      </c>
      <c r="AA25" s="659"/>
      <c r="AB25" s="659"/>
      <c r="AC25" s="659"/>
      <c r="AD25" s="660">
        <v>17730634</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4675517</v>
      </c>
      <c r="CS25" s="634"/>
      <c r="CT25" s="634"/>
      <c r="CU25" s="634"/>
      <c r="CV25" s="634"/>
      <c r="CW25" s="634"/>
      <c r="CX25" s="634"/>
      <c r="CY25" s="635"/>
      <c r="CZ25" s="624">
        <v>15</v>
      </c>
      <c r="DA25" s="636"/>
      <c r="DB25" s="636"/>
      <c r="DC25" s="637"/>
      <c r="DD25" s="627">
        <v>4428186</v>
      </c>
      <c r="DE25" s="634"/>
      <c r="DF25" s="634"/>
      <c r="DG25" s="634"/>
      <c r="DH25" s="634"/>
      <c r="DI25" s="634"/>
      <c r="DJ25" s="634"/>
      <c r="DK25" s="635"/>
      <c r="DL25" s="627">
        <v>4219797</v>
      </c>
      <c r="DM25" s="634"/>
      <c r="DN25" s="634"/>
      <c r="DO25" s="634"/>
      <c r="DP25" s="634"/>
      <c r="DQ25" s="634"/>
      <c r="DR25" s="634"/>
      <c r="DS25" s="634"/>
      <c r="DT25" s="634"/>
      <c r="DU25" s="634"/>
      <c r="DV25" s="635"/>
      <c r="DW25" s="624">
        <v>23.6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6373</v>
      </c>
      <c r="S26" s="622"/>
      <c r="T26" s="622"/>
      <c r="U26" s="622"/>
      <c r="V26" s="622"/>
      <c r="W26" s="622"/>
      <c r="X26" s="622"/>
      <c r="Y26" s="623"/>
      <c r="Z26" s="659">
        <v>0</v>
      </c>
      <c r="AA26" s="659"/>
      <c r="AB26" s="659"/>
      <c r="AC26" s="659"/>
      <c r="AD26" s="660">
        <v>6373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2994474</v>
      </c>
      <c r="CS26" s="622"/>
      <c r="CT26" s="622"/>
      <c r="CU26" s="622"/>
      <c r="CV26" s="622"/>
      <c r="CW26" s="622"/>
      <c r="CX26" s="622"/>
      <c r="CY26" s="623"/>
      <c r="CZ26" s="624">
        <v>9.6</v>
      </c>
      <c r="DA26" s="636"/>
      <c r="DB26" s="636"/>
      <c r="DC26" s="637"/>
      <c r="DD26" s="627">
        <v>2802076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93066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9363871</v>
      </c>
      <c r="BH27" s="622"/>
      <c r="BI27" s="622"/>
      <c r="BJ27" s="622"/>
      <c r="BK27" s="622"/>
      <c r="BL27" s="622"/>
      <c r="BM27" s="622"/>
      <c r="BN27" s="623"/>
      <c r="BO27" s="659">
        <v>100</v>
      </c>
      <c r="BP27" s="659"/>
      <c r="BQ27" s="659"/>
      <c r="BR27" s="659"/>
      <c r="BS27" s="660">
        <v>67173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9210619</v>
      </c>
      <c r="CS27" s="634"/>
      <c r="CT27" s="634"/>
      <c r="CU27" s="634"/>
      <c r="CV27" s="634"/>
      <c r="CW27" s="634"/>
      <c r="CX27" s="634"/>
      <c r="CY27" s="635"/>
      <c r="CZ27" s="624">
        <v>29.5</v>
      </c>
      <c r="DA27" s="636"/>
      <c r="DB27" s="636"/>
      <c r="DC27" s="637"/>
      <c r="DD27" s="627">
        <v>3376947</v>
      </c>
      <c r="DE27" s="634"/>
      <c r="DF27" s="634"/>
      <c r="DG27" s="634"/>
      <c r="DH27" s="634"/>
      <c r="DI27" s="634"/>
      <c r="DJ27" s="634"/>
      <c r="DK27" s="635"/>
      <c r="DL27" s="627">
        <v>2329040</v>
      </c>
      <c r="DM27" s="634"/>
      <c r="DN27" s="634"/>
      <c r="DO27" s="634"/>
      <c r="DP27" s="634"/>
      <c r="DQ27" s="634"/>
      <c r="DR27" s="634"/>
      <c r="DS27" s="634"/>
      <c r="DT27" s="634"/>
      <c r="DU27" s="634"/>
      <c r="DV27" s="635"/>
      <c r="DW27" s="624">
        <v>13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247010</v>
      </c>
      <c r="S28" s="622"/>
      <c r="T28" s="622"/>
      <c r="U28" s="622"/>
      <c r="V28" s="622"/>
      <c r="W28" s="622"/>
      <c r="X28" s="622"/>
      <c r="Y28" s="623"/>
      <c r="Z28" s="659">
        <v>0.8</v>
      </c>
      <c r="AA28" s="659"/>
      <c r="AB28" s="659"/>
      <c r="AC28" s="659"/>
      <c r="AD28" s="660">
        <v>56178</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2798801</v>
      </c>
      <c r="CS28" s="622"/>
      <c r="CT28" s="622"/>
      <c r="CU28" s="622"/>
      <c r="CV28" s="622"/>
      <c r="CW28" s="622"/>
      <c r="CX28" s="622"/>
      <c r="CY28" s="623"/>
      <c r="CZ28" s="624">
        <v>9</v>
      </c>
      <c r="DA28" s="636"/>
      <c r="DB28" s="636"/>
      <c r="DC28" s="637"/>
      <c r="DD28" s="627">
        <v>2793310</v>
      </c>
      <c r="DE28" s="622"/>
      <c r="DF28" s="622"/>
      <c r="DG28" s="622"/>
      <c r="DH28" s="622"/>
      <c r="DI28" s="622"/>
      <c r="DJ28" s="622"/>
      <c r="DK28" s="623"/>
      <c r="DL28" s="627">
        <v>2793310</v>
      </c>
      <c r="DM28" s="622"/>
      <c r="DN28" s="622"/>
      <c r="DO28" s="622"/>
      <c r="DP28" s="622"/>
      <c r="DQ28" s="622"/>
      <c r="DR28" s="622"/>
      <c r="DS28" s="622"/>
      <c r="DT28" s="622"/>
      <c r="DU28" s="622"/>
      <c r="DV28" s="623"/>
      <c r="DW28" s="624">
        <v>15.6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40011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2797106</v>
      </c>
      <c r="CS29" s="634"/>
      <c r="CT29" s="634"/>
      <c r="CU29" s="634"/>
      <c r="CV29" s="634"/>
      <c r="CW29" s="634"/>
      <c r="CX29" s="634"/>
      <c r="CY29" s="635"/>
      <c r="CZ29" s="624">
        <v>9</v>
      </c>
      <c r="DA29" s="636"/>
      <c r="DB29" s="636"/>
      <c r="DC29" s="637"/>
      <c r="DD29" s="627">
        <v>2791615</v>
      </c>
      <c r="DE29" s="634"/>
      <c r="DF29" s="634"/>
      <c r="DG29" s="634"/>
      <c r="DH29" s="634"/>
      <c r="DI29" s="634"/>
      <c r="DJ29" s="634"/>
      <c r="DK29" s="635"/>
      <c r="DL29" s="627">
        <v>2791615</v>
      </c>
      <c r="DM29" s="634"/>
      <c r="DN29" s="634"/>
      <c r="DO29" s="634"/>
      <c r="DP29" s="634"/>
      <c r="DQ29" s="634"/>
      <c r="DR29" s="634"/>
      <c r="DS29" s="634"/>
      <c r="DT29" s="634"/>
      <c r="DU29" s="634"/>
      <c r="DV29" s="635"/>
      <c r="DW29" s="624">
        <v>15.6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6773836</v>
      </c>
      <c r="S30" s="622"/>
      <c r="T30" s="622"/>
      <c r="U30" s="622"/>
      <c r="V30" s="622"/>
      <c r="W30" s="622"/>
      <c r="X30" s="622"/>
      <c r="Y30" s="623"/>
      <c r="Z30" s="659">
        <v>21.1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2700777</v>
      </c>
      <c r="CS30" s="622"/>
      <c r="CT30" s="622"/>
      <c r="CU30" s="622"/>
      <c r="CV30" s="622"/>
      <c r="CW30" s="622"/>
      <c r="CX30" s="622"/>
      <c r="CY30" s="623"/>
      <c r="CZ30" s="624">
        <v>8.6999999999999993</v>
      </c>
      <c r="DA30" s="636"/>
      <c r="DB30" s="636"/>
      <c r="DC30" s="637"/>
      <c r="DD30" s="627">
        <v>2695286</v>
      </c>
      <c r="DE30" s="622"/>
      <c r="DF30" s="622"/>
      <c r="DG30" s="622"/>
      <c r="DH30" s="622"/>
      <c r="DI30" s="622"/>
      <c r="DJ30" s="622"/>
      <c r="DK30" s="623"/>
      <c r="DL30" s="627">
        <v>2695286</v>
      </c>
      <c r="DM30" s="622"/>
      <c r="DN30" s="622"/>
      <c r="DO30" s="622"/>
      <c r="DP30" s="622"/>
      <c r="DQ30" s="622"/>
      <c r="DR30" s="622"/>
      <c r="DS30" s="622"/>
      <c r="DT30" s="622"/>
      <c r="DU30" s="622"/>
      <c r="DV30" s="623"/>
      <c r="DW30" s="624">
        <v>15.1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96.9</v>
      </c>
      <c r="BN31" s="684"/>
      <c r="BO31" s="684"/>
      <c r="BP31" s="684"/>
      <c r="BQ31" s="686"/>
      <c r="BR31" s="683">
        <v>98.9</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96329</v>
      </c>
      <c r="CS31" s="634"/>
      <c r="CT31" s="634"/>
      <c r="CU31" s="634"/>
      <c r="CV31" s="634"/>
      <c r="CW31" s="634"/>
      <c r="CX31" s="634"/>
      <c r="CY31" s="635"/>
      <c r="CZ31" s="624">
        <v>0.3</v>
      </c>
      <c r="DA31" s="636"/>
      <c r="DB31" s="636"/>
      <c r="DC31" s="637"/>
      <c r="DD31" s="627">
        <v>96329</v>
      </c>
      <c r="DE31" s="634"/>
      <c r="DF31" s="634"/>
      <c r="DG31" s="634"/>
      <c r="DH31" s="634"/>
      <c r="DI31" s="634"/>
      <c r="DJ31" s="634"/>
      <c r="DK31" s="635"/>
      <c r="DL31" s="627">
        <v>96329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2416299</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98.1</v>
      </c>
      <c r="BN32" s="634"/>
      <c r="BO32" s="634"/>
      <c r="BP32" s="634"/>
      <c r="BQ32" s="657"/>
      <c r="BR32" s="687">
        <v>98.9</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1695</v>
      </c>
      <c r="CS32" s="622"/>
      <c r="CT32" s="622"/>
      <c r="CU32" s="622"/>
      <c r="CV32" s="622"/>
      <c r="CW32" s="622"/>
      <c r="CX32" s="622"/>
      <c r="CY32" s="623"/>
      <c r="CZ32" s="624">
        <v>0</v>
      </c>
      <c r="DA32" s="636"/>
      <c r="DB32" s="636"/>
      <c r="DC32" s="637"/>
      <c r="DD32" s="627">
        <v>1695</v>
      </c>
      <c r="DE32" s="622"/>
      <c r="DF32" s="622"/>
      <c r="DG32" s="622"/>
      <c r="DH32" s="622"/>
      <c r="DI32" s="622"/>
      <c r="DJ32" s="622"/>
      <c r="DK32" s="623"/>
      <c r="DL32" s="627">
        <v>1695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41186</v>
      </c>
      <c r="S33" s="622"/>
      <c r="T33" s="622"/>
      <c r="U33" s="622"/>
      <c r="V33" s="622"/>
      <c r="W33" s="622"/>
      <c r="X33" s="622"/>
      <c r="Y33" s="623"/>
      <c r="Z33" s="659">
        <v>0.1</v>
      </c>
      <c r="AA33" s="659"/>
      <c r="AB33" s="659"/>
      <c r="AC33" s="659"/>
      <c r="AD33" s="660">
        <v>10813</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v>
      </c>
      <c r="BH33" s="606"/>
      <c r="BI33" s="606"/>
      <c r="BJ33" s="606"/>
      <c r="BK33" s="606"/>
      <c r="BL33" s="606"/>
      <c r="BM33" s="652">
        <v>95</v>
      </c>
      <c r="BN33" s="606"/>
      <c r="BO33" s="606"/>
      <c r="BP33" s="606"/>
      <c r="BQ33" s="669"/>
      <c r="BR33" s="682">
        <v>98.9</v>
      </c>
      <c r="BS33" s="606"/>
      <c r="BT33" s="606"/>
      <c r="BU33" s="606"/>
      <c r="BV33" s="606"/>
      <c r="BW33" s="606"/>
      <c r="BX33" s="652">
        <v>94.5</v>
      </c>
      <c r="BY33" s="606"/>
      <c r="BZ33" s="606"/>
      <c r="CA33" s="606"/>
      <c r="CB33" s="669"/>
      <c r="CD33" s="618" t="s">
        <v>307</v>
      </c>
      <c r="CE33" s="619"/>
      <c r="CF33" s="619"/>
      <c r="CG33" s="619"/>
      <c r="CH33" s="619"/>
      <c r="CI33" s="619"/>
      <c r="CJ33" s="619"/>
      <c r="CK33" s="619"/>
      <c r="CL33" s="619"/>
      <c r="CM33" s="619"/>
      <c r="CN33" s="619"/>
      <c r="CO33" s="619"/>
      <c r="CP33" s="619"/>
      <c r="CQ33" s="620"/>
      <c r="CR33" s="621">
        <v>10781273</v>
      </c>
      <c r="CS33" s="634"/>
      <c r="CT33" s="634"/>
      <c r="CU33" s="634"/>
      <c r="CV33" s="634"/>
      <c r="CW33" s="634"/>
      <c r="CX33" s="634"/>
      <c r="CY33" s="635"/>
      <c r="CZ33" s="624">
        <v>34.6</v>
      </c>
      <c r="DA33" s="636"/>
      <c r="DB33" s="636"/>
      <c r="DC33" s="637"/>
      <c r="DD33" s="627">
        <v>8719860</v>
      </c>
      <c r="DE33" s="634"/>
      <c r="DF33" s="634"/>
      <c r="DG33" s="634"/>
      <c r="DH33" s="634"/>
      <c r="DI33" s="634"/>
      <c r="DJ33" s="634"/>
      <c r="DK33" s="635"/>
      <c r="DL33" s="627">
        <v>7229774</v>
      </c>
      <c r="DM33" s="634"/>
      <c r="DN33" s="634"/>
      <c r="DO33" s="634"/>
      <c r="DP33" s="634"/>
      <c r="DQ33" s="634"/>
      <c r="DR33" s="634"/>
      <c r="DS33" s="634"/>
      <c r="DT33" s="634"/>
      <c r="DU33" s="634"/>
      <c r="DV33" s="635"/>
      <c r="DW33" s="624">
        <v>40.4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69830</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4014167</v>
      </c>
      <c r="CS34" s="622"/>
      <c r="CT34" s="622"/>
      <c r="CU34" s="622"/>
      <c r="CV34" s="622"/>
      <c r="CW34" s="622"/>
      <c r="CX34" s="622"/>
      <c r="CY34" s="623"/>
      <c r="CZ34" s="624">
        <v>12.9</v>
      </c>
      <c r="DA34" s="636"/>
      <c r="DB34" s="636"/>
      <c r="DC34" s="637"/>
      <c r="DD34" s="627">
        <v>2946336</v>
      </c>
      <c r="DE34" s="622"/>
      <c r="DF34" s="622"/>
      <c r="DG34" s="622"/>
      <c r="DH34" s="622"/>
      <c r="DI34" s="622"/>
      <c r="DJ34" s="622"/>
      <c r="DK34" s="623"/>
      <c r="DL34" s="627">
        <v>2713306</v>
      </c>
      <c r="DM34" s="622"/>
      <c r="DN34" s="622"/>
      <c r="DO34" s="622"/>
      <c r="DP34" s="622"/>
      <c r="DQ34" s="622"/>
      <c r="DR34" s="622"/>
      <c r="DS34" s="622"/>
      <c r="DT34" s="622"/>
      <c r="DU34" s="622"/>
      <c r="DV34" s="623"/>
      <c r="DW34" s="624">
        <v>15.2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624896</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106860</v>
      </c>
      <c r="CS35" s="634"/>
      <c r="CT35" s="634"/>
      <c r="CU35" s="634"/>
      <c r="CV35" s="634"/>
      <c r="CW35" s="634"/>
      <c r="CX35" s="634"/>
      <c r="CY35" s="635"/>
      <c r="CZ35" s="624">
        <v>0.3</v>
      </c>
      <c r="DA35" s="636"/>
      <c r="DB35" s="636"/>
      <c r="DC35" s="637"/>
      <c r="DD35" s="627">
        <v>104963</v>
      </c>
      <c r="DE35" s="634"/>
      <c r="DF35" s="634"/>
      <c r="DG35" s="634"/>
      <c r="DH35" s="634"/>
      <c r="DI35" s="634"/>
      <c r="DJ35" s="634"/>
      <c r="DK35" s="635"/>
      <c r="DL35" s="627">
        <v>104963</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455848</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3030749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63997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3370064</v>
      </c>
      <c r="CS36" s="622"/>
      <c r="CT36" s="622"/>
      <c r="CU36" s="622"/>
      <c r="CV36" s="622"/>
      <c r="CW36" s="622"/>
      <c r="CX36" s="622"/>
      <c r="CY36" s="623"/>
      <c r="CZ36" s="624">
        <v>10.8</v>
      </c>
      <c r="DA36" s="636"/>
      <c r="DB36" s="636"/>
      <c r="DC36" s="637"/>
      <c r="DD36" s="627">
        <v>2951877</v>
      </c>
      <c r="DE36" s="622"/>
      <c r="DF36" s="622"/>
      <c r="DG36" s="622"/>
      <c r="DH36" s="622"/>
      <c r="DI36" s="622"/>
      <c r="DJ36" s="622"/>
      <c r="DK36" s="623"/>
      <c r="DL36" s="627">
        <v>2400498</v>
      </c>
      <c r="DM36" s="622"/>
      <c r="DN36" s="622"/>
      <c r="DO36" s="622"/>
      <c r="DP36" s="622"/>
      <c r="DQ36" s="622"/>
      <c r="DR36" s="622"/>
      <c r="DS36" s="622"/>
      <c r="DT36" s="622"/>
      <c r="DU36" s="622"/>
      <c r="DV36" s="623"/>
      <c r="DW36" s="624">
        <v>13.4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775806</v>
      </c>
      <c r="S37" s="622"/>
      <c r="T37" s="622"/>
      <c r="U37" s="622"/>
      <c r="V37" s="622"/>
      <c r="W37" s="622"/>
      <c r="X37" s="622"/>
      <c r="Y37" s="623"/>
      <c r="Z37" s="659">
        <v>2.4</v>
      </c>
      <c r="AA37" s="659"/>
      <c r="AB37" s="659"/>
      <c r="AC37" s="659"/>
      <c r="AD37" s="660">
        <v>18646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473501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32708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1512736</v>
      </c>
      <c r="CS37" s="634"/>
      <c r="CT37" s="634"/>
      <c r="CU37" s="634"/>
      <c r="CV37" s="634"/>
      <c r="CW37" s="634"/>
      <c r="CX37" s="634"/>
      <c r="CY37" s="635"/>
      <c r="CZ37" s="624">
        <v>4.9000000000000004</v>
      </c>
      <c r="DA37" s="636"/>
      <c r="DB37" s="636"/>
      <c r="DC37" s="637"/>
      <c r="DD37" s="627">
        <v>1512736</v>
      </c>
      <c r="DE37" s="634"/>
      <c r="DF37" s="634"/>
      <c r="DG37" s="634"/>
      <c r="DH37" s="634"/>
      <c r="DI37" s="634"/>
      <c r="DJ37" s="634"/>
      <c r="DK37" s="635"/>
      <c r="DL37" s="627">
        <v>1409094</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2108200</v>
      </c>
      <c r="S38" s="622"/>
      <c r="T38" s="622"/>
      <c r="U38" s="622"/>
      <c r="V38" s="622"/>
      <c r="W38" s="622"/>
      <c r="X38" s="622"/>
      <c r="Y38" s="623"/>
      <c r="Z38" s="659">
        <v>6.6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7815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2549248</v>
      </c>
      <c r="CS38" s="622"/>
      <c r="CT38" s="622"/>
      <c r="CU38" s="622"/>
      <c r="CV38" s="622"/>
      <c r="CW38" s="622"/>
      <c r="CX38" s="622"/>
      <c r="CY38" s="623"/>
      <c r="CZ38" s="624">
        <v>8.1999999999999993</v>
      </c>
      <c r="DA38" s="636"/>
      <c r="DB38" s="636"/>
      <c r="DC38" s="637"/>
      <c r="DD38" s="627">
        <v>2053672</v>
      </c>
      <c r="DE38" s="622"/>
      <c r="DF38" s="622"/>
      <c r="DG38" s="622"/>
      <c r="DH38" s="622"/>
      <c r="DI38" s="622"/>
      <c r="DJ38" s="622"/>
      <c r="DK38" s="623"/>
      <c r="DL38" s="627">
        <v>2011007</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12143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740818</v>
      </c>
      <c r="CS39" s="634"/>
      <c r="CT39" s="634"/>
      <c r="CU39" s="634"/>
      <c r="CV39" s="634"/>
      <c r="CW39" s="634"/>
      <c r="CX39" s="634"/>
      <c r="CY39" s="635"/>
      <c r="CZ39" s="624">
        <v>2.4</v>
      </c>
      <c r="DA39" s="636"/>
      <c r="DB39" s="636"/>
      <c r="DC39" s="637"/>
      <c r="DD39" s="627">
        <v>663012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78000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116</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32049116</v>
      </c>
      <c r="S41" s="646"/>
      <c r="T41" s="646"/>
      <c r="U41" s="646"/>
      <c r="V41" s="646"/>
      <c r="W41" s="646"/>
      <c r="X41" s="646"/>
      <c r="Y41" s="649"/>
      <c r="Z41" s="650">
        <v>100</v>
      </c>
      <c r="AA41" s="650"/>
      <c r="AB41" s="650"/>
      <c r="AC41" s="650"/>
      <c r="AD41" s="651">
        <v>17822644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579661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1969587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3707754</v>
      </c>
      <c r="CS42" s="634"/>
      <c r="CT42" s="634"/>
      <c r="CU42" s="634"/>
      <c r="CV42" s="634"/>
      <c r="CW42" s="634"/>
      <c r="CX42" s="634"/>
      <c r="CY42" s="635"/>
      <c r="CZ42" s="624">
        <v>11.9</v>
      </c>
      <c r="DA42" s="636"/>
      <c r="DB42" s="636"/>
      <c r="DC42" s="637"/>
      <c r="DD42" s="627">
        <v>279503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199300</v>
      </c>
      <c r="CS43" s="634"/>
      <c r="CT43" s="634"/>
      <c r="CU43" s="634"/>
      <c r="CV43" s="634"/>
      <c r="CW43" s="634"/>
      <c r="CX43" s="634"/>
      <c r="CY43" s="635"/>
      <c r="CZ43" s="624">
        <v>0.6</v>
      </c>
      <c r="DA43" s="636"/>
      <c r="DB43" s="636"/>
      <c r="DC43" s="637"/>
      <c r="DD43" s="627">
        <v>197154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3707754</v>
      </c>
      <c r="CS44" s="622"/>
      <c r="CT44" s="622"/>
      <c r="CU44" s="622"/>
      <c r="CV44" s="622"/>
      <c r="CW44" s="622"/>
      <c r="CX44" s="622"/>
      <c r="CY44" s="623"/>
      <c r="CZ44" s="624">
        <v>11.9</v>
      </c>
      <c r="DA44" s="625"/>
      <c r="DB44" s="625"/>
      <c r="DC44" s="626"/>
      <c r="DD44" s="627">
        <v>279503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1870208</v>
      </c>
      <c r="CS45" s="634"/>
      <c r="CT45" s="634"/>
      <c r="CU45" s="634"/>
      <c r="CV45" s="634"/>
      <c r="CW45" s="634"/>
      <c r="CX45" s="634"/>
      <c r="CY45" s="635"/>
      <c r="CZ45" s="624">
        <v>6</v>
      </c>
      <c r="DA45" s="636"/>
      <c r="DB45" s="636"/>
      <c r="DC45" s="637"/>
      <c r="DD45" s="627">
        <v>24798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1830103</v>
      </c>
      <c r="CS46" s="622"/>
      <c r="CT46" s="622"/>
      <c r="CU46" s="622"/>
      <c r="CV46" s="622"/>
      <c r="CW46" s="622"/>
      <c r="CX46" s="622"/>
      <c r="CY46" s="623"/>
      <c r="CZ46" s="624">
        <v>5.9</v>
      </c>
      <c r="DA46" s="625"/>
      <c r="DB46" s="625"/>
      <c r="DC46" s="626"/>
      <c r="DD46" s="627">
        <v>254292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31173964</v>
      </c>
      <c r="CS49" s="606"/>
      <c r="CT49" s="606"/>
      <c r="CU49" s="606"/>
      <c r="CV49" s="606"/>
      <c r="CW49" s="606"/>
      <c r="CX49" s="606"/>
      <c r="CY49" s="607"/>
      <c r="CZ49" s="608">
        <v>100</v>
      </c>
      <c r="DA49" s="609"/>
      <c r="DB49" s="609"/>
      <c r="DC49" s="610"/>
      <c r="DD49" s="611">
        <v>19597806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WYQgUYTIlvdGIKHtyGjyROfqdBmiIhb0FEn6LziuMUH53AI8qQsSD3w9JG1Bg7D3OIQc5H82csjgXz1yuo+fw==" saltValue="evICKJWGXH0rfoMJZH4c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32083</v>
      </c>
      <c r="R7" s="1103"/>
      <c r="S7" s="1103"/>
      <c r="T7" s="1103"/>
      <c r="U7" s="1103"/>
      <c r="V7" s="1103">
        <v>31208</v>
      </c>
      <c r="W7" s="1103"/>
      <c r="X7" s="1103"/>
      <c r="Y7" s="1103"/>
      <c r="Z7" s="1103"/>
      <c r="AA7" s="1103">
        <f>Q7-V7</f>
        <v>875</v>
      </c>
      <c r="AB7" s="1103"/>
      <c r="AC7" s="1103"/>
      <c r="AD7" s="1103"/>
      <c r="AE7" s="1104"/>
      <c r="AF7" s="1105">
        <v>700</v>
      </c>
      <c r="AG7" s="1106"/>
      <c r="AH7" s="1106"/>
      <c r="AI7" s="1106"/>
      <c r="AJ7" s="1107"/>
      <c r="AK7" s="1108">
        <v>625</v>
      </c>
      <c r="AL7" s="1109"/>
      <c r="AM7" s="1109"/>
      <c r="AN7" s="1109"/>
      <c r="AO7" s="1109"/>
      <c r="AP7" s="1109">
        <v>25806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6455</v>
      </c>
      <c r="R8" s="1039"/>
      <c r="S8" s="1039"/>
      <c r="T8" s="1039"/>
      <c r="U8" s="1039"/>
      <c r="V8" s="1039">
        <v>6455</v>
      </c>
      <c r="W8" s="1039"/>
      <c r="X8" s="1039"/>
      <c r="Y8" s="1039"/>
      <c r="Z8" s="1039"/>
      <c r="AA8" s="1039">
        <f>Q8-V8</f>
        <v>0</v>
      </c>
      <c r="AB8" s="1039"/>
      <c r="AC8" s="1039"/>
      <c r="AD8" s="1039"/>
      <c r="AE8" s="1040"/>
      <c r="AF8" s="1035">
        <v>0</v>
      </c>
      <c r="AG8" s="1036"/>
      <c r="AH8" s="1036"/>
      <c r="AI8" s="1036"/>
      <c r="AJ8" s="1037"/>
      <c r="AK8" s="1080">
        <v>6</v>
      </c>
      <c r="AL8" s="1081"/>
      <c r="AM8" s="1081"/>
      <c r="AN8" s="1081"/>
      <c r="AO8" s="1081"/>
      <c r="AP8" s="1081">
        <v>28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32049</v>
      </c>
      <c r="R23" s="1061"/>
      <c r="S23" s="1061"/>
      <c r="T23" s="1061"/>
      <c r="U23" s="1061"/>
      <c r="V23" s="1061">
        <v>31174</v>
      </c>
      <c r="W23" s="1061"/>
      <c r="X23" s="1061"/>
      <c r="Y23" s="1061"/>
      <c r="Z23" s="1061"/>
      <c r="AA23" s="1061">
        <v>875</v>
      </c>
      <c r="AB23" s="1061"/>
      <c r="AC23" s="1061"/>
      <c r="AD23" s="1061"/>
      <c r="AE23" s="1068"/>
      <c r="AF23" s="1069">
        <v>700</v>
      </c>
      <c r="AG23" s="1061"/>
      <c r="AH23" s="1061"/>
      <c r="AI23" s="1061"/>
      <c r="AJ23" s="1070"/>
      <c r="AK23" s="1071"/>
      <c r="AL23" s="1072"/>
      <c r="AM23" s="1072"/>
      <c r="AN23" s="1072"/>
      <c r="AO23" s="1072"/>
      <c r="AP23" s="1061">
        <v>25834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6813</v>
      </c>
      <c r="R28" s="1051"/>
      <c r="S28" s="1051"/>
      <c r="T28" s="1051"/>
      <c r="U28" s="1051"/>
      <c r="V28" s="1051">
        <v>6749</v>
      </c>
      <c r="W28" s="1051"/>
      <c r="X28" s="1051"/>
      <c r="Y28" s="1051"/>
      <c r="Z28" s="1051"/>
      <c r="AA28" s="1051">
        <f>Q28-V28</f>
        <v>64</v>
      </c>
      <c r="AB28" s="1051"/>
      <c r="AC28" s="1051"/>
      <c r="AD28" s="1051"/>
      <c r="AE28" s="1052"/>
      <c r="AF28" s="1053">
        <v>64</v>
      </c>
      <c r="AG28" s="1051"/>
      <c r="AH28" s="1051"/>
      <c r="AI28" s="1051"/>
      <c r="AJ28" s="1054"/>
      <c r="AK28" s="1042">
        <v>655</v>
      </c>
      <c r="AL28" s="1043"/>
      <c r="AM28" s="1043"/>
      <c r="AN28" s="1043"/>
      <c r="AO28" s="1043"/>
      <c r="AP28" s="1043" t="s">
        <v>551</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1355</v>
      </c>
      <c r="R29" s="1039"/>
      <c r="S29" s="1039"/>
      <c r="T29" s="1039"/>
      <c r="U29" s="1039"/>
      <c r="V29" s="1039">
        <v>1347</v>
      </c>
      <c r="W29" s="1039"/>
      <c r="X29" s="1039"/>
      <c r="Y29" s="1039"/>
      <c r="Z29" s="1039"/>
      <c r="AA29" s="1039">
        <f>Q29-V29</f>
        <v>8</v>
      </c>
      <c r="AB29" s="1039"/>
      <c r="AC29" s="1039"/>
      <c r="AD29" s="1039"/>
      <c r="AE29" s="1040"/>
      <c r="AF29" s="1035">
        <v>8</v>
      </c>
      <c r="AG29" s="1036"/>
      <c r="AH29" s="1036"/>
      <c r="AI29" s="1036"/>
      <c r="AJ29" s="1037"/>
      <c r="AK29" s="980">
        <v>276</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5884</v>
      </c>
      <c r="R30" s="1039"/>
      <c r="S30" s="1039"/>
      <c r="T30" s="1039"/>
      <c r="U30" s="1039"/>
      <c r="V30" s="1039">
        <v>5682</v>
      </c>
      <c r="W30" s="1039"/>
      <c r="X30" s="1039"/>
      <c r="Y30" s="1039"/>
      <c r="Z30" s="1039"/>
      <c r="AA30" s="1039">
        <f>Q30-V30</f>
        <v>202</v>
      </c>
      <c r="AB30" s="1039"/>
      <c r="AC30" s="1039"/>
      <c r="AD30" s="1039"/>
      <c r="AE30" s="1040"/>
      <c r="AF30" s="1035">
        <v>202</v>
      </c>
      <c r="AG30" s="1036"/>
      <c r="AH30" s="1036"/>
      <c r="AI30" s="1036"/>
      <c r="AJ30" s="1037"/>
      <c r="AK30" s="980">
        <v>889</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2260</v>
      </c>
      <c r="R31" s="1039"/>
      <c r="S31" s="1039"/>
      <c r="T31" s="1039"/>
      <c r="U31" s="1039"/>
      <c r="V31" s="1039">
        <v>189</v>
      </c>
      <c r="W31" s="1039"/>
      <c r="X31" s="1039"/>
      <c r="Y31" s="1039"/>
      <c r="Z31" s="1039"/>
      <c r="AA31" s="1039">
        <v>2072</v>
      </c>
      <c r="AB31" s="1039"/>
      <c r="AC31" s="1039"/>
      <c r="AD31" s="1039"/>
      <c r="AE31" s="1040"/>
      <c r="AF31" s="1035">
        <v>2072</v>
      </c>
      <c r="AG31" s="1036"/>
      <c r="AH31" s="1036"/>
      <c r="AI31" s="1036"/>
      <c r="AJ31" s="1037"/>
      <c r="AK31" s="980">
        <v>15</v>
      </c>
      <c r="AL31" s="971"/>
      <c r="AM31" s="971"/>
      <c r="AN31" s="971"/>
      <c r="AO31" s="971"/>
      <c r="AP31" s="971">
        <v>23</v>
      </c>
      <c r="AQ31" s="971"/>
      <c r="AR31" s="971"/>
      <c r="AS31" s="971"/>
      <c r="AT31" s="971"/>
      <c r="AU31" s="971" t="s">
        <v>551</v>
      </c>
      <c r="AV31" s="971"/>
      <c r="AW31" s="971"/>
      <c r="AX31" s="971"/>
      <c r="AY31" s="971"/>
      <c r="AZ31" s="1041" t="s">
        <v>551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1100</v>
      </c>
      <c r="R32" s="1039"/>
      <c r="S32" s="1039"/>
      <c r="T32" s="1039"/>
      <c r="U32" s="1039"/>
      <c r="V32" s="1039">
        <v>276</v>
      </c>
      <c r="W32" s="1039"/>
      <c r="X32" s="1039"/>
      <c r="Y32" s="1039"/>
      <c r="Z32" s="1039"/>
      <c r="AA32" s="1039">
        <v>824</v>
      </c>
      <c r="AB32" s="1039"/>
      <c r="AC32" s="1039"/>
      <c r="AD32" s="1039"/>
      <c r="AE32" s="1040"/>
      <c r="AF32" s="1035">
        <v>824</v>
      </c>
      <c r="AG32" s="1036"/>
      <c r="AH32" s="1036"/>
      <c r="AI32" s="1036"/>
      <c r="AJ32" s="1037"/>
      <c r="AK32" s="980">
        <v>474</v>
      </c>
      <c r="AL32" s="971"/>
      <c r="AM32" s="971"/>
      <c r="AN32" s="971"/>
      <c r="AO32" s="971"/>
      <c r="AP32" s="971">
        <v>12625</v>
      </c>
      <c r="AQ32" s="971"/>
      <c r="AR32" s="971"/>
      <c r="AS32" s="971"/>
      <c r="AT32" s="971"/>
      <c r="AU32" s="971">
        <v>5391</v>
      </c>
      <c r="AV32" s="971"/>
      <c r="AW32" s="971"/>
      <c r="AX32" s="971"/>
      <c r="AY32" s="971"/>
      <c r="AZ32" s="1041" t="s">
        <v>551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3170</v>
      </c>
      <c r="AG63" s="959"/>
      <c r="AH63" s="959"/>
      <c r="AI63" s="959"/>
      <c r="AJ63" s="1022"/>
      <c r="AK63" s="1023"/>
      <c r="AL63" s="963"/>
      <c r="AM63" s="963"/>
      <c r="AN63" s="963"/>
      <c r="AO63" s="963"/>
      <c r="AP63" s="959">
        <v>12648</v>
      </c>
      <c r="AQ63" s="959"/>
      <c r="AR63" s="959"/>
      <c r="AS63" s="959"/>
      <c r="AT63" s="959"/>
      <c r="AU63" s="959">
        <v>5391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15212</v>
      </c>
      <c r="R68" s="982"/>
      <c r="S68" s="982"/>
      <c r="T68" s="982"/>
      <c r="U68" s="982"/>
      <c r="V68" s="982">
        <v>15014</v>
      </c>
      <c r="W68" s="982"/>
      <c r="X68" s="982"/>
      <c r="Y68" s="982"/>
      <c r="Z68" s="982"/>
      <c r="AA68" s="982">
        <v>198</v>
      </c>
      <c r="AB68" s="982"/>
      <c r="AC68" s="982"/>
      <c r="AD68" s="982"/>
      <c r="AE68" s="982"/>
      <c r="AF68" s="982">
        <v>198</v>
      </c>
      <c r="AG68" s="982"/>
      <c r="AH68" s="982"/>
      <c r="AI68" s="982"/>
      <c r="AJ68" s="982"/>
      <c r="AK68" s="982">
        <v>470</v>
      </c>
      <c r="AL68" s="982"/>
      <c r="AM68" s="982"/>
      <c r="AN68" s="982"/>
      <c r="AO68" s="982"/>
      <c r="AP68" s="982">
        <v>4568</v>
      </c>
      <c r="AQ68" s="982"/>
      <c r="AR68" s="982"/>
      <c r="AS68" s="982"/>
      <c r="AT68" s="982"/>
      <c r="AU68" s="982">
        <v>246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1467</v>
      </c>
      <c r="R69" s="971"/>
      <c r="S69" s="971"/>
      <c r="T69" s="971"/>
      <c r="U69" s="971"/>
      <c r="V69" s="971">
        <v>1423</v>
      </c>
      <c r="W69" s="971"/>
      <c r="X69" s="971"/>
      <c r="Y69" s="971"/>
      <c r="Z69" s="971"/>
      <c r="AA69" s="971">
        <v>44</v>
      </c>
      <c r="AB69" s="971"/>
      <c r="AC69" s="971"/>
      <c r="AD69" s="971"/>
      <c r="AE69" s="971"/>
      <c r="AF69" s="971">
        <v>44</v>
      </c>
      <c r="AG69" s="971"/>
      <c r="AH69" s="971"/>
      <c r="AI69" s="971"/>
      <c r="AJ69" s="971"/>
      <c r="AK69" s="971">
        <v>0</v>
      </c>
      <c r="AL69" s="971"/>
      <c r="AM69" s="971"/>
      <c r="AN69" s="971"/>
      <c r="AO69" s="971"/>
      <c r="AP69" s="971">
        <v>9673</v>
      </c>
      <c r="AQ69" s="971"/>
      <c r="AR69" s="971"/>
      <c r="AS69" s="971"/>
      <c r="AT69" s="971"/>
      <c r="AU69" s="971">
        <v>6635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1336</v>
      </c>
      <c r="R70" s="971"/>
      <c r="S70" s="971"/>
      <c r="T70" s="971"/>
      <c r="U70" s="971"/>
      <c r="V70" s="971">
        <v>1336</v>
      </c>
      <c r="W70" s="971"/>
      <c r="X70" s="971"/>
      <c r="Y70" s="971"/>
      <c r="Z70" s="971"/>
      <c r="AA70" s="971">
        <v>0</v>
      </c>
      <c r="AB70" s="971"/>
      <c r="AC70" s="971"/>
      <c r="AD70" s="971"/>
      <c r="AE70" s="971"/>
      <c r="AF70" s="971">
        <v>0</v>
      </c>
      <c r="AG70" s="971"/>
      <c r="AH70" s="971"/>
      <c r="AI70" s="971"/>
      <c r="AJ70" s="971"/>
      <c r="AK70" s="971">
        <v>119</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187</v>
      </c>
      <c r="R71" s="971"/>
      <c r="S71" s="971"/>
      <c r="T71" s="971"/>
      <c r="U71" s="971"/>
      <c r="V71" s="971">
        <v>176</v>
      </c>
      <c r="W71" s="971"/>
      <c r="X71" s="971"/>
      <c r="Y71" s="971"/>
      <c r="Z71" s="971"/>
      <c r="AA71" s="971">
        <v>11</v>
      </c>
      <c r="AB71" s="971"/>
      <c r="AC71" s="971"/>
      <c r="AD71" s="971"/>
      <c r="AE71" s="971"/>
      <c r="AF71" s="971">
        <v>11</v>
      </c>
      <c r="AG71" s="971"/>
      <c r="AH71" s="971"/>
      <c r="AI71" s="971"/>
      <c r="AJ71" s="971"/>
      <c r="AK71" s="971">
        <v>87</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276</v>
      </c>
      <c r="R72" s="971"/>
      <c r="S72" s="971"/>
      <c r="T72" s="971"/>
      <c r="U72" s="971"/>
      <c r="V72" s="971">
        <v>223</v>
      </c>
      <c r="W72" s="971"/>
      <c r="X72" s="971"/>
      <c r="Y72" s="971"/>
      <c r="Z72" s="971"/>
      <c r="AA72" s="971">
        <v>53</v>
      </c>
      <c r="AB72" s="971"/>
      <c r="AC72" s="971"/>
      <c r="AD72" s="971"/>
      <c r="AE72" s="971"/>
      <c r="AF72" s="971">
        <v>53</v>
      </c>
      <c r="AG72" s="971"/>
      <c r="AH72" s="971"/>
      <c r="AI72" s="971"/>
      <c r="AJ72" s="971"/>
      <c r="AK72" s="971">
        <v>127</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306</v>
      </c>
      <c r="AG88" s="959"/>
      <c r="AH88" s="959"/>
      <c r="AI88" s="959"/>
      <c r="AJ88" s="959"/>
      <c r="AK88" s="963"/>
      <c r="AL88" s="963"/>
      <c r="AM88" s="963"/>
      <c r="AN88" s="963"/>
      <c r="AO88" s="963"/>
      <c r="AP88" s="959">
        <v>14241</v>
      </c>
      <c r="AQ88" s="959"/>
      <c r="AR88" s="959"/>
      <c r="AS88" s="959"/>
      <c r="AT88" s="959"/>
      <c r="AU88" s="959">
        <v>6881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3088897</v>
      </c>
      <c r="AB110" s="889"/>
      <c r="AC110" s="889"/>
      <c r="AD110" s="889"/>
      <c r="AE110" s="890"/>
      <c r="AF110" s="891">
        <v>2933831</v>
      </c>
      <c r="AG110" s="889"/>
      <c r="AH110" s="889"/>
      <c r="AI110" s="889"/>
      <c r="AJ110" s="890"/>
      <c r="AK110" s="891">
        <v>2797106</v>
      </c>
      <c r="AL110" s="889"/>
      <c r="AM110" s="889"/>
      <c r="AN110" s="889"/>
      <c r="AO110" s="890"/>
      <c r="AP110" s="892">
        <v>17.8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27720869</v>
      </c>
      <c r="BR110" s="842"/>
      <c r="BS110" s="842"/>
      <c r="BT110" s="842"/>
      <c r="BU110" s="842"/>
      <c r="BV110" s="842">
        <v>26427012</v>
      </c>
      <c r="BW110" s="842"/>
      <c r="BX110" s="842"/>
      <c r="BY110" s="842"/>
      <c r="BZ110" s="842"/>
      <c r="CA110" s="842">
        <v>25834435</v>
      </c>
      <c r="CB110" s="842"/>
      <c r="CC110" s="842"/>
      <c r="CD110" s="842"/>
      <c r="CE110" s="842"/>
      <c r="CF110" s="866">
        <v>164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5599102</v>
      </c>
      <c r="BR112" s="817"/>
      <c r="BS112" s="817"/>
      <c r="BT112" s="817"/>
      <c r="BU112" s="817"/>
      <c r="BV112" s="817">
        <v>5451122</v>
      </c>
      <c r="BW112" s="817"/>
      <c r="BX112" s="817"/>
      <c r="BY112" s="817"/>
      <c r="BZ112" s="817"/>
      <c r="CA112" s="817">
        <v>5390920</v>
      </c>
      <c r="CB112" s="817"/>
      <c r="CC112" s="817"/>
      <c r="CD112" s="817"/>
      <c r="CE112" s="817"/>
      <c r="CF112" s="875">
        <v>34.200000000000003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308974</v>
      </c>
      <c r="AB113" s="919"/>
      <c r="AC113" s="919"/>
      <c r="AD113" s="919"/>
      <c r="AE113" s="920"/>
      <c r="AF113" s="921">
        <v>305683</v>
      </c>
      <c r="AG113" s="919"/>
      <c r="AH113" s="919"/>
      <c r="AI113" s="919"/>
      <c r="AJ113" s="920"/>
      <c r="AK113" s="921">
        <v>259638</v>
      </c>
      <c r="AL113" s="919"/>
      <c r="AM113" s="919"/>
      <c r="AN113" s="919"/>
      <c r="AO113" s="920"/>
      <c r="AP113" s="922">
        <v>1.6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3747259</v>
      </c>
      <c r="BR113" s="817"/>
      <c r="BS113" s="817"/>
      <c r="BT113" s="817"/>
      <c r="BU113" s="817"/>
      <c r="BV113" s="817">
        <v>6659888</v>
      </c>
      <c r="BW113" s="817"/>
      <c r="BX113" s="817"/>
      <c r="BY113" s="817"/>
      <c r="BZ113" s="817"/>
      <c r="CA113" s="817">
        <v>6881208</v>
      </c>
      <c r="CB113" s="817"/>
      <c r="CC113" s="817"/>
      <c r="CD113" s="817"/>
      <c r="CE113" s="817"/>
      <c r="CF113" s="875">
        <v>43.7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89200</v>
      </c>
      <c r="AB114" s="780"/>
      <c r="AC114" s="780"/>
      <c r="AD114" s="780"/>
      <c r="AE114" s="781"/>
      <c r="AF114" s="782">
        <v>117335</v>
      </c>
      <c r="AG114" s="780"/>
      <c r="AH114" s="780"/>
      <c r="AI114" s="780"/>
      <c r="AJ114" s="781"/>
      <c r="AK114" s="782">
        <v>169564</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2990356</v>
      </c>
      <c r="BR114" s="817"/>
      <c r="BS114" s="817"/>
      <c r="BT114" s="817"/>
      <c r="BU114" s="817"/>
      <c r="BV114" s="817">
        <v>2955483</v>
      </c>
      <c r="BW114" s="817"/>
      <c r="BX114" s="817"/>
      <c r="BY114" s="817"/>
      <c r="BZ114" s="817"/>
      <c r="CA114" s="817">
        <v>2881272</v>
      </c>
      <c r="CB114" s="817"/>
      <c r="CC114" s="817"/>
      <c r="CD114" s="817"/>
      <c r="CE114" s="817"/>
      <c r="CF114" s="875">
        <v>18.3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3487071</v>
      </c>
      <c r="AB117" s="903"/>
      <c r="AC117" s="903"/>
      <c r="AD117" s="903"/>
      <c r="AE117" s="904"/>
      <c r="AF117" s="905">
        <v>3356849</v>
      </c>
      <c r="AG117" s="903"/>
      <c r="AH117" s="903"/>
      <c r="AI117" s="903"/>
      <c r="AJ117" s="904"/>
      <c r="AK117" s="905">
        <v>3226308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40057586</v>
      </c>
      <c r="BR119" s="845"/>
      <c r="BS119" s="845"/>
      <c r="BT119" s="845"/>
      <c r="BU119" s="845"/>
      <c r="BV119" s="845">
        <v>41493505</v>
      </c>
      <c r="BW119" s="845"/>
      <c r="BX119" s="845"/>
      <c r="BY119" s="845"/>
      <c r="BZ119" s="845"/>
      <c r="CA119" s="845">
        <v>40987835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9548308</v>
      </c>
      <c r="BR120" s="842"/>
      <c r="BS120" s="842"/>
      <c r="BT120" s="842"/>
      <c r="BU120" s="842"/>
      <c r="BV120" s="842">
        <v>10105421</v>
      </c>
      <c r="BW120" s="842"/>
      <c r="BX120" s="842"/>
      <c r="BY120" s="842"/>
      <c r="BZ120" s="842"/>
      <c r="CA120" s="842">
        <v>10522983</v>
      </c>
      <c r="CB120" s="842"/>
      <c r="CC120" s="842"/>
      <c r="CD120" s="842"/>
      <c r="CE120" s="842"/>
      <c r="CF120" s="866">
        <v>66.8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5599102</v>
      </c>
      <c r="DH120" s="842"/>
      <c r="DI120" s="842"/>
      <c r="DJ120" s="842"/>
      <c r="DK120" s="842"/>
      <c r="DL120" s="842">
        <v>5451122</v>
      </c>
      <c r="DM120" s="842"/>
      <c r="DN120" s="842"/>
      <c r="DO120" s="842"/>
      <c r="DP120" s="842"/>
      <c r="DQ120" s="842">
        <v>5390920</v>
      </c>
      <c r="DR120" s="842"/>
      <c r="DS120" s="842"/>
      <c r="DT120" s="842"/>
      <c r="DU120" s="842"/>
      <c r="DV120" s="843">
        <v>34.200000000000003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17015</v>
      </c>
      <c r="BR121" s="817"/>
      <c r="BS121" s="817"/>
      <c r="BT121" s="817"/>
      <c r="BU121" s="817"/>
      <c r="BV121" s="817">
        <v>14547</v>
      </c>
      <c r="BW121" s="817"/>
      <c r="BX121" s="817"/>
      <c r="BY121" s="817"/>
      <c r="BZ121" s="817"/>
      <c r="CA121" s="817">
        <v>15832</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22965766</v>
      </c>
      <c r="BR122" s="845"/>
      <c r="BS122" s="845"/>
      <c r="BT122" s="845"/>
      <c r="BU122" s="845"/>
      <c r="BV122" s="845">
        <v>23625449</v>
      </c>
      <c r="BW122" s="845"/>
      <c r="BX122" s="845"/>
      <c r="BY122" s="845"/>
      <c r="BZ122" s="845"/>
      <c r="CA122" s="845">
        <v>23184306</v>
      </c>
      <c r="CB122" s="845"/>
      <c r="CC122" s="845"/>
      <c r="CD122" s="845"/>
      <c r="CE122" s="845"/>
      <c r="CF122" s="846">
        <v>147.19999999999999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32531089</v>
      </c>
      <c r="BR123" s="833"/>
      <c r="BS123" s="833"/>
      <c r="BT123" s="833"/>
      <c r="BU123" s="833"/>
      <c r="BV123" s="833">
        <v>33745417</v>
      </c>
      <c r="BW123" s="833"/>
      <c r="BX123" s="833"/>
      <c r="BY123" s="833"/>
      <c r="BZ123" s="833"/>
      <c r="CA123" s="833">
        <v>33723121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51.3</v>
      </c>
      <c r="BR124" s="831"/>
      <c r="BS124" s="831"/>
      <c r="BT124" s="831"/>
      <c r="BU124" s="831"/>
      <c r="BV124" s="831">
        <v>51.5</v>
      </c>
      <c r="BW124" s="831"/>
      <c r="BX124" s="831"/>
      <c r="BY124" s="831"/>
      <c r="BZ124" s="831"/>
      <c r="CA124" s="831">
        <v>46.1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8627</v>
      </c>
      <c r="AB128" s="801"/>
      <c r="AC128" s="801"/>
      <c r="AD128" s="801"/>
      <c r="AE128" s="802"/>
      <c r="AF128" s="803">
        <v>10561</v>
      </c>
      <c r="AG128" s="801"/>
      <c r="AH128" s="801"/>
      <c r="AI128" s="801"/>
      <c r="AJ128" s="802"/>
      <c r="AK128" s="803">
        <v>49805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12.63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16460224</v>
      </c>
      <c r="AB129" s="780"/>
      <c r="AC129" s="780"/>
      <c r="AD129" s="780"/>
      <c r="AE129" s="781"/>
      <c r="AF129" s="782">
        <v>16758000</v>
      </c>
      <c r="AG129" s="780"/>
      <c r="AH129" s="780"/>
      <c r="AI129" s="780"/>
      <c r="AJ129" s="781"/>
      <c r="AK129" s="782">
        <v>17380912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17.63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1793094</v>
      </c>
      <c r="AB130" s="780"/>
      <c r="AC130" s="780"/>
      <c r="AD130" s="780"/>
      <c r="AE130" s="781"/>
      <c r="AF130" s="782">
        <v>1724611</v>
      </c>
      <c r="AG130" s="780"/>
      <c r="AH130" s="780"/>
      <c r="AI130" s="780"/>
      <c r="AJ130" s="781"/>
      <c r="AK130" s="782">
        <v>1625641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14667130</v>
      </c>
      <c r="AB131" s="764"/>
      <c r="AC131" s="764"/>
      <c r="AD131" s="764"/>
      <c r="AE131" s="765"/>
      <c r="AF131" s="766">
        <v>15033389</v>
      </c>
      <c r="AG131" s="764"/>
      <c r="AH131" s="764"/>
      <c r="AI131" s="764"/>
      <c r="AJ131" s="765"/>
      <c r="AK131" s="766">
        <v>15755271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46.1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11.490659730000001</v>
      </c>
      <c r="AB132" s="745"/>
      <c r="AC132" s="745"/>
      <c r="AD132" s="745"/>
      <c r="AE132" s="746"/>
      <c r="AF132" s="747">
        <v>10.78716848</v>
      </c>
      <c r="AG132" s="745"/>
      <c r="AH132" s="745"/>
      <c r="AI132" s="745"/>
      <c r="AJ132" s="746"/>
      <c r="AK132" s="747">
        <v>9.8434485830000007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11.6</v>
      </c>
      <c r="AB133" s="724"/>
      <c r="AC133" s="724"/>
      <c r="AD133" s="724"/>
      <c r="AE133" s="725"/>
      <c r="AF133" s="723">
        <v>11.1</v>
      </c>
      <c r="AG133" s="724"/>
      <c r="AH133" s="724"/>
      <c r="AI133" s="724"/>
      <c r="AJ133" s="725"/>
      <c r="AK133" s="723">
        <v>10.7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BJ5UbfgTVlYfUvLUAQIeld0Wf8hjM+1fo7CX5coi6f+A5fwC9UGIi6vPGDxcxcWhn1ZXPV6GX6ZwQq3GdoGoQ==" saltValue="gqEruKvmAw5/ohPmwDA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q2EMQ+2WXX8F5GkJrLJSH2IlDOTLV7z/bGThTnKsXHLBVzDKmGFJHaH96zNAjDsghkkvW6wCuCh6TRQs7kZ1A==" saltValue="fVskXSzAyO/tor60eyttD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QSx9A39bdrsVg4b8/ubyeESRonUKLx0Hb/RB6DUuWL22F0BEZiXBk7LFfMy58ACSKDP0TOkdeoEufHsV5/oAg==" saltValue="ObsBRcMTeMtVSSTaNsqr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4675517</v>
      </c>
      <c r="AP9" s="269">
        <v>59695</v>
      </c>
      <c r="AQ9" s="270">
        <v>72348</v>
      </c>
      <c r="AR9" s="271">
        <v>-17.5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680225</v>
      </c>
      <c r="AP10" s="272">
        <v>8685</v>
      </c>
      <c r="AQ10" s="273">
        <v>6364</v>
      </c>
      <c r="AR10" s="274">
        <v>36.5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6647</v>
      </c>
      <c r="AP11" s="272">
        <v>85</v>
      </c>
      <c r="AQ11" s="273">
        <v>1262</v>
      </c>
      <c r="AR11" s="274">
        <v>-93.3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175039</v>
      </c>
      <c r="AP13" s="272">
        <v>2235</v>
      </c>
      <c r="AQ13" s="273">
        <v>3257</v>
      </c>
      <c r="AR13" s="274">
        <v>-31.4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199300</v>
      </c>
      <c r="AP14" s="272">
        <v>2545</v>
      </c>
      <c r="AQ14" s="273">
        <v>1617</v>
      </c>
      <c r="AR14" s="274">
        <v>57.4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-363165</v>
      </c>
      <c r="AP15" s="272">
        <v>-4637</v>
      </c>
      <c r="AQ15" s="273">
        <v>-3947</v>
      </c>
      <c r="AR15" s="274">
        <v>17.5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5373563</v>
      </c>
      <c r="AP16" s="272">
        <v>68607</v>
      </c>
      <c r="AQ16" s="273">
        <v>80912</v>
      </c>
      <c r="AR16" s="274">
        <v>-15.2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6.96</v>
      </c>
      <c r="AP21" s="286">
        <v>6.71</v>
      </c>
      <c r="AQ21" s="287">
        <v>0.25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99.6</v>
      </c>
      <c r="AP22" s="291">
        <v>98.3</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2797106</v>
      </c>
      <c r="AP32" s="300">
        <v>35712</v>
      </c>
      <c r="AQ32" s="301">
        <v>34344</v>
      </c>
      <c r="AR32" s="302">
        <v>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259638</v>
      </c>
      <c r="AP35" s="300">
        <v>3315</v>
      </c>
      <c r="AQ35" s="301">
        <v>7806</v>
      </c>
      <c r="AR35" s="302">
        <v>-57.5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169564</v>
      </c>
      <c r="AP36" s="300">
        <v>2165</v>
      </c>
      <c r="AQ36" s="301">
        <v>1690</v>
      </c>
      <c r="AR36" s="302">
        <v>28.1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666</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-49805</v>
      </c>
      <c r="AP39" s="300">
        <v>-636</v>
      </c>
      <c r="AQ39" s="301">
        <v>-5822</v>
      </c>
      <c r="AR39" s="302">
        <v>-89.1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-1625641</v>
      </c>
      <c r="AP40" s="300">
        <v>-20755</v>
      </c>
      <c r="AQ40" s="301">
        <v>-26710</v>
      </c>
      <c r="AR40" s="302">
        <v>-22.3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1550862</v>
      </c>
      <c r="AP41" s="300">
        <v>19801</v>
      </c>
      <c r="AQ41" s="301">
        <v>11979</v>
      </c>
      <c r="AR41" s="302">
        <v>65.3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2503372</v>
      </c>
      <c r="AN51" s="322">
        <v>31609</v>
      </c>
      <c r="AO51" s="323">
        <v>1</v>
      </c>
      <c r="AP51" s="324">
        <v>45483</v>
      </c>
      <c r="AQ51" s="325">
        <v>-0.2</v>
      </c>
      <c r="AR51" s="326">
        <v>1.2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1637974</v>
      </c>
      <c r="AN52" s="330">
        <v>20682</v>
      </c>
      <c r="AO52" s="331">
        <v>13.4</v>
      </c>
      <c r="AP52" s="332">
        <v>24241</v>
      </c>
      <c r="AQ52" s="333">
        <v>0.4</v>
      </c>
      <c r="AR52" s="334">
        <v>13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2386292</v>
      </c>
      <c r="AN53" s="322">
        <v>30213</v>
      </c>
      <c r="AO53" s="323">
        <v>-4.4000000000000004</v>
      </c>
      <c r="AP53" s="324">
        <v>45945</v>
      </c>
      <c r="AQ53" s="325">
        <v>1</v>
      </c>
      <c r="AR53" s="326">
        <v>-5.4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1529810</v>
      </c>
      <c r="AN54" s="330">
        <v>19369</v>
      </c>
      <c r="AO54" s="331">
        <v>-6.3</v>
      </c>
      <c r="AP54" s="332">
        <v>25180</v>
      </c>
      <c r="AQ54" s="333">
        <v>3.9</v>
      </c>
      <c r="AR54" s="334">
        <v>-10.199999999999999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2496434</v>
      </c>
      <c r="AN55" s="322">
        <v>31688</v>
      </c>
      <c r="AO55" s="323">
        <v>4.9000000000000004</v>
      </c>
      <c r="AP55" s="324">
        <v>44475</v>
      </c>
      <c r="AQ55" s="325">
        <v>-3.2</v>
      </c>
      <c r="AR55" s="326">
        <v>8.1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1345232</v>
      </c>
      <c r="AN56" s="330">
        <v>17075</v>
      </c>
      <c r="AO56" s="331">
        <v>-11.8</v>
      </c>
      <c r="AP56" s="332">
        <v>24780</v>
      </c>
      <c r="AQ56" s="333">
        <v>-1.6</v>
      </c>
      <c r="AR56" s="334">
        <v>-10.199999999999999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2624657</v>
      </c>
      <c r="AN57" s="322">
        <v>33399</v>
      </c>
      <c r="AO57" s="323">
        <v>5.4</v>
      </c>
      <c r="AP57" s="324">
        <v>45982</v>
      </c>
      <c r="AQ57" s="325">
        <v>3.4</v>
      </c>
      <c r="AR57" s="326">
        <v>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1398718</v>
      </c>
      <c r="AN58" s="330">
        <v>17799</v>
      </c>
      <c r="AO58" s="331">
        <v>4.2</v>
      </c>
      <c r="AP58" s="332">
        <v>25583</v>
      </c>
      <c r="AQ58" s="333">
        <v>3.2</v>
      </c>
      <c r="AR58" s="334">
        <v>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3707754</v>
      </c>
      <c r="AN59" s="322">
        <v>47339</v>
      </c>
      <c r="AO59" s="323">
        <v>41.7</v>
      </c>
      <c r="AP59" s="324">
        <v>50538</v>
      </c>
      <c r="AQ59" s="325">
        <v>9.9</v>
      </c>
      <c r="AR59" s="326">
        <v>31.8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1830103</v>
      </c>
      <c r="AN60" s="330">
        <v>23366</v>
      </c>
      <c r="AO60" s="331">
        <v>31.3</v>
      </c>
      <c r="AP60" s="332">
        <v>29053</v>
      </c>
      <c r="AQ60" s="333">
        <v>13.6</v>
      </c>
      <c r="AR60" s="334">
        <v>17.7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2743702</v>
      </c>
      <c r="AN61" s="337">
        <v>34850</v>
      </c>
      <c r="AO61" s="338">
        <v>9.6999999999999993</v>
      </c>
      <c r="AP61" s="339">
        <v>46485</v>
      </c>
      <c r="AQ61" s="340">
        <v>2.2000000000000002</v>
      </c>
      <c r="AR61" s="326">
        <v>7.5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1548367</v>
      </c>
      <c r="AN62" s="330">
        <v>19658</v>
      </c>
      <c r="AO62" s="331">
        <v>6.2</v>
      </c>
      <c r="AP62" s="332">
        <v>25767</v>
      </c>
      <c r="AQ62" s="333">
        <v>3.9</v>
      </c>
      <c r="AR62" s="334">
        <v>2.2999999999999998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OLZm1X6LqLqZdQRZBeQjvGqdHtoarHl0duNzcoo+7QKZGN7zYueZPiacrbpHaJk4FuPro6ZRx7MHYcdUaBiUDg==" saltValue="X+9Q+PRPlGUvSEvM4TZD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co4jCk4t4QGVRUdRDoA2XdpdeFPt2+WA5Z3LQAD9GcxMMrD+/YxVM4XisEwvWtSgfEqVDj85ETZ0CES1kaj0gg==" saltValue="jTa9ojbez0xPDQuqYKg6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pcy4WXIYmfcbGwvzW94o4UVswYTdXoGP483e/OiTWZQ/7VUaSeZAX2A1VpagsTYBNXmGrI21hmky7iO9E/THzg==" saltValue="LrrwZnCZEgBxCBeFG6MZP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9.99</v>
      </c>
      <c r="G47" s="12">
        <v>12.16</v>
      </c>
      <c r="H47" s="12">
        <v>14.7</v>
      </c>
      <c r="I47" s="12">
        <v>16.27</v>
      </c>
      <c r="J47" s="13">
        <v>19.57</v>
      </c>
    </row>
    <row r="48" spans="2:10" ht="57.75" customHeight="1" x14ac:dyDescent="0.2">
      <c r="B48" s="14"/>
      <c r="C48" s="1141" t="s">
        <v>4</v>
      </c>
      <c r="D48" s="1141"/>
      <c r="E48" s="1142"/>
      <c r="F48" s="15">
        <v>5.97</v>
      </c>
      <c r="G48" s="16">
        <v>4.99</v>
      </c>
      <c r="H48" s="16">
        <v>4.07</v>
      </c>
      <c r="I48" s="16">
        <v>3.45</v>
      </c>
      <c r="J48" s="17">
        <v>4.03</v>
      </c>
    </row>
    <row r="49" spans="2:10" ht="57.75" customHeight="1" thickBot="1" x14ac:dyDescent="0.25">
      <c r="B49" s="18"/>
      <c r="C49" s="1143" t="s">
        <v>5</v>
      </c>
      <c r="D49" s="1143"/>
      <c r="E49" s="1144"/>
      <c r="F49" s="19">
        <v>4.8099999999999996</v>
      </c>
      <c r="G49" s="20">
        <v>0.23</v>
      </c>
      <c r="H49" s="20" t="s">
        <v>530</v>
      </c>
      <c r="I49" s="20" t="s">
        <v>531</v>
      </c>
      <c r="J49" s="21">
        <v>2.92</v>
      </c>
    </row>
    <row r="50" spans="2:10" ht="13.2" x14ac:dyDescent="0.2"/>
  </sheetData>
  <sheetProtection algorithmName="SHA-512" hashValue="/XYAfOGNla6XlQ8F9ztRjKB5emcPpe48kJcEYzCJNJkg15e+s86dxiUaOjvvi0RNvXjeZYfuVdOsv59M5lnrag==" saltValue="HmXiODNE+x5Rgs+TMxqY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2026-03-10T05:36:12Z</cp:lastPrinted>
  <dcterms:created xsi:type="dcterms:W3CDTF">2026-02-23T07:57:57Z</dcterms:created>
  <dcterms:modified xsi:type="dcterms:W3CDTF">2026-03-18T07:14:45Z</dcterms:modified>
  <cp:category/>
</cp:coreProperties>
</file>