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062A2173-E330-441F-B6B4-454A4F626196}"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R102" i="12" l="1"/>
  <c r="AF88" i="12"/>
  <c r="AU63" i="12"/>
  <c r="AP63" i="12"/>
  <c r="V32" i="12" l="1"/>
  <c r="Q32" i="12"/>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W36" i="10"/>
  <c r="BE36" i="10"/>
  <c r="C36" i="10"/>
  <c r="BE35" i="10"/>
  <c r="CO34" i="10"/>
  <c r="CO35" i="10" s="1"/>
  <c r="CO36" i="10" s="1"/>
  <c r="BW34" i="10"/>
  <c r="BW35" i="10" s="1"/>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<sst xmlns="http://schemas.openxmlformats.org/spreadsheetml/2006/main" count="1096" uniqueCount="558">
  <si>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</si>
  <si>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</si>
  <si>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</si>
  <si>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</si>
  <si>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</si>
  <si>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</si>
  <si>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</si>
  <si>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</si>
  <si>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</si>
  <si>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</si>
  <si>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</si>
  <si>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</si>
  <si>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</si>
  <si>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</si>
  <si>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</si>
  <si>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</si>
  <si>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</si>
  <si>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</si>
  <si>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</si>
  <si>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</si>
  <si>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</si>
  <si>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</si>
  <si>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</si>
  <si>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</si>
  <si>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</si>
  <si>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</si>
  <si>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</si>
  <si>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</si>
  <si>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</si>
  <si>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</si>
  <si>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</si>
  <si>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</si>
  <si>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</si>
  <si>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</si>
  <si>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</si>
  <si>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</si>
  <si>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</si>
  <si>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</si>
  <si>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</si>
  <si>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</si>
  <si>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</si>
  <si>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</si>
  <si>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</si>
  <si>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</si>
  <si>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</si>
  <si>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</si>
  <si>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</si>
  <si>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</si>
  <si>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</si>
  <si>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</si>
  <si>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</si>
  <si>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</si>
  <si>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</si>
  <si>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</si>
  <si>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</si>
  <si>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</si>
  <si>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</si>
  <si>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</si>
  <si>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</si>
  <si>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</si>
  <si>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</si>
  <si>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</si>
  <si>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</si>
  <si>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</si>
  <si>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</si>
  <si>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</si>
  <si>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</si>
  <si>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</si>
  <si>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</si>
  <si>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</si>
  <si>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</si>
  <si>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</si>
  <si>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</si>
  <si>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</si>
  <si>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</si>
  <si>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</si>
  <si>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</si>
  <si>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</si>
  <si>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</si>
  <si>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</si>
  <si>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</si>
  <si>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</si>
  <si>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</si>
  <si>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</si>
  <si>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</si>
  <si>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</si>
  <si>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</si>
  <si>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</si>
  <si>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</si>
  <si>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</si>
  <si>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</si>
  <si>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</si>
  <si>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</si>
  <si>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</si>
  <si>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生駒市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</si>
  <si>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</si>
  <si>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</si>
  <si>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</si>
  <si>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</si>
  <si>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</si>
  <si>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</si>
  <si>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</si>
  <si>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</si>
  <si>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</si>
  <si>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</si>
  <si>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</si>
  <si>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</si>
  <si>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</si>
  <si>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</si>
  <si>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</si>
  <si>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</si>
  <si>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</si>
  <si>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</si>
  <si>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</si>
  <si>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</si>
  <si>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</si>
  <si>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</si>
  <si>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</si>
  <si>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</si>
  <si>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</si>
  <si>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</si>
  <si>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</si>
  <si>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</si>
  <si>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</si>
  <si>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</si>
  <si>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</si>
  <si>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</si>
  <si>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</si>
  <si>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</si>
  <si>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</si>
  <si>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</si>
  <si>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</si>
  <si>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</si>
  <si>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</si>
  <si>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</si>
  <si>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</si>
  <si>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</si>
  <si>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</si>
  <si>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</si>
  <si>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</si>
  <si>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</si>
  <si>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</si>
  <si>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</si>
  <si>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</si>
  <si>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</si>
  <si>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</si>
  <si>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</si>
  <si>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</si>
  <si>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</si>
  <si>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</si>
  <si>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</si>
  <si>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</si>
  <si>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</si>
  <si>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</si>
  <si>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</si>
  <si>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</si>
  <si>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</si>
  <si>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</si>
  <si>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</si>
  <si>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</si>
  <si>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</si>
  <si>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</si>
  <si>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</si>
  <si>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</si>
  <si>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</si>
  <si>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</si>
  <si>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</si>
  <si>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</si>
  <si>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</si>
  <si>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</si>
  <si>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</si>
  <si>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</si>
  <si>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</si>
  <si>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</si>
  <si>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</si>
  <si>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</si>
  <si>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</si>
  <si>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</si>
  <si>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</si>
  <si>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</si>
  <si>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</si>
  <si>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</si>
  <si>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</si>
  <si>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</si>
  <si>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</si>
  <si>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</si>
  <si>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</si>
  <si>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</si>
  <si>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</si>
  <si>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</si>
  <si>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</si>
  <si>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</si>
  <si>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</si>
  <si>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</si>
  <si>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</si>
  <si>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</si>
  <si>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</si>
  <si>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</si>
  <si>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</si>
  <si>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</si>
  <si>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</si>
  <si>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</si>
  <si>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奈良県生駒市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</si>
  <si>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</si>
  <si>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</si>
  <si>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</si>
  <si>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</si>
  <si>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</si>
  <si>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</si>
  <si>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</si>
  <si>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</si>
  <si>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</si>
  <si>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</si>
  <si>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</si>
  <si>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</si>
  <si>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</si>
  <si>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</si>
  <si>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</si>
  <si>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</si>
  <si>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</si>
  <si>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</si>
  <si>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</si>
  <si>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</si>
  <si>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</si>
  <si>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</si>
  <si>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</si>
  <si>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</si>
  <si>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</si>
  <si>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</si>
  <si>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</si>
  <si>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</si>
  <si>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</si>
  <si>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</si>
  <si>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</si>
  <si>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</si>
  <si>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</si>
  <si>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</si>
  <si>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</si>
  <si>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</si>
  <si>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</si>
  <si>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</si>
  <si>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</si>
  <si>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</si>
  <si>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</si>
  <si>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</si>
  <si>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</si>
  <si>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</si>
  <si>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</si>
  <si>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</si>
  <si>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</si>
  <si>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</si>
  <si>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</si>
  <si>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</si>
  <si>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</si>
  <si>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</si>
  <si>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</si>
  <si>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</si>
  <si>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</si>
  <si>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</si>
  <si>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</si>
  <si>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</si>
  <si>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</si>
  <si>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</si>
  <si>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</si>
  <si>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</si>
  <si>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</si>
  <si>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</si>
  <si>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</si>
  <si>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</si>
  <si>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</si>
  <si>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</si>
  <si>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</si>
  <si>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</si>
  <si>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</si>
  <si>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</si>
  <si>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</si>
  <si>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</si>
  <si>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</si>
  <si>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</si>
  <si>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</si>
  <si>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</si>
  <si>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</si>
  <si>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</si>
  <si>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</si>
  <si>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</si>
  <si>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</si>
  <si>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</si>
  <si>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</si>
  <si>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</si>
  <si>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</si>
  <si>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</si>
  <si>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</si>
  <si>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</si>
  <si>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</si>
  <si>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</si>
  <si>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</si>
  <si>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</si>
  <si>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</si>
  <si>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</si>
  <si>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</si>
  <si>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</si>
  <si>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</si>
  <si>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</si>
  <si>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</si>
  <si>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</si>
  <si>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</si>
  <si>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</si>
  <si>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</si>
  <si>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</si>
  <si>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</si>
  <si>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</si>
  <si>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</si>
  <si>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</si>
  <si>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</si>
  <si>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</si>
  <si>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</si>
  <si>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</si>
  <si>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</si>
  <si>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</si>
  <si>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</si>
  <si>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</si>
  <si>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</si>
  <si>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</si>
  <si>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</si>
  <si>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</si>
  <si>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</si>
  <si>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</si>
  <si>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</si>
  <si>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</si>
  <si>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</si>
  <si>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</si>
  <si>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</si>
  <si>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</si>
  <si>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</si>
  <si>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</si>
  <si>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</si>
  <si>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</si>
  <si>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</si>
  <si>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</si>
  <si>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</si>
  <si>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</si>
  <si>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</si>
  <si>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</si>
  <si>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</si>
  <si>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</si>
  <si>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</si>
  <si>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</si>
  <si>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</si>
  <si>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</si>
  <si>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</si>
  <si>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</si>
  <si>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</si>
  <si>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</si>
  <si>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奈良県生駒市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</si>
  <si>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</si>
  <si>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</si>
  <si>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</si>
  <si>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</si>
  <si>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</si>
  <si>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</si>
  <si>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</si>
  <si>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</si>
  <si>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</si>
  <si>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</si>
  <si>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</si>
  <si>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</si>
  <si>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</si>
  <si>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</si>
  <si>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</si>
  <si>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</si>
  <si>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</si>
  <si>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</si>
  <si>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</si>
  <si>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</si>
  <si>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公共施設整備基金特別会計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</si>
  <si>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</si>
  <si>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</si>
  <si>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</si>
  <si>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</si>
  <si>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</si>
  <si>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</si>
  <si>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</si>
  <si>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</si>
  <si>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</si>
  <si>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</si>
  <si>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</si>
  <si>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</si>
  <si>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</si>
  <si>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介護保険特別会計</t>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</si>
  <si>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</si>
  <si>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</si>
  <si>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</si>
  <si>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</si>
  <si>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</si>
  <si>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</si>
  <si>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</si>
  <si>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</si>
  <si>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</si>
  <si>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</si>
  <si>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</si>
  <si>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</si>
  <si>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</si>
  <si>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</si>
  <si>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</si>
  <si>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</si>
  <si>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</si>
  <si>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</si>
  <si>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</si>
  <si>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</si>
  <si>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</si>
  <si>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</si>
  <si>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</si>
  <si>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</si>
  <si>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</si>
  <si>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</si>
  <si>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</si>
  <si>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</si>
  <si>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</si>
  <si>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</si>
  <si>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</si>
  <si>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</si>
  <si>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</si>
  <si>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</si>
  <si>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</si>
  <si>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</si>
  <si>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</si>
  <si>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</si>
  <si>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</si>
  <si>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</si>
  <si>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</si>
  <si>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</si>
  <si>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</si>
  <si>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</si>
  <si>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</si>
  <si>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</si>
  <si>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</si>
  <si>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</si>
  <si>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</si>
  <si>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</si>
  <si>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</si>
  <si>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</si>
  <si>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</si>
  <si>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</si>
  <si>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</si>
  <si>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</si>
  <si>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</si>
  <si>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</si>
  <si>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</si>
  <si>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</si>
  <si>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</si>
  <si>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</si>
  <si>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</si>
  <si>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</si>
  <si>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</si>
  <si>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</si>
  <si>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</si>
  <si>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</si>
  <si>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</si>
  <si>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</si>
  <si>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</si>
  <si>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</si>
  <si>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</si>
  <si>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</si>
  <si>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</si>
  <si>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</si>
  <si>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</si>
  <si>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</si>
  <si>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</si>
  <si>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</si>
  <si>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</si>
  <si>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</si>
  <si>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</si>
  <si>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</si>
  <si>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</si>
  <si>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</si>
  <si>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</si>
  <si>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</si>
  <si>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</si>
  <si>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</si>
  <si>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</si>
  <si>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</si>
  <si>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</si>
  <si>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</si>
  <si>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</si>
  <si>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</si>
  <si>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</si>
  <si>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</si>
  <si>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</si>
  <si>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</si>
  <si>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</si>
  <si>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</si>
  <si>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</si>
  <si>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</si>
  <si>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</si>
  <si>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</si>
  <si>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</si>
  <si>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</si>
  <si>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</si>
  <si>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</si>
  <si>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</si>
  <si>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</si>
  <si>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</si>
  <si>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</si>
  <si>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</si>
  <si>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</si>
  <si>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</si>
  <si>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</si>
  <si>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</si>
  <si>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</si>
  <si>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</si>
  <si>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</si>
  <si>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</si>
  <si>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</si>
  <si>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</si>
  <si>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</si>
  <si>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</si>
  <si>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</si>
  <si>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</si>
  <si>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</si>
  <si>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</si>
  <si>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</si>
  <si>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</si>
  <si>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</si>
  <si>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</si>
  <si>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</si>
  <si>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</si>
  <si>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</si>
  <si>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</si>
  <si>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</si>
  <si>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</si>
  <si>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4.92</t>
  </si>
  <si>
    <t>▲ 1.33</t>
  </si>
  <si>
    <t>水道事業会計</t>
  </si>
  <si>
    <t>一般会計</t>
  </si>
  <si>
    <t>病院事業会計</t>
  </si>
  <si>
    <t>下水道事業会計</t>
  </si>
  <si>
    <t>国民健康保険特別会計</t>
  </si>
  <si>
    <t>後期高齢者医療特別会計</t>
  </si>
  <si>
    <t>公共施設整備基金特別会計</t>
  </si>
  <si>
    <t>介護保険特別会計</t>
  </si>
  <si>
    <t>その他会計（赤字）</t>
  </si>
  <si>
    <t>その他会計（黒字）</t>
  </si>
  <si>
    <t>R02</t>
    <phoneticPr fontId="5"/>
  </si>
  <si>
    <t>R03</t>
    <phoneticPr fontId="5"/>
  </si>
  <si>
    <t>R04</t>
    <phoneticPr fontId="5"/>
  </si>
  <si>
    <t>R05</t>
    <phoneticPr fontId="5"/>
  </si>
  <si>
    <t>R06</t>
    <phoneticPr fontId="5"/>
  </si>
  <si>
    <t>-</t>
    <phoneticPr fontId="2"/>
  </si>
  <si>
    <t>奈良県市町村総合事務組合</t>
    <rPh sb="0" eb="12">
      <t>ナラケンシチョウソンソウゴウジムクミアイ</t>
    </rPh>
    <phoneticPr fontId="2"/>
  </si>
  <si>
    <t>奈良県後期高齢者医療広域連合</t>
    <rPh sb="0" eb="14">
      <t>ナラケンコウキコウレイシャイリョウコウイキレンゴウ</t>
    </rPh>
    <phoneticPr fontId="2"/>
  </si>
  <si>
    <t>生駒土地開発公社</t>
  </si>
  <si>
    <t>一般財団法人生駒市メディカルセンター</t>
  </si>
  <si>
    <t>いこま市民パワー</t>
  </si>
  <si>
    <t>職員退職給与基金</t>
    <rPh sb="0" eb="4">
      <t>ショクインタイショク</t>
    </rPh>
    <rPh sb="4" eb="8">
      <t>キュウヨキキン</t>
    </rPh>
    <phoneticPr fontId="5"/>
  </si>
  <si>
    <t>公共施設等総合管理基金</t>
    <rPh sb="0" eb="5">
      <t>コウキョウシセツトウ</t>
    </rPh>
    <rPh sb="5" eb="11">
      <t>ソウゴウカンリキキン</t>
    </rPh>
    <phoneticPr fontId="38"/>
  </si>
  <si>
    <t>北部地域整備促進基金</t>
    <rPh sb="0" eb="6">
      <t>ホクブチイキセイビ</t>
    </rPh>
    <rPh sb="6" eb="10">
      <t>ソクシンキキン</t>
    </rPh>
    <phoneticPr fontId="38"/>
  </si>
  <si>
    <t>こども未来基金</t>
    <rPh sb="3" eb="7">
      <t>ミライキキン</t>
    </rPh>
    <phoneticPr fontId="38"/>
  </si>
  <si>
    <t>公共施設整備基金</t>
    <rPh sb="0" eb="8">
      <t>コウキョウシセツセイビキキン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</si>
</sst>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A243-41C6-BB80-DB1C25BA7C2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19081</c:v>
                </c:pt>
                <c:pt idx="1">
                  <c:v>17065</c:v>
                </c:pt>
                <c:pt idx="2">
                  <c:v>21227</c:v>
                </c:pt>
                <c:pt idx="3">
                  <c:v>38466</c:v>
                </c:pt>
                <c:pt idx="4">
                  <c:v>50911</c:v>
                </c:pt>
              </c:numCache>
            </c:numRef>
          </c:val>
          <c:smooth val="0"/>
          <c:extLst>
            <c:ext xmlns:c16="http://schemas.microsoft.com/office/drawing/2014/chart" uri="{C3380CC4-5D6E-409C-BE32-E72D297353CC}">
              <c16:uniqueId val="{00000001-A243-41C6-BB80-DB1C25BA7C2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7.65</c:v>
                </c:pt>
                <c:pt idx="1">
                  <c:v>12.74</c:v>
                </c:pt>
                <c:pt idx="2">
                  <c:v>8.06</c:v>
                </c:pt>
                <c:pt idx="3">
                  <c:v>6.61</c:v>
                </c:pt>
                <c:pt idx="4">
                  <c:v>5.99</c:v>
                </c:pt>
              </c:numCache>
            </c:numRef>
          </c:val>
          <c:extLst>
            <c:ext xmlns:c16="http://schemas.microsoft.com/office/drawing/2014/chart" uri="{C3380CC4-5D6E-409C-BE32-E72D297353CC}">
              <c16:uniqueId val="{00000000-8923-4595-B1A9-C374E827A47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11.21</c:v>
                </c:pt>
                <c:pt idx="1">
                  <c:v>10.64</c:v>
                </c:pt>
                <c:pt idx="2">
                  <c:v>10.85</c:v>
                </c:pt>
                <c:pt idx="3">
                  <c:v>10.69</c:v>
                </c:pt>
                <c:pt idx="4">
                  <c:v>10.37</c:v>
                </c:pt>
              </c:numCache>
            </c:numRef>
          </c:val>
          <c:extLst>
            <c:ext xmlns:c16="http://schemas.microsoft.com/office/drawing/2014/chart" uri="{C3380CC4-5D6E-409C-BE32-E72D297353CC}">
              <c16:uniqueId val="{00000001-8923-4595-B1A9-C374E827A47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2.4500000000000002</c:v>
                </c:pt>
                <c:pt idx="1">
                  <c:v>5.49</c:v>
                </c:pt>
                <c:pt idx="2">
                  <c:v>-4.92</c:v>
                </c:pt>
                <c:pt idx="3">
                  <c:v>-1.33</c:v>
                </c:pt>
                <c:pt idx="4">
                  <c:v>0.19</c:v>
                </c:pt>
              </c:numCache>
            </c:numRef>
          </c:val>
          <c:smooth val="0"/>
          <c:extLst>
            <c:ext xmlns:c16="http://schemas.microsoft.com/office/drawing/2014/chart" uri="{C3380CC4-5D6E-409C-BE32-E72D297353CC}">
              <c16:uniqueId val="{00000002-8923-4595-B1A9-C374E827A47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091-4279-85E9-A3DA43E4528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091-4279-85E9-A3DA43E4528F}"/>
            </c:ext>
          </c:extLst>
        </c:ser>
        <c:ser>
          <c:idx val="2"/>
          <c:order val="2"/>
          <c:tx>
            <c:strRef>
              <c:f>データシート!$A$29</c:f>
              <c:strCache>
                <c:ptCount val="1"/>
                <c:pt idx="0">
                  <c:v>介護保険特別会計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0.65</c:v>
                </c:pt>
                <c:pt idx="2">
                  <c:v>#N/A</c:v>
                </c:pt>
                <c:pt idx="3">
                  <c:v>0.91</c:v>
                </c:pt>
                <c:pt idx="4">
                  <c:v>#N/A</c:v>
                </c:pt>
                <c:pt idx="5">
                  <c:v>0.52</c:v>
                </c:pt>
                <c:pt idx="6">
                  <c:v>#N/A</c:v>
                </c:pt>
                <c:pt idx="7">
                  <c:v>0</c:v>
                </c:pt>
                <c:pt idx="8">
                  <c:v>#N/A</c:v>
                </c:pt>
                <c:pt idx="9">
                  <c:v>0</c:v>
                </c:pt>
              </c:numCache>
            </c:numRef>
          </c:val>
          <c:extLst>
            <c:ext xmlns:c16="http://schemas.microsoft.com/office/drawing/2014/chart" uri="{C3380CC4-5D6E-409C-BE32-E72D297353CC}">
              <c16:uniqueId val="{00000002-9091-4279-85E9-A3DA43E4528F}"/>
            </c:ext>
          </c:extLst>
        </c:ser>
        <c:ser>
          <c:idx val="3"/>
          <c:order val="3"/>
          <c:tx>
            <c:strRef>
              <c:f>データシート!$A$30</c:f>
              <c:strCache>
                <c:ptCount val="1"/>
                <c:pt idx="0">
                  <c:v>公共施設整備基金特別会計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091-4279-85E9-A3DA43E4528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0.02</c:v>
                </c:pt>
                <c:pt idx="4">
                  <c:v>#N/A</c:v>
                </c:pt>
                <c:pt idx="5">
                  <c:v>0.02</c:v>
                </c:pt>
                <c:pt idx="6">
                  <c:v>#N/A</c:v>
                </c:pt>
                <c:pt idx="7">
                  <c:v>0.03</c:v>
                </c:pt>
                <c:pt idx="8">
                  <c:v>#N/A</c:v>
                </c:pt>
                <c:pt idx="9">
                  <c:v>0.03</c:v>
                </c:pt>
              </c:numCache>
            </c:numRef>
          </c:val>
          <c:extLst>
            <c:ext xmlns:c16="http://schemas.microsoft.com/office/drawing/2014/chart" uri="{C3380CC4-5D6E-409C-BE32-E72D297353CC}">
              <c16:uniqueId val="{00000004-9091-4279-85E9-A3DA43E4528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0.04</c:v>
                </c:pt>
              </c:numCache>
            </c:numRef>
          </c:val>
          <c:extLst>
            <c:ext xmlns:c16="http://schemas.microsoft.com/office/drawing/2014/chart" uri="{C3380CC4-5D6E-409C-BE32-E72D297353CC}">
              <c16:uniqueId val="{00000005-9091-4279-85E9-A3DA43E4528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0.22</c:v>
                </c:pt>
                <c:pt idx="2">
                  <c:v>#N/A</c:v>
                </c:pt>
                <c:pt idx="3">
                  <c:v>0.06</c:v>
                </c:pt>
                <c:pt idx="4">
                  <c:v>#N/A</c:v>
                </c:pt>
                <c:pt idx="5">
                  <c:v>7.0000000000000007E-2</c:v>
                </c:pt>
                <c:pt idx="6">
                  <c:v>#N/A</c:v>
                </c:pt>
                <c:pt idx="7">
                  <c:v>0.06</c:v>
                </c:pt>
                <c:pt idx="8">
                  <c:v>#N/A</c:v>
                </c:pt>
                <c:pt idx="9">
                  <c:v>0.06</c:v>
                </c:pt>
              </c:numCache>
            </c:numRef>
          </c:val>
          <c:extLst>
            <c:ext xmlns:c16="http://schemas.microsoft.com/office/drawing/2014/chart" uri="{C3380CC4-5D6E-409C-BE32-E72D297353CC}">
              <c16:uniqueId val="{00000006-9091-4279-85E9-A3DA43E4528F}"/>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0.39</c:v>
                </c:pt>
                <c:pt idx="2">
                  <c:v>#N/A</c:v>
                </c:pt>
                <c:pt idx="3">
                  <c:v>0.2</c:v>
                </c:pt>
                <c:pt idx="4">
                  <c:v>#N/A</c:v>
                </c:pt>
                <c:pt idx="5">
                  <c:v>0.12</c:v>
                </c:pt>
                <c:pt idx="6">
                  <c:v>#N/A</c:v>
                </c:pt>
                <c:pt idx="7">
                  <c:v>0.21</c:v>
                </c:pt>
                <c:pt idx="8">
                  <c:v>#N/A</c:v>
                </c:pt>
                <c:pt idx="9">
                  <c:v>0.23</c:v>
                </c:pt>
              </c:numCache>
            </c:numRef>
          </c:val>
          <c:extLst>
            <c:ext xmlns:c16="http://schemas.microsoft.com/office/drawing/2014/chart" uri="{C3380CC4-5D6E-409C-BE32-E72D297353CC}">
              <c16:uniqueId val="{00000007-9091-4279-85E9-A3DA43E4528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7.64</c:v>
                </c:pt>
                <c:pt idx="2">
                  <c:v>#N/A</c:v>
                </c:pt>
                <c:pt idx="3">
                  <c:v>12.73</c:v>
                </c:pt>
                <c:pt idx="4">
                  <c:v>#N/A</c:v>
                </c:pt>
                <c:pt idx="5">
                  <c:v>8.0500000000000007</c:v>
                </c:pt>
                <c:pt idx="6">
                  <c:v>#N/A</c:v>
                </c:pt>
                <c:pt idx="7">
                  <c:v>6.6</c:v>
                </c:pt>
                <c:pt idx="8">
                  <c:v>#N/A</c:v>
                </c:pt>
                <c:pt idx="9">
                  <c:v>5.98</c:v>
                </c:pt>
              </c:numCache>
            </c:numRef>
          </c:val>
          <c:extLst>
            <c:ext xmlns:c16="http://schemas.microsoft.com/office/drawing/2014/chart" uri="{C3380CC4-5D6E-409C-BE32-E72D297353CC}">
              <c16:uniqueId val="{00000008-9091-4279-85E9-A3DA43E4528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20.77</c:v>
                </c:pt>
                <c:pt idx="2">
                  <c:v>#N/A</c:v>
                </c:pt>
                <c:pt idx="3">
                  <c:v>18.239999999999998</c:v>
                </c:pt>
                <c:pt idx="4">
                  <c:v>#N/A</c:v>
                </c:pt>
                <c:pt idx="5">
                  <c:v>15.43</c:v>
                </c:pt>
                <c:pt idx="6">
                  <c:v>#N/A</c:v>
                </c:pt>
                <c:pt idx="7">
                  <c:v>13.76</c:v>
                </c:pt>
                <c:pt idx="8">
                  <c:v>#N/A</c:v>
                </c:pt>
                <c:pt idx="9">
                  <c:v>12.01</c:v>
                </c:pt>
              </c:numCache>
            </c:numRef>
          </c:val>
          <c:extLst>
            <c:ext xmlns:c16="http://schemas.microsoft.com/office/drawing/2014/chart" uri="{C3380CC4-5D6E-409C-BE32-E72D297353CC}">
              <c16:uniqueId val="{00000009-9091-4279-85E9-A3DA43E4528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3592</c:v>
                </c:pt>
                <c:pt idx="5">
                  <c:v>3673</c:v>
                </c:pt>
                <c:pt idx="8">
                  <c:v>3655</c:v>
                </c:pt>
                <c:pt idx="11">
                  <c:v>3606</c:v>
                </c:pt>
                <c:pt idx="14">
                  <c:v>3466</c:v>
                </c:pt>
              </c:numCache>
            </c:numRef>
          </c:val>
          <c:extLst>
            <c:ext xmlns:c16="http://schemas.microsoft.com/office/drawing/2014/chart" uri="{C3380CC4-5D6E-409C-BE32-E72D297353CC}">
              <c16:uniqueId val="{00000000-32FF-4AA1-91A7-CFD657A6FAE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2FF-4AA1-91A7-CFD657A6FAE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124</c:v>
                </c:pt>
                <c:pt idx="3">
                  <c:v>124</c:v>
                </c:pt>
                <c:pt idx="6">
                  <c:v>124</c:v>
                </c:pt>
                <c:pt idx="9">
                  <c:v>124</c:v>
                </c:pt>
                <c:pt idx="12">
                  <c:v>124</c:v>
                </c:pt>
              </c:numCache>
            </c:numRef>
          </c:val>
          <c:extLst>
            <c:ext xmlns:c16="http://schemas.microsoft.com/office/drawing/2014/chart" uri="{C3380CC4-5D6E-409C-BE32-E72D297353CC}">
              <c16:uniqueId val="{00000002-32FF-4AA1-91A7-CFD657A6FAE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2FF-4AA1-91A7-CFD657A6FAE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1090</c:v>
                </c:pt>
                <c:pt idx="3">
                  <c:v>1043</c:v>
                </c:pt>
                <c:pt idx="6">
                  <c:v>1046</c:v>
                </c:pt>
                <c:pt idx="9">
                  <c:v>1049</c:v>
                </c:pt>
                <c:pt idx="12">
                  <c:v>1004</c:v>
                </c:pt>
              </c:numCache>
            </c:numRef>
          </c:val>
          <c:extLst>
            <c:ext xmlns:c16="http://schemas.microsoft.com/office/drawing/2014/chart" uri="{C3380CC4-5D6E-409C-BE32-E72D297353CC}">
              <c16:uniqueId val="{00000004-32FF-4AA1-91A7-CFD657A6FAE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FF-4AA1-91A7-CFD657A6FAE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2FF-4AA1-91A7-CFD657A6FAE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2993</c:v>
                </c:pt>
                <c:pt idx="3">
                  <c:v>2944</c:v>
                </c:pt>
                <c:pt idx="6">
                  <c:v>2967</c:v>
                </c:pt>
                <c:pt idx="9">
                  <c:v>2809</c:v>
                </c:pt>
                <c:pt idx="12">
                  <c:v>2572</c:v>
                </c:pt>
              </c:numCache>
            </c:numRef>
          </c:val>
          <c:extLst>
            <c:ext xmlns:c16="http://schemas.microsoft.com/office/drawing/2014/chart" uri="{C3380CC4-5D6E-409C-BE32-E72D297353CC}">
              <c16:uniqueId val="{00000007-32FF-4AA1-91A7-CFD657A6FAE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615</c:v>
                </c:pt>
                <c:pt idx="2">
                  <c:v>#N/A</c:v>
                </c:pt>
                <c:pt idx="3">
                  <c:v>#N/A</c:v>
                </c:pt>
                <c:pt idx="4">
                  <c:v>438</c:v>
                </c:pt>
                <c:pt idx="5">
                  <c:v>#N/A</c:v>
                </c:pt>
                <c:pt idx="6">
                  <c:v>#N/A</c:v>
                </c:pt>
                <c:pt idx="7">
                  <c:v>482</c:v>
                </c:pt>
                <c:pt idx="8">
                  <c:v>#N/A</c:v>
                </c:pt>
                <c:pt idx="9">
                  <c:v>#N/A</c:v>
                </c:pt>
                <c:pt idx="10">
                  <c:v>376</c:v>
                </c:pt>
                <c:pt idx="11">
                  <c:v>#N/A</c:v>
                </c:pt>
                <c:pt idx="12">
                  <c:v>#N/A</c:v>
                </c:pt>
                <c:pt idx="13">
                  <c:v>234</c:v>
                </c:pt>
                <c:pt idx="14">
                  <c:v>#N/A</c:v>
                </c:pt>
              </c:numCache>
            </c:numRef>
          </c:val>
          <c:smooth val="0"/>
          <c:extLst>
            <c:ext xmlns:c16="http://schemas.microsoft.com/office/drawing/2014/chart" uri="{C3380CC4-5D6E-409C-BE32-E72D297353CC}">
              <c16:uniqueId val="{00000008-32FF-4AA1-91A7-CFD657A6FAE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32708</c:v>
                </c:pt>
                <c:pt idx="5">
                  <c:v>32168</c:v>
                </c:pt>
                <c:pt idx="8">
                  <c:v>30724</c:v>
                </c:pt>
                <c:pt idx="11">
                  <c:v>29142</c:v>
                </c:pt>
                <c:pt idx="14">
                  <c:v>28381</c:v>
                </c:pt>
              </c:numCache>
            </c:numRef>
          </c:val>
          <c:extLst>
            <c:ext xmlns:c16="http://schemas.microsoft.com/office/drawing/2014/chart" uri="{C3380CC4-5D6E-409C-BE32-E72D297353CC}">
              <c16:uniqueId val="{00000000-C9D4-4BB7-B470-CBB260775A9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7950</c:v>
                </c:pt>
                <c:pt idx="5">
                  <c:v>8349</c:v>
                </c:pt>
                <c:pt idx="8">
                  <c:v>8292</c:v>
                </c:pt>
                <c:pt idx="11">
                  <c:v>9847</c:v>
                </c:pt>
                <c:pt idx="14">
                  <c:v>11447</c:v>
                </c:pt>
              </c:numCache>
            </c:numRef>
          </c:val>
          <c:extLst>
            <c:ext xmlns:c16="http://schemas.microsoft.com/office/drawing/2014/chart" uri="{C3380CC4-5D6E-409C-BE32-E72D297353CC}">
              <c16:uniqueId val="{00000001-C9D4-4BB7-B470-CBB260775A9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12875</c:v>
                </c:pt>
                <c:pt idx="5">
                  <c:v>14062</c:v>
                </c:pt>
                <c:pt idx="8">
                  <c:v>15718</c:v>
                </c:pt>
                <c:pt idx="11">
                  <c:v>15849</c:v>
                </c:pt>
                <c:pt idx="14">
                  <c:v>15817</c:v>
                </c:pt>
              </c:numCache>
            </c:numRef>
          </c:val>
          <c:extLst>
            <c:ext xmlns:c16="http://schemas.microsoft.com/office/drawing/2014/chart" uri="{C3380CC4-5D6E-409C-BE32-E72D297353CC}">
              <c16:uniqueId val="{00000002-C9D4-4BB7-B470-CBB260775A9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9D4-4BB7-B470-CBB260775A9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9D4-4BB7-B470-CBB260775A9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16</c:v>
                </c:pt>
                <c:pt idx="6">
                  <c:v>11</c:v>
                </c:pt>
                <c:pt idx="9">
                  <c:v>0</c:v>
                </c:pt>
                <c:pt idx="12">
                  <c:v>0</c:v>
                </c:pt>
              </c:numCache>
            </c:numRef>
          </c:val>
          <c:extLst>
            <c:ext xmlns:c16="http://schemas.microsoft.com/office/drawing/2014/chart" uri="{C3380CC4-5D6E-409C-BE32-E72D297353CC}">
              <c16:uniqueId val="{00000005-C9D4-4BB7-B470-CBB260775A9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6505</c:v>
                </c:pt>
                <c:pt idx="3">
                  <c:v>6306</c:v>
                </c:pt>
                <c:pt idx="6">
                  <c:v>6328</c:v>
                </c:pt>
                <c:pt idx="9">
                  <c:v>6351</c:v>
                </c:pt>
                <c:pt idx="12">
                  <c:v>6306</c:v>
                </c:pt>
              </c:numCache>
            </c:numRef>
          </c:val>
          <c:extLst>
            <c:ext xmlns:c16="http://schemas.microsoft.com/office/drawing/2014/chart" uri="{C3380CC4-5D6E-409C-BE32-E72D297353CC}">
              <c16:uniqueId val="{00000006-C9D4-4BB7-B470-CBB260775A9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9D4-4BB7-B470-CBB260775A9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7937</c:v>
                </c:pt>
                <c:pt idx="3">
                  <c:v>6883</c:v>
                </c:pt>
                <c:pt idx="6">
                  <c:v>5868</c:v>
                </c:pt>
                <c:pt idx="9">
                  <c:v>4822</c:v>
                </c:pt>
                <c:pt idx="12">
                  <c:v>4048</c:v>
                </c:pt>
              </c:numCache>
            </c:numRef>
          </c:val>
          <c:extLst>
            <c:ext xmlns:c16="http://schemas.microsoft.com/office/drawing/2014/chart" uri="{C3380CC4-5D6E-409C-BE32-E72D297353CC}">
              <c16:uniqueId val="{00000008-C9D4-4BB7-B470-CBB260775A9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1615</c:v>
                </c:pt>
                <c:pt idx="3">
                  <c:v>1500</c:v>
                </c:pt>
                <c:pt idx="6">
                  <c:v>1384</c:v>
                </c:pt>
                <c:pt idx="9">
                  <c:v>1267</c:v>
                </c:pt>
                <c:pt idx="12">
                  <c:v>1150</c:v>
                </c:pt>
              </c:numCache>
            </c:numRef>
          </c:val>
          <c:extLst>
            <c:ext xmlns:c16="http://schemas.microsoft.com/office/drawing/2014/chart" uri="{C3380CC4-5D6E-409C-BE32-E72D297353CC}">
              <c16:uniqueId val="{00000009-C9D4-4BB7-B470-CBB260775A9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17322</c:v>
                </c:pt>
                <c:pt idx="3">
                  <c:v>16532</c:v>
                </c:pt>
                <c:pt idx="6">
                  <c:v>14404</c:v>
                </c:pt>
                <c:pt idx="9">
                  <c:v>13605</c:v>
                </c:pt>
                <c:pt idx="12">
                  <c:v>13683</c:v>
                </c:pt>
              </c:numCache>
            </c:numRef>
          </c:val>
          <c:extLst>
            <c:ext xmlns:c16="http://schemas.microsoft.com/office/drawing/2014/chart" uri="{C3380CC4-5D6E-409C-BE32-E72D297353CC}">
              <c16:uniqueId val="{0000000A-C9D4-4BB7-B470-CBB260775A9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9D4-4BB7-B470-CBB260775A9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2657</c:v>
                </c:pt>
                <c:pt idx="1">
                  <c:v>2658</c:v>
                </c:pt>
                <c:pt idx="2">
                  <c:v>2660</c:v>
                </c:pt>
              </c:numCache>
            </c:numRef>
          </c:val>
          <c:extLst>
            <c:ext xmlns:c16="http://schemas.microsoft.com/office/drawing/2014/chart" uri="{C3380CC4-5D6E-409C-BE32-E72D297353CC}">
              <c16:uniqueId val="{00000000-E0B5-4F39-B341-D6556BD6FC7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2242</c:v>
                </c:pt>
                <c:pt idx="1">
                  <c:v>2077</c:v>
                </c:pt>
                <c:pt idx="2">
                  <c:v>1822</c:v>
                </c:pt>
              </c:numCache>
            </c:numRef>
          </c:val>
          <c:extLst>
            <c:ext xmlns:c16="http://schemas.microsoft.com/office/drawing/2014/chart" uri="{C3380CC4-5D6E-409C-BE32-E72D297353CC}">
              <c16:uniqueId val="{00000001-E0B5-4F39-B341-D6556BD6FC7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7732</c:v>
                </c:pt>
                <c:pt idx="1">
                  <c:v>8283</c:v>
                </c:pt>
                <c:pt idx="2">
                  <c:v>8529</c:v>
                </c:pt>
              </c:numCache>
            </c:numRef>
          </c:val>
          <c:extLst>
            <c:ext xmlns:c16="http://schemas.microsoft.com/office/drawing/2014/chart" uri="{C3380CC4-5D6E-409C-BE32-E72D297353CC}">
              <c16:uniqueId val="{00000002-E0B5-4F39-B341-D6556BD6FC7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奈良県生駒市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游ゴシック" panose="020B0400000000000000" pitchFamily="50" charset="-128"/>
              <a:ea typeface="游ゴシック" panose="020B0400000000000000" pitchFamily="50" charset="-128"/>
            </a:rPr>
            <a:t>令和</a:t>
          </a:r>
          <a:r>
            <a:rPr kumimoji="1" lang="en-US" altLang="ja-JP" sz="1200">
              <a:latin typeface="游ゴシック" panose="020B0400000000000000" pitchFamily="50" charset="-128"/>
              <a:ea typeface="游ゴシック" panose="020B0400000000000000" pitchFamily="50" charset="-128"/>
            </a:rPr>
            <a:t>6</a:t>
          </a:r>
          <a:r>
            <a:rPr kumimoji="1" lang="ja-JP" altLang="en-US" sz="1200">
              <a:latin typeface="游ゴシック" panose="020B0400000000000000" pitchFamily="50" charset="-128"/>
              <a:ea typeface="游ゴシック" panose="020B0400000000000000" pitchFamily="50" charset="-128"/>
            </a:rPr>
            <a:t>年度は前年度と比較して、標準財政規模の増加、一般会計等の元利償還金の減少等により、単年度の比率が前年度から改善し、</a:t>
          </a:r>
          <a:r>
            <a:rPr kumimoji="1" lang="en-US" altLang="ja-JP" sz="1200">
              <a:latin typeface="游ゴシック" panose="020B0400000000000000" pitchFamily="50" charset="-128"/>
              <a:ea typeface="游ゴシック" panose="020B0400000000000000" pitchFamily="50" charset="-128"/>
            </a:rPr>
            <a:t>3</a:t>
          </a:r>
          <a:r>
            <a:rPr kumimoji="1" lang="ja-JP" altLang="en-US" sz="1200">
              <a:latin typeface="游ゴシック" panose="020B0400000000000000" pitchFamily="50" charset="-128"/>
              <a:ea typeface="游ゴシック" panose="020B0400000000000000" pitchFamily="50" charset="-128"/>
            </a:rPr>
            <a:t>ヶ年平均においても、前年度</a:t>
          </a:r>
          <a:r>
            <a:rPr kumimoji="1" lang="en-US" altLang="ja-JP" sz="1200">
              <a:latin typeface="游ゴシック" panose="020B0400000000000000" pitchFamily="50" charset="-128"/>
              <a:ea typeface="游ゴシック" panose="020B0400000000000000" pitchFamily="50" charset="-128"/>
            </a:rPr>
            <a:t>1.9%</a:t>
          </a:r>
          <a:r>
            <a:rPr kumimoji="1" lang="ja-JP" altLang="en-US" sz="1200">
              <a:latin typeface="游ゴシック" panose="020B0400000000000000" pitchFamily="50" charset="-128"/>
              <a:ea typeface="游ゴシック" panose="020B0400000000000000" pitchFamily="50" charset="-128"/>
            </a:rPr>
            <a:t>から</a:t>
          </a:r>
          <a:r>
            <a:rPr kumimoji="1" lang="en-US" altLang="ja-JP" sz="1200">
              <a:latin typeface="游ゴシック" panose="020B0400000000000000" pitchFamily="50" charset="-128"/>
              <a:ea typeface="游ゴシック" panose="020B0400000000000000" pitchFamily="50" charset="-128"/>
            </a:rPr>
            <a:t>1.6%</a:t>
          </a:r>
          <a:r>
            <a:rPr kumimoji="1" lang="ja-JP" altLang="en-US" sz="1200">
              <a:latin typeface="游ゴシック" panose="020B0400000000000000" pitchFamily="50" charset="-128"/>
              <a:ea typeface="游ゴシック" panose="020B0400000000000000" pitchFamily="50" charset="-128"/>
            </a:rPr>
            <a:t>に</a:t>
          </a:r>
          <a:r>
            <a:rPr kumimoji="1" lang="en-US" altLang="ja-JP" sz="1200">
              <a:latin typeface="游ゴシック" panose="020B0400000000000000" pitchFamily="50" charset="-128"/>
              <a:ea typeface="游ゴシック" panose="020B0400000000000000" pitchFamily="50" charset="-128"/>
            </a:rPr>
            <a:t>0.3</a:t>
          </a:r>
          <a:r>
            <a:rPr kumimoji="1" lang="ja-JP" altLang="en-US" sz="1200">
              <a:latin typeface="游ゴシック" panose="020B0400000000000000" pitchFamily="50" charset="-128"/>
              <a:ea typeface="游ゴシック" panose="020B0400000000000000" pitchFamily="50" charset="-128"/>
            </a:rPr>
            <a:t>ポイント改善した。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奈良県生駒市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游ゴシック" panose="020B0400000000000000" pitchFamily="50" charset="-128"/>
              <a:ea typeface="游ゴシック" panose="020B0400000000000000" pitchFamily="50" charset="-128"/>
            </a:rPr>
            <a:t>令和</a:t>
          </a:r>
          <a:r>
            <a:rPr kumimoji="1" lang="en-US" altLang="ja-JP" sz="1200">
              <a:latin typeface="游ゴシック" panose="020B0400000000000000" pitchFamily="50" charset="-128"/>
              <a:ea typeface="游ゴシック" panose="020B0400000000000000" pitchFamily="50" charset="-128"/>
            </a:rPr>
            <a:t>6</a:t>
          </a:r>
          <a:r>
            <a:rPr kumimoji="1" lang="ja-JP" altLang="en-US" sz="1200">
              <a:latin typeface="游ゴシック" panose="020B0400000000000000" pitchFamily="50" charset="-128"/>
              <a:ea typeface="游ゴシック" panose="020B0400000000000000" pitchFamily="50" charset="-128"/>
            </a:rPr>
            <a:t>年度は前年度と比べて、将来負担額において一般会計等の地方債現在高は増加したものの、公営企業債の償還に充てる繰出見込額等が減少するとともに、充当可能特定収入等も増加し、黒字の比率は</a:t>
          </a:r>
          <a:r>
            <a:rPr kumimoji="1" lang="en-US" altLang="ja-JP" sz="1200">
              <a:latin typeface="游ゴシック" panose="020B0400000000000000" pitchFamily="50" charset="-128"/>
              <a:ea typeface="游ゴシック" panose="020B0400000000000000" pitchFamily="50" charset="-128"/>
            </a:rPr>
            <a:t>2.2</a:t>
          </a:r>
          <a:r>
            <a:rPr kumimoji="1" lang="ja-JP" altLang="en-US" sz="1200">
              <a:latin typeface="游ゴシック" panose="020B0400000000000000" pitchFamily="50" charset="-128"/>
              <a:ea typeface="游ゴシック" panose="020B0400000000000000" pitchFamily="50" charset="-128"/>
            </a:rPr>
            <a:t>ポイント上昇した。なお、将来負担比率がないことは平成</a:t>
          </a:r>
          <a:r>
            <a:rPr kumimoji="1" lang="en-US" altLang="ja-JP" sz="1200">
              <a:latin typeface="游ゴシック" panose="020B0400000000000000" pitchFamily="50" charset="-128"/>
              <a:ea typeface="游ゴシック" panose="020B0400000000000000" pitchFamily="50" charset="-128"/>
            </a:rPr>
            <a:t>19</a:t>
          </a:r>
          <a:r>
            <a:rPr kumimoji="1" lang="ja-JP" altLang="en-US" sz="1200">
              <a:latin typeface="游ゴシック" panose="020B0400000000000000" pitchFamily="50" charset="-128"/>
              <a:ea typeface="游ゴシック" panose="020B0400000000000000" pitchFamily="50" charset="-128"/>
            </a:rPr>
            <a:t>年度から変わりない。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奈良県生駒市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游ゴシック" panose="020B0400000000000000" pitchFamily="50" charset="-128"/>
              <a:ea typeface="游ゴシック" panose="020B0400000000000000" pitchFamily="50" charset="-128"/>
              <a:cs typeface="+mn-cs"/>
            </a:rPr>
            <a:t>（増減理由）</a:t>
          </a:r>
          <a:endParaRPr kumimoji="1" lang="en-US" altLang="ja-JP" sz="1200">
            <a:solidFill>
              <a:schemeClr val="dk1"/>
            </a:solidFill>
            <a:effectLst/>
            <a:latin typeface="游ゴシック" panose="020B0400000000000000" pitchFamily="50" charset="-128"/>
            <a:ea typeface="游ゴシック" panose="020B0400000000000000" pitchFamily="50" charset="-128"/>
            <a:cs typeface="+mn-cs"/>
          </a:endParaRPr>
        </a:p>
        <a:p>
          <a:pPr eaLnBrk="1" fontAlgn="auto" latinLnBrk="0" hangingPunct="1"/>
          <a:r>
            <a:rPr kumimoji="1" lang="ja-JP" altLang="ja-JP" sz="1200">
              <a:solidFill>
                <a:schemeClr val="dk1"/>
              </a:solidFill>
              <a:effectLst/>
              <a:latin typeface="游ゴシック" panose="020B0400000000000000" pitchFamily="50" charset="-128"/>
              <a:ea typeface="游ゴシック" panose="020B0400000000000000" pitchFamily="50" charset="-128"/>
              <a:cs typeface="+mn-cs"/>
            </a:rPr>
            <a:t>令和</a:t>
          </a:r>
          <a:r>
            <a:rPr kumimoji="1" lang="en-US" altLang="ja-JP" sz="1200">
              <a:solidFill>
                <a:schemeClr val="dk1"/>
              </a:solidFill>
              <a:effectLst/>
              <a:latin typeface="游ゴシック" panose="020B0400000000000000" pitchFamily="50" charset="-128"/>
              <a:ea typeface="游ゴシック" panose="020B0400000000000000" pitchFamily="50" charset="-128"/>
              <a:cs typeface="+mn-cs"/>
            </a:rPr>
            <a:t>6</a:t>
          </a:r>
          <a:r>
            <a:rPr kumimoji="1" lang="ja-JP" altLang="ja-JP" sz="1200">
              <a:solidFill>
                <a:schemeClr val="dk1"/>
              </a:solidFill>
              <a:effectLst/>
              <a:latin typeface="游ゴシック" panose="020B0400000000000000" pitchFamily="50" charset="-128"/>
              <a:ea typeface="游ゴシック" panose="020B0400000000000000" pitchFamily="50" charset="-128"/>
              <a:cs typeface="+mn-cs"/>
            </a:rPr>
            <a:t>年度については、令和</a:t>
          </a:r>
          <a:r>
            <a:rPr kumimoji="1" lang="en-US" altLang="ja-JP" sz="1200">
              <a:solidFill>
                <a:schemeClr val="dk1"/>
              </a:solidFill>
              <a:effectLst/>
              <a:latin typeface="游ゴシック" panose="020B0400000000000000" pitchFamily="50" charset="-128"/>
              <a:ea typeface="游ゴシック" panose="020B0400000000000000" pitchFamily="50" charset="-128"/>
              <a:cs typeface="+mn-cs"/>
            </a:rPr>
            <a:t>5</a:t>
          </a:r>
          <a:r>
            <a:rPr kumimoji="1" lang="ja-JP" altLang="ja-JP" sz="1200">
              <a:solidFill>
                <a:schemeClr val="dk1"/>
              </a:solidFill>
              <a:effectLst/>
              <a:latin typeface="游ゴシック" panose="020B0400000000000000" pitchFamily="50" charset="-128"/>
              <a:ea typeface="游ゴシック" panose="020B0400000000000000" pitchFamily="50" charset="-128"/>
              <a:cs typeface="+mn-cs"/>
            </a:rPr>
            <a:t>年度決算剰余金の一部を減債基金・公共施設等総合管理基金・</a:t>
          </a:r>
          <a:r>
            <a:rPr kumimoji="1" lang="ja-JP" altLang="en-US" sz="1200">
              <a:solidFill>
                <a:schemeClr val="dk1"/>
              </a:solidFill>
              <a:effectLst/>
              <a:latin typeface="游ゴシック" panose="020B0400000000000000" pitchFamily="50" charset="-128"/>
              <a:ea typeface="游ゴシック" panose="020B0400000000000000" pitchFamily="50" charset="-128"/>
              <a:cs typeface="+mn-cs"/>
            </a:rPr>
            <a:t>北部事業促進基金</a:t>
          </a:r>
          <a:r>
            <a:rPr kumimoji="1" lang="ja-JP" altLang="ja-JP" sz="1200">
              <a:solidFill>
                <a:schemeClr val="dk1"/>
              </a:solidFill>
              <a:effectLst/>
              <a:latin typeface="游ゴシック" panose="020B0400000000000000" pitchFamily="50" charset="-128"/>
              <a:ea typeface="游ゴシック" panose="020B0400000000000000" pitchFamily="50" charset="-128"/>
              <a:cs typeface="+mn-cs"/>
            </a:rPr>
            <a:t>に積み立てたことにより増加した</a:t>
          </a:r>
          <a:r>
            <a:rPr kumimoji="1" lang="ja-JP" altLang="en-US" sz="1200">
              <a:solidFill>
                <a:schemeClr val="dk1"/>
              </a:solidFill>
              <a:effectLst/>
              <a:latin typeface="游ゴシック" panose="020B0400000000000000" pitchFamily="50" charset="-128"/>
              <a:ea typeface="游ゴシック" panose="020B0400000000000000" pitchFamily="50" charset="-128"/>
              <a:cs typeface="+mn-cs"/>
            </a:rPr>
            <a:t>ものの、</a:t>
          </a:r>
          <a:endParaRPr lang="ja-JP" altLang="ja-JP" sz="1200">
            <a:effectLst/>
            <a:latin typeface="游ゴシック" panose="020B0400000000000000" pitchFamily="50" charset="-128"/>
            <a:ea typeface="游ゴシック" panose="020B0400000000000000" pitchFamily="50" charset="-128"/>
          </a:endParaRPr>
        </a:p>
        <a:p>
          <a:r>
            <a:rPr kumimoji="1" lang="ja-JP" altLang="ja-JP" sz="1200">
              <a:solidFill>
                <a:schemeClr val="dk1"/>
              </a:solidFill>
              <a:effectLst/>
              <a:latin typeface="游ゴシック" panose="020B0400000000000000" pitchFamily="50" charset="-128"/>
              <a:ea typeface="游ゴシック" panose="020B0400000000000000" pitchFamily="50" charset="-128"/>
              <a:cs typeface="+mn-cs"/>
            </a:rPr>
            <a:t>令和</a:t>
          </a:r>
          <a:r>
            <a:rPr kumimoji="1" lang="en-US" altLang="ja-JP" sz="1200">
              <a:solidFill>
                <a:schemeClr val="dk1"/>
              </a:solidFill>
              <a:effectLst/>
              <a:latin typeface="游ゴシック" panose="020B0400000000000000" pitchFamily="50" charset="-128"/>
              <a:ea typeface="游ゴシック" panose="020B0400000000000000" pitchFamily="50" charset="-128"/>
              <a:cs typeface="+mn-cs"/>
            </a:rPr>
            <a:t>5</a:t>
          </a:r>
          <a:r>
            <a:rPr kumimoji="1" lang="ja-JP" altLang="ja-JP" sz="1200">
              <a:solidFill>
                <a:schemeClr val="dk1"/>
              </a:solidFill>
              <a:effectLst/>
              <a:latin typeface="游ゴシック" panose="020B0400000000000000" pitchFamily="50" charset="-128"/>
              <a:ea typeface="游ゴシック" panose="020B0400000000000000" pitchFamily="50" charset="-128"/>
              <a:cs typeface="+mn-cs"/>
            </a:rPr>
            <a:t>年度決算剰余金の一部を、臨時財政対策債の繰上償還を行った</a:t>
          </a:r>
          <a:r>
            <a:rPr kumimoji="1" lang="ja-JP" altLang="en-US" sz="1200">
              <a:solidFill>
                <a:schemeClr val="dk1"/>
              </a:solidFill>
              <a:effectLst/>
              <a:latin typeface="游ゴシック" panose="020B0400000000000000" pitchFamily="50" charset="-128"/>
              <a:ea typeface="游ゴシック" panose="020B0400000000000000" pitchFamily="50" charset="-128"/>
              <a:cs typeface="+mn-cs"/>
            </a:rPr>
            <a:t>ことや、積み立て以上に取り崩したことから減少した。</a:t>
          </a:r>
          <a:endParaRPr kumimoji="1" lang="en-US" altLang="ja-JP" sz="12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2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2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200">
              <a:solidFill>
                <a:schemeClr val="dk1"/>
              </a:solidFill>
              <a:effectLst/>
              <a:latin typeface="游ゴシック" panose="020B0400000000000000" pitchFamily="50" charset="-128"/>
              <a:ea typeface="游ゴシック" panose="020B0400000000000000" pitchFamily="50" charset="-128"/>
              <a:cs typeface="+mn-cs"/>
            </a:rPr>
            <a:t>（今後の方針）</a:t>
          </a:r>
          <a:endParaRPr kumimoji="1" lang="en-US" altLang="ja-JP" sz="12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200">
              <a:solidFill>
                <a:schemeClr val="dk1"/>
              </a:solidFill>
              <a:effectLst/>
              <a:latin typeface="游ゴシック" panose="020B0400000000000000" pitchFamily="50" charset="-128"/>
              <a:ea typeface="游ゴシック" panose="020B0400000000000000" pitchFamily="50" charset="-128"/>
              <a:cs typeface="+mn-cs"/>
            </a:rPr>
            <a:t>今後控える大規模事業に備えて、計画的な基金の運用と活用を進める。</a:t>
          </a:r>
          <a:endParaRPr kumimoji="1" lang="en-US" altLang="ja-JP" sz="12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2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a:t>
          </a:r>
          <a:r>
            <a:rPr kumimoji="1" lang="ja-JP" altLang="en-US" sz="1050">
              <a:solidFill>
                <a:schemeClr val="dk1"/>
              </a:solidFill>
              <a:effectLst/>
              <a:latin typeface="游ゴシック" panose="020B0400000000000000" pitchFamily="50" charset="-128"/>
              <a:ea typeface="游ゴシック" panose="020B0400000000000000" pitchFamily="50" charset="-128"/>
              <a:cs typeface="+mn-cs"/>
            </a:rPr>
            <a:t>基金の使途）</a:t>
          </a:r>
          <a:endParaRPr kumimoji="1" lang="en-US" altLang="ja-JP" sz="105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050">
              <a:solidFill>
                <a:schemeClr val="dk1"/>
              </a:solidFill>
              <a:effectLst/>
              <a:latin typeface="游ゴシック" panose="020B0400000000000000" pitchFamily="50" charset="-128"/>
              <a:ea typeface="游ゴシック" panose="020B0400000000000000" pitchFamily="50" charset="-128"/>
              <a:cs typeface="+mn-cs"/>
            </a:rPr>
            <a:t>・職員退職給与基金：職員の退職金に充当するため。</a:t>
          </a:r>
        </a:p>
        <a:p>
          <a:r>
            <a:rPr kumimoji="1" lang="ja-JP" altLang="en-US" sz="1050">
              <a:solidFill>
                <a:schemeClr val="dk1"/>
              </a:solidFill>
              <a:effectLst/>
              <a:latin typeface="游ゴシック" panose="020B0400000000000000" pitchFamily="50" charset="-128"/>
              <a:ea typeface="游ゴシック" panose="020B0400000000000000" pitchFamily="50" charset="-128"/>
              <a:cs typeface="+mn-cs"/>
            </a:rPr>
            <a:t>・公共施設等総合管理基金：公共施設等の更新・改築・修繕及び除却に必要な資金に充てるため。</a:t>
          </a:r>
        </a:p>
        <a:p>
          <a:r>
            <a:rPr kumimoji="1" lang="ja-JP" altLang="en-US" sz="1050">
              <a:solidFill>
                <a:schemeClr val="dk1"/>
              </a:solidFill>
              <a:effectLst/>
              <a:latin typeface="游ゴシック" panose="020B0400000000000000" pitchFamily="50" charset="-128"/>
              <a:ea typeface="游ゴシック" panose="020B0400000000000000" pitchFamily="50" charset="-128"/>
              <a:cs typeface="+mn-cs"/>
            </a:rPr>
            <a:t>・北部地域整備促進基金：北部地域の整備に必要な資金を確保し、当該北部地域の計画的なまちづくりを促進するため。</a:t>
          </a:r>
        </a:p>
        <a:p>
          <a:r>
            <a:rPr kumimoji="1" lang="ja-JP" altLang="en-US" sz="1050">
              <a:solidFill>
                <a:schemeClr val="dk1"/>
              </a:solidFill>
              <a:effectLst/>
              <a:latin typeface="游ゴシック" panose="020B0400000000000000" pitchFamily="50" charset="-128"/>
              <a:ea typeface="游ゴシック" panose="020B0400000000000000" pitchFamily="50" charset="-128"/>
              <a:cs typeface="+mn-cs"/>
            </a:rPr>
            <a:t>・公共施設整備基金：公共施設の整備事業資金に充てるため。</a:t>
          </a:r>
        </a:p>
        <a:p>
          <a:r>
            <a:rPr kumimoji="1" lang="ja-JP" altLang="en-US" sz="1050">
              <a:solidFill>
                <a:schemeClr val="dk1"/>
              </a:solidFill>
              <a:effectLst/>
              <a:latin typeface="游ゴシック" panose="020B0400000000000000" pitchFamily="50" charset="-128"/>
              <a:ea typeface="游ゴシック" panose="020B0400000000000000" pitchFamily="50" charset="-128"/>
              <a:cs typeface="+mn-cs"/>
            </a:rPr>
            <a:t>・こども未来基金：子育てしやすい環境づくりの推進や教育環境の整備に充てるため。</a:t>
          </a:r>
          <a:endParaRPr kumimoji="1" lang="en-US" altLang="ja-JP" sz="105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05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050">
              <a:solidFill>
                <a:schemeClr val="dk1"/>
              </a:solidFill>
              <a:effectLst/>
              <a:latin typeface="游ゴシック" panose="020B0400000000000000" pitchFamily="50" charset="-128"/>
              <a:ea typeface="游ゴシック" panose="020B0400000000000000" pitchFamily="50" charset="-128"/>
              <a:cs typeface="+mn-cs"/>
            </a:rPr>
            <a:t>（増減理由）</a:t>
          </a:r>
          <a:endParaRPr kumimoji="1" lang="en-US" altLang="ja-JP" sz="105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050">
              <a:solidFill>
                <a:schemeClr val="dk1"/>
              </a:solidFill>
              <a:effectLst/>
              <a:latin typeface="游ゴシック" panose="020B0400000000000000" pitchFamily="50" charset="-128"/>
              <a:ea typeface="游ゴシック" panose="020B0400000000000000" pitchFamily="50" charset="-128"/>
              <a:cs typeface="+mn-cs"/>
            </a:rPr>
            <a:t>・職員退職給与基金：取り崩しを行わず、予定していた積み立てを行ったことで増加した。</a:t>
          </a:r>
        </a:p>
        <a:p>
          <a:r>
            <a:rPr kumimoji="1" lang="ja-JP" altLang="en-US" sz="1050">
              <a:solidFill>
                <a:schemeClr val="dk1"/>
              </a:solidFill>
              <a:effectLst/>
              <a:latin typeface="游ゴシック" panose="020B0400000000000000" pitchFamily="50" charset="-128"/>
              <a:ea typeface="游ゴシック" panose="020B0400000000000000" pitchFamily="50" charset="-128"/>
              <a:cs typeface="+mn-cs"/>
            </a:rPr>
            <a:t>・公共施設等総合管理基金：公共施設の更新等経費に充てるため一部取り崩したものの、決算剰余金の一部の積み立てを行ったことで全体として増加した。</a:t>
          </a:r>
        </a:p>
        <a:p>
          <a:r>
            <a:rPr kumimoji="1" lang="ja-JP" altLang="en-US" sz="1050">
              <a:solidFill>
                <a:schemeClr val="dk1"/>
              </a:solidFill>
              <a:effectLst/>
              <a:latin typeface="游ゴシック" panose="020B0400000000000000" pitchFamily="50" charset="-128"/>
              <a:ea typeface="游ゴシック" panose="020B0400000000000000" pitchFamily="50" charset="-128"/>
              <a:cs typeface="+mn-cs"/>
            </a:rPr>
            <a:t>・北部地域整備促進基金：市北部地域のまちづくり事業に充てるため取り崩しを行った。</a:t>
          </a:r>
        </a:p>
        <a:p>
          <a:r>
            <a:rPr kumimoji="1" lang="ja-JP" altLang="en-US" sz="1050">
              <a:solidFill>
                <a:schemeClr val="dk1"/>
              </a:solidFill>
              <a:effectLst/>
              <a:latin typeface="游ゴシック" panose="020B0400000000000000" pitchFamily="50" charset="-128"/>
              <a:ea typeface="游ゴシック" panose="020B0400000000000000" pitchFamily="50" charset="-128"/>
              <a:cs typeface="+mn-cs"/>
            </a:rPr>
            <a:t>・こども未来基金：基金利子分を積み立てたたものの、教育環境整備経費に充てるため一部取り崩したたことで全体として減少した。</a:t>
          </a:r>
          <a:endParaRPr kumimoji="1" lang="en-US" altLang="ja-JP" sz="105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05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050">
              <a:solidFill>
                <a:schemeClr val="dk1"/>
              </a:solidFill>
              <a:effectLst/>
              <a:latin typeface="游ゴシック" panose="020B0400000000000000" pitchFamily="50" charset="-128"/>
              <a:ea typeface="游ゴシック" panose="020B0400000000000000" pitchFamily="50" charset="-128"/>
              <a:cs typeface="+mn-cs"/>
            </a:rPr>
            <a:t>（今後の方針）</a:t>
          </a:r>
          <a:endParaRPr kumimoji="1" lang="en-US" altLang="ja-JP" sz="105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050">
              <a:solidFill>
                <a:schemeClr val="dk1"/>
              </a:solidFill>
              <a:effectLst/>
              <a:latin typeface="游ゴシック" panose="020B0400000000000000" pitchFamily="50" charset="-128"/>
              <a:ea typeface="游ゴシック" panose="020B0400000000000000" pitchFamily="50" charset="-128"/>
              <a:cs typeface="+mn-cs"/>
            </a:rPr>
            <a:t>・公共施設等総合管理基金：公共施設の老朽化が進行していることから、今後、大規模改修等に多額の費用が必要となることが予想されるため、補助金や地方債も活用し、基金からの過度な繰り入れとならないよう調整を行っていく。</a:t>
          </a:r>
        </a:p>
        <a:p>
          <a:r>
            <a:rPr kumimoji="1" lang="ja-JP" altLang="en-US" sz="1050">
              <a:solidFill>
                <a:schemeClr val="dk1"/>
              </a:solidFill>
              <a:effectLst/>
              <a:latin typeface="游ゴシック" panose="020B0400000000000000" pitchFamily="50" charset="-128"/>
              <a:ea typeface="游ゴシック" panose="020B0400000000000000" pitchFamily="50" charset="-128"/>
              <a:cs typeface="+mn-cs"/>
            </a:rPr>
            <a:t>・北部地域整備促進基金：北部地域整備の本格化が見込まれることから、補助金や地方債も活用し、基金の計画的な活用と運用を調整していく。</a:t>
          </a:r>
        </a:p>
        <a:p>
          <a:r>
            <a:rPr kumimoji="1" lang="ja-JP" altLang="en-US" sz="1050">
              <a:solidFill>
                <a:schemeClr val="dk1"/>
              </a:solidFill>
              <a:effectLst/>
              <a:latin typeface="游ゴシック" panose="020B0400000000000000" pitchFamily="50" charset="-128"/>
              <a:ea typeface="游ゴシック" panose="020B0400000000000000" pitchFamily="50" charset="-128"/>
              <a:cs typeface="+mn-cs"/>
            </a:rPr>
            <a:t>・こども未来基金：小中学校の大規模改修や生駒南小学校・中学校整備事業、学びの多様化学校整備事業など、多額の費用が必要となることが予想されるため、補助金や地方債も活用し、基金の計画的な活用と運用をしていく。</a:t>
          </a:r>
        </a:p>
        <a:p>
          <a:endParaRPr kumimoji="1" lang="en-US" altLang="ja-JP" sz="105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05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（増減理由）</a:t>
          </a:r>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基金利子分を積み立てたため増加した。</a:t>
          </a:r>
        </a:p>
        <a:p>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（今後の方針）</a:t>
          </a:r>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不測の事態に備えて、財政調整基金の残高は標準財政規模の</a:t>
          </a:r>
          <a:r>
            <a:rPr kumimoji="1" lang="en-US" altLang="ja-JP" sz="1300">
              <a:solidFill>
                <a:schemeClr val="dk1"/>
              </a:solidFill>
              <a:effectLst/>
              <a:latin typeface="游ゴシック" panose="020B0400000000000000" pitchFamily="50" charset="-128"/>
              <a:ea typeface="游ゴシック" panose="020B0400000000000000" pitchFamily="50" charset="-128"/>
              <a:cs typeface="+mn-cs"/>
            </a:rPr>
            <a:t>1</a:t>
          </a:r>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割程度を保持していく。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（増減理由）</a:t>
          </a:r>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決算剰余金の一部を積み立てたものの、取崩額の方が多かったため全体として減少した。</a:t>
          </a:r>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（今後の方針）</a:t>
          </a:r>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地方債活用予定の今後の大型事業の影響で、取崩額が近年の平均よりも増加する見込みであるため、</a:t>
          </a:r>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計画的な基金運用をより一層意識して行う必要がある。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奈良県生駒市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116,553
115,057
53.15
49,102,054
47,255,327
1,536,007
25,655,599
13,254,980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令和</a:t>
          </a:r>
          <a:r>
            <a:rPr kumimoji="1" lang="en-US" altLang="ja-JP" sz="1100">
              <a:latin typeface="游ゴシック" panose="020B0400000000000000" pitchFamily="50" charset="-128"/>
              <a:ea typeface="游ゴシック" panose="020B0400000000000000" pitchFamily="50" charset="-128"/>
            </a:rPr>
            <a:t>6</a:t>
          </a:r>
          <a:r>
            <a:rPr kumimoji="1" lang="ja-JP" altLang="en-US" sz="1100">
              <a:latin typeface="游ゴシック" panose="020B0400000000000000" pitchFamily="50" charset="-128"/>
              <a:ea typeface="游ゴシック" panose="020B0400000000000000" pitchFamily="50" charset="-128"/>
            </a:rPr>
            <a:t>年度の基準財政収入額は、前年度と比較して定額減税に伴う地方特例交付金の増等により全体として増額となったものの、基準財政需要額において、こども子育て費や国の補正予算に伴う給与改定費等の影響から大幅な増額となり、単年度の指数は</a:t>
          </a:r>
          <a:r>
            <a:rPr kumimoji="1" lang="en-US" altLang="ja-JP" sz="1100">
              <a:latin typeface="游ゴシック" panose="020B0400000000000000" pitchFamily="50" charset="-128"/>
              <a:ea typeface="游ゴシック" panose="020B0400000000000000" pitchFamily="50" charset="-128"/>
            </a:rPr>
            <a:t>0.71</a:t>
          </a:r>
          <a:r>
            <a:rPr kumimoji="1" lang="ja-JP" altLang="en-US" sz="1100">
              <a:latin typeface="游ゴシック" panose="020B0400000000000000" pitchFamily="50" charset="-128"/>
              <a:ea typeface="游ゴシック" panose="020B0400000000000000" pitchFamily="50" charset="-128"/>
            </a:rPr>
            <a:t>と前年度と比較して</a:t>
          </a:r>
          <a:r>
            <a:rPr kumimoji="1" lang="en-US" altLang="ja-JP" sz="1100">
              <a:latin typeface="游ゴシック" panose="020B0400000000000000" pitchFamily="50" charset="-128"/>
              <a:ea typeface="游ゴシック" panose="020B0400000000000000" pitchFamily="50" charset="-128"/>
            </a:rPr>
            <a:t>0.01</a:t>
          </a:r>
          <a:r>
            <a:rPr kumimoji="1" lang="ja-JP" altLang="en-US" sz="1100">
              <a:latin typeface="游ゴシック" panose="020B0400000000000000" pitchFamily="50" charset="-128"/>
              <a:ea typeface="游ゴシック" panose="020B0400000000000000" pitchFamily="50" charset="-128"/>
            </a:rPr>
            <a:t>ポイント減少し、</a:t>
          </a:r>
          <a:r>
            <a:rPr kumimoji="1" lang="en-US" altLang="ja-JP" sz="1100">
              <a:latin typeface="游ゴシック" panose="020B0400000000000000" pitchFamily="50" charset="-128"/>
              <a:ea typeface="游ゴシック" panose="020B0400000000000000" pitchFamily="50" charset="-128"/>
            </a:rPr>
            <a:t>3</a:t>
          </a:r>
          <a:r>
            <a:rPr kumimoji="1" lang="ja-JP" altLang="en-US" sz="1100">
              <a:latin typeface="游ゴシック" panose="020B0400000000000000" pitchFamily="50" charset="-128"/>
              <a:ea typeface="游ゴシック" panose="020B0400000000000000" pitchFamily="50" charset="-128"/>
            </a:rPr>
            <a:t>ヶ年平均においても</a:t>
          </a:r>
          <a:r>
            <a:rPr kumimoji="1" lang="en-US" altLang="ja-JP" sz="1100">
              <a:latin typeface="游ゴシック" panose="020B0400000000000000" pitchFamily="50" charset="-128"/>
              <a:ea typeface="游ゴシック" panose="020B0400000000000000" pitchFamily="50" charset="-128"/>
            </a:rPr>
            <a:t>0.72</a:t>
          </a:r>
          <a:r>
            <a:rPr kumimoji="1" lang="ja-JP" altLang="en-US" sz="1100">
              <a:latin typeface="游ゴシック" panose="020B0400000000000000" pitchFamily="50" charset="-128"/>
              <a:ea typeface="游ゴシック" panose="020B0400000000000000" pitchFamily="50" charset="-128"/>
            </a:rPr>
            <a:t>と前年度と比べて減少となった。今後も市税収入のみならず、収入の確保に努め、財政基盤の強化に努める。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94343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607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59872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0906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42</xdr:row>
      <xdr:rowOff>8165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745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145143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22885"/>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15620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128815</xdr:rowOff>
    </xdr:from>
    <xdr:to>
      <xdr:col>15</xdr:col>
      <xdr:colOff>133350</xdr:colOff>
      <xdr:row>42</xdr:row>
      <xdr:rowOff>58965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游ゴシック" panose="020B0400000000000000" pitchFamily="50" charset="-128"/>
              <a:ea typeface="游ゴシック" panose="020B0400000000000000" pitchFamily="50" charset="-128"/>
            </a:rPr>
            <a:t>令和</a:t>
          </a:r>
          <a:r>
            <a:rPr kumimoji="1" lang="en-US" altLang="ja-JP" sz="1100">
              <a:latin typeface="游ゴシック" panose="020B0400000000000000" pitchFamily="50" charset="-128"/>
              <a:ea typeface="游ゴシック" panose="020B0400000000000000" pitchFamily="50" charset="-128"/>
            </a:rPr>
            <a:t>6</a:t>
          </a:r>
          <a:r>
            <a:rPr kumimoji="1" lang="ja-JP" altLang="en-US" sz="1100">
              <a:latin typeface="游ゴシック" panose="020B0400000000000000" pitchFamily="50" charset="-128"/>
              <a:ea typeface="游ゴシック" panose="020B0400000000000000" pitchFamily="50" charset="-128"/>
            </a:rPr>
            <a:t>年度は前年度と比較して、歳出（経常経費充当一般財源）は、給与改定等による人件費や物価高騰等による物件費が増加したことにより全体として増となったものの、歳入（経常一般財源）において、市税や県税交付金、普通交付税等に加え、定額減税に伴う地方特例交付金が増加したことにより全体として歳出を上回る増となり、経常収支比率は前年度より</a:t>
          </a:r>
          <a:r>
            <a:rPr kumimoji="1" lang="en-US" altLang="ja-JP" sz="1100">
              <a:latin typeface="游ゴシック" panose="020B0400000000000000" pitchFamily="50" charset="-128"/>
              <a:ea typeface="游ゴシック" panose="020B0400000000000000" pitchFamily="50" charset="-128"/>
            </a:rPr>
            <a:t>2.2</a:t>
          </a:r>
          <a:r>
            <a:rPr kumimoji="1" lang="ja-JP" altLang="en-US" sz="1100">
              <a:latin typeface="游ゴシック" panose="020B0400000000000000" pitchFamily="50" charset="-128"/>
              <a:ea typeface="游ゴシック" panose="020B0400000000000000" pitchFamily="50" charset="-128"/>
            </a:rPr>
            <a:t>ポイント改善し、</a:t>
          </a:r>
          <a:r>
            <a:rPr kumimoji="1" lang="en-US" altLang="ja-JP" sz="1100">
              <a:latin typeface="游ゴシック" panose="020B0400000000000000" pitchFamily="50" charset="-128"/>
              <a:ea typeface="游ゴシック" panose="020B0400000000000000" pitchFamily="50" charset="-128"/>
            </a:rPr>
            <a:t>88.0%</a:t>
          </a:r>
          <a:r>
            <a:rPr kumimoji="1" lang="ja-JP" altLang="en-US" sz="1100">
              <a:latin typeface="游ゴシック" panose="020B0400000000000000" pitchFamily="50" charset="-128"/>
              <a:ea typeface="游ゴシック" panose="020B0400000000000000" pitchFamily="50" charset="-128"/>
            </a:rPr>
            <a:t>になった。今後も国県補助金等の特定財源の探求と確保に加えて、予算の重点化・効率化を図り、将来に負担を残さない財政運営を目指す。</a:t>
          </a:r>
          <a:endParaRPr kumimoji="1" lang="en-US" altLang="ja-JP" sz="1100">
            <a:latin typeface="游ゴシック" panose="020B0400000000000000" pitchFamily="50" charset="-128"/>
            <a:ea typeface="游ゴシック" panose="020B0400000000000000"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116417</xdr:rowOff>
    </xdr:from>
    <xdr:to>
      <xdr:col>23</xdr:col>
      <xdr:colOff>133350</xdr:colOff>
      <xdr:row>60</xdr:row>
      <xdr:rowOff>121920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231967"/>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113877</xdr:rowOff>
    </xdr:from>
    <xdr:to>
      <xdr:col>19</xdr:col>
      <xdr:colOff>133350</xdr:colOff>
      <xdr:row>60</xdr:row>
      <xdr:rowOff>121920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4008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169756</xdr:rowOff>
    </xdr:from>
    <xdr:to>
      <xdr:col>15</xdr:col>
      <xdr:colOff>82550</xdr:colOff>
      <xdr:row>60</xdr:row>
      <xdr:rowOff>113877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9942406"/>
          <a:ext cx="889000" cy="45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169756</xdr:rowOff>
    </xdr:from>
    <xdr:to>
      <xdr:col>11</xdr:col>
      <xdr:colOff>31750</xdr:colOff>
      <xdr:row>60</xdr:row>
      <xdr:rowOff>81704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9942406"/>
          <a:ext cx="889000" cy="42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65617</xdr:rowOff>
    </xdr:from>
    <xdr:to>
      <xdr:col>23</xdr:col>
      <xdr:colOff>184150</xdr:colOff>
      <xdr:row>59</xdr:row>
      <xdr:rowOff>167217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82144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02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71120</xdr:rowOff>
    </xdr:from>
    <xdr:to>
      <xdr:col>19</xdr:col>
      <xdr:colOff>184150</xdr:colOff>
      <xdr:row>61</xdr:row>
      <xdr:rowOff>1270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11447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63077</xdr:rowOff>
    </xdr:from>
    <xdr:to>
      <xdr:col>15</xdr:col>
      <xdr:colOff>133350</xdr:colOff>
      <xdr:row>60</xdr:row>
      <xdr:rowOff>164677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3404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118956</xdr:rowOff>
    </xdr:from>
    <xdr:to>
      <xdr:col>11</xdr:col>
      <xdr:colOff>82550</xdr:colOff>
      <xdr:row>58</xdr:row>
      <xdr:rowOff>49106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989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59283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660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30904</xdr:rowOff>
    </xdr:from>
    <xdr:to>
      <xdr:col>7</xdr:col>
      <xdr:colOff>31750</xdr:colOff>
      <xdr:row>60</xdr:row>
      <xdr:rowOff>132504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142681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南北に細長い地形のため、施設数が多く、これに伴う人件費や維持管理費が高い。さらに、人事院勧告による給与改定や勤勉手当の支給開始により人件費が増加し、物価高騰などが影響で物件費が増加している。今後は、定員適正化計画に基づいた職員配置による人件費の抑制や、事務事業の見直しで物件費の抑制が必要であ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2693</xdr:rowOff>
    </xdr:from>
    <xdr:to>
      <xdr:col>23</xdr:col>
      <xdr:colOff>133350</xdr:colOff>
      <xdr:row>85</xdr:row>
      <xdr:rowOff>17889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04493"/>
          <a:ext cx="838200" cy="18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4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124595</xdr:rowOff>
    </xdr:from>
    <xdr:to>
      <xdr:col>19</xdr:col>
      <xdr:colOff>133350</xdr:colOff>
      <xdr:row>84</xdr:row>
      <xdr:rowOff>2693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54945"/>
          <a:ext cx="889000" cy="4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89970</xdr:rowOff>
    </xdr:from>
    <xdr:to>
      <xdr:col>15</xdr:col>
      <xdr:colOff>82550</xdr:colOff>
      <xdr:row>83</xdr:row>
      <xdr:rowOff>124595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20320"/>
          <a:ext cx="889000" cy="3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78053</xdr:rowOff>
    </xdr:from>
    <xdr:to>
      <xdr:col>11</xdr:col>
      <xdr:colOff>31750</xdr:colOff>
      <xdr:row>83</xdr:row>
      <xdr:rowOff>89970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08403"/>
          <a:ext cx="889000" cy="1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30311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138539</xdr:rowOff>
    </xdr:from>
    <xdr:to>
      <xdr:col>23</xdr:col>
      <xdr:colOff>184150</xdr:colOff>
      <xdr:row>85</xdr:row>
      <xdr:rowOff>68689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4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110616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512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123343</xdr:rowOff>
    </xdr:from>
    <xdr:to>
      <xdr:col>19</xdr:col>
      <xdr:colOff>184150</xdr:colOff>
      <xdr:row>84</xdr:row>
      <xdr:rowOff>53493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5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38270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4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73795</xdr:rowOff>
    </xdr:from>
    <xdr:to>
      <xdr:col>15</xdr:col>
      <xdr:colOff>133350</xdr:colOff>
      <xdr:row>84</xdr:row>
      <xdr:rowOff>3945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0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14122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7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39170</xdr:rowOff>
    </xdr:from>
    <xdr:to>
      <xdr:col>11</xdr:col>
      <xdr:colOff>82550</xdr:colOff>
      <xdr:row>83</xdr:row>
      <xdr:rowOff>140770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6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125547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5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27253</xdr:rowOff>
    </xdr:from>
    <xdr:to>
      <xdr:col>7</xdr:col>
      <xdr:colOff>31750</xdr:colOff>
      <xdr:row>83</xdr:row>
      <xdr:rowOff>128853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5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113630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43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令和</a:t>
          </a:r>
          <a:r>
            <a:rPr kumimoji="1" lang="en-US" altLang="ja-JP" sz="1100">
              <a:latin typeface="游ゴシック" panose="020B0400000000000000" pitchFamily="50" charset="-128"/>
              <a:ea typeface="游ゴシック" panose="020B0400000000000000" pitchFamily="50" charset="-128"/>
            </a:rPr>
            <a:t>6</a:t>
          </a:r>
          <a:r>
            <a:rPr kumimoji="1" lang="ja-JP" altLang="en-US" sz="1100">
              <a:latin typeface="游ゴシック" panose="020B0400000000000000" pitchFamily="50" charset="-128"/>
              <a:ea typeface="游ゴシック" panose="020B0400000000000000" pitchFamily="50" charset="-128"/>
            </a:rPr>
            <a:t>年</a:t>
          </a:r>
          <a:r>
            <a:rPr kumimoji="1" lang="en-US" altLang="ja-JP" sz="1100">
              <a:latin typeface="游ゴシック" panose="020B0400000000000000" pitchFamily="50" charset="-128"/>
              <a:ea typeface="游ゴシック" panose="020B0400000000000000" pitchFamily="50" charset="-128"/>
            </a:rPr>
            <a:t>4</a:t>
          </a:r>
          <a:r>
            <a:rPr kumimoji="1" lang="ja-JP" altLang="en-US" sz="1100">
              <a:latin typeface="游ゴシック" panose="020B0400000000000000" pitchFamily="50" charset="-128"/>
              <a:ea typeface="游ゴシック" panose="020B0400000000000000" pitchFamily="50" charset="-128"/>
            </a:rPr>
            <a:t>月</a:t>
          </a:r>
          <a:r>
            <a:rPr kumimoji="1" lang="en-US" altLang="ja-JP" sz="1100">
              <a:latin typeface="游ゴシック" panose="020B0400000000000000" pitchFamily="50" charset="-128"/>
              <a:ea typeface="游ゴシック" panose="020B0400000000000000" pitchFamily="50" charset="-128"/>
            </a:rPr>
            <a:t>1</a:t>
          </a:r>
          <a:r>
            <a:rPr kumimoji="1" lang="ja-JP" altLang="en-US" sz="1100">
              <a:latin typeface="游ゴシック" panose="020B0400000000000000" pitchFamily="50" charset="-128"/>
              <a:ea typeface="游ゴシック" panose="020B0400000000000000" pitchFamily="50" charset="-128"/>
            </a:rPr>
            <a:t>日現在のラスパイレス指数は</a:t>
          </a:r>
          <a:r>
            <a:rPr kumimoji="1" lang="en-US" altLang="ja-JP" sz="1100">
              <a:latin typeface="游ゴシック" panose="020B0400000000000000" pitchFamily="50" charset="-128"/>
              <a:ea typeface="游ゴシック" panose="020B0400000000000000" pitchFamily="50" charset="-128"/>
            </a:rPr>
            <a:t>100.1</a:t>
          </a:r>
          <a:r>
            <a:rPr kumimoji="1" lang="ja-JP" altLang="en-US" sz="1100">
              <a:latin typeface="游ゴシック" panose="020B0400000000000000" pitchFamily="50" charset="-128"/>
              <a:ea typeface="游ゴシック" panose="020B0400000000000000" pitchFamily="50" charset="-128"/>
            </a:rPr>
            <a:t>となっており、これは人事評価制度を活用した若手職員の積極的な登用や、継続的な職員の新規採用により、国と比較して給料月額が高い層が存在するためである。今後も給与体系の見直しを進めるとともに、適切な人事配置と効率的な組織作りを進め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111125</xdr:rowOff>
    </xdr:from>
    <xdr:to>
      <xdr:col>81</xdr:col>
      <xdr:colOff>44450</xdr:colOff>
      <xdr:row>88</xdr:row>
      <xdr:rowOff>20109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02727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20109</xdr:rowOff>
    </xdr:from>
    <xdr:to>
      <xdr:col>77</xdr:col>
      <xdr:colOff>44450</xdr:colOff>
      <xdr:row>88</xdr:row>
      <xdr:rowOff>40216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1077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111125</xdr:rowOff>
    </xdr:from>
    <xdr:to>
      <xdr:col>72</xdr:col>
      <xdr:colOff>203200</xdr:colOff>
      <xdr:row>88</xdr:row>
      <xdr:rowOff>40216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02727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111125</xdr:rowOff>
    </xdr:from>
    <xdr:to>
      <xdr:col>68</xdr:col>
      <xdr:colOff>152400</xdr:colOff>
      <xdr:row>88</xdr:row>
      <xdr:rowOff>40216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02727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60325</xdr:rowOff>
    </xdr:from>
    <xdr:to>
      <xdr:col>81</xdr:col>
      <xdr:colOff>95250</xdr:colOff>
      <xdr:row>87</xdr:row>
      <xdr:rowOff>161925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32402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4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140759</xdr:rowOff>
    </xdr:from>
    <xdr:to>
      <xdr:col>77</xdr:col>
      <xdr:colOff>95250</xdr:colOff>
      <xdr:row>88</xdr:row>
      <xdr:rowOff>70909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55686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143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160866</xdr:rowOff>
    </xdr:from>
    <xdr:to>
      <xdr:col>73</xdr:col>
      <xdr:colOff>44450</xdr:colOff>
      <xdr:row>88</xdr:row>
      <xdr:rowOff>91016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75793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60325</xdr:rowOff>
    </xdr:from>
    <xdr:to>
      <xdr:col>68</xdr:col>
      <xdr:colOff>203200</xdr:colOff>
      <xdr:row>87</xdr:row>
      <xdr:rowOff>161925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146702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160866</xdr:rowOff>
    </xdr:from>
    <xdr:to>
      <xdr:col>64</xdr:col>
      <xdr:colOff>152400</xdr:colOff>
      <xdr:row>88</xdr:row>
      <xdr:rowOff>91016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75793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南北に細長い地形の影響で、消防職員の配置が他の自治体と比べて多いことや、子育て世代への支援に力を入れているため、市内には多くの公立幼稚園が設置されているなどの特徴があるが、類似団体とほぼ同じ水準となっている。今後の市政運営を考慮し、市民の期待に応えるために必要な行政サービスを提供するため、適正な職員配置を実現するために、計画的に職員採用を進める必要があ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80116</xdr:rowOff>
    </xdr:from>
    <xdr:to>
      <xdr:col>81</xdr:col>
      <xdr:colOff>44450</xdr:colOff>
      <xdr:row>63</xdr:row>
      <xdr:rowOff>108268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81466"/>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35878</xdr:rowOff>
    </xdr:from>
    <xdr:to>
      <xdr:col>77</xdr:col>
      <xdr:colOff>44450</xdr:colOff>
      <xdr:row>63</xdr:row>
      <xdr:rowOff>80116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37228"/>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11747</xdr:rowOff>
    </xdr:from>
    <xdr:to>
      <xdr:col>72</xdr:col>
      <xdr:colOff>203200</xdr:colOff>
      <xdr:row>63</xdr:row>
      <xdr:rowOff>35878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13097"/>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7726</xdr:rowOff>
    </xdr:from>
    <xdr:to>
      <xdr:col>68</xdr:col>
      <xdr:colOff>152400</xdr:colOff>
      <xdr:row>63</xdr:row>
      <xdr:rowOff>11747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09076"/>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57468</xdr:rowOff>
    </xdr:from>
    <xdr:to>
      <xdr:col>81</xdr:col>
      <xdr:colOff>95250</xdr:colOff>
      <xdr:row>63</xdr:row>
      <xdr:rowOff>159068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29545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30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29316</xdr:rowOff>
    </xdr:from>
    <xdr:to>
      <xdr:col>77</xdr:col>
      <xdr:colOff>95250</xdr:colOff>
      <xdr:row>63</xdr:row>
      <xdr:rowOff>130916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3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115693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17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156528</xdr:rowOff>
    </xdr:from>
    <xdr:to>
      <xdr:col>73</xdr:col>
      <xdr:colOff>44450</xdr:colOff>
      <xdr:row>63</xdr:row>
      <xdr:rowOff>86678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71455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132397</xdr:rowOff>
    </xdr:from>
    <xdr:to>
      <xdr:col>68</xdr:col>
      <xdr:colOff>203200</xdr:colOff>
      <xdr:row>63</xdr:row>
      <xdr:rowOff>62547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72724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3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128376</xdr:rowOff>
    </xdr:from>
    <xdr:to>
      <xdr:col>64</xdr:col>
      <xdr:colOff>152400</xdr:colOff>
      <xdr:row>63</xdr:row>
      <xdr:rowOff>58526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5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43303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4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 令和</a:t>
          </a:r>
          <a:r>
            <a:rPr kumimoji="1" lang="en-US" altLang="ja-JP" sz="1100">
              <a:latin typeface="游ゴシック" panose="020B0400000000000000" pitchFamily="50" charset="-128"/>
              <a:ea typeface="游ゴシック" panose="020B0400000000000000" pitchFamily="50" charset="-128"/>
            </a:rPr>
            <a:t>6</a:t>
          </a:r>
          <a:r>
            <a:rPr kumimoji="1" lang="ja-JP" altLang="en-US" sz="1100">
              <a:latin typeface="游ゴシック" panose="020B0400000000000000" pitchFamily="50" charset="-128"/>
              <a:ea typeface="游ゴシック" panose="020B0400000000000000" pitchFamily="50" charset="-128"/>
            </a:rPr>
            <a:t>年度は前年度と比較して、標準財政規模の増加、一般会計等の元利償還金の減少等により、単年度の比率が前年度から改善し、</a:t>
          </a:r>
          <a:r>
            <a:rPr kumimoji="1" lang="en-US" altLang="ja-JP" sz="1100">
              <a:latin typeface="游ゴシック" panose="020B0400000000000000" pitchFamily="50" charset="-128"/>
              <a:ea typeface="游ゴシック" panose="020B0400000000000000" pitchFamily="50" charset="-128"/>
            </a:rPr>
            <a:t>3</a:t>
          </a:r>
          <a:r>
            <a:rPr kumimoji="1" lang="ja-JP" altLang="en-US" sz="1100">
              <a:latin typeface="游ゴシック" panose="020B0400000000000000" pitchFamily="50" charset="-128"/>
              <a:ea typeface="游ゴシック" panose="020B0400000000000000" pitchFamily="50" charset="-128"/>
            </a:rPr>
            <a:t>ヶ年平均においても、前年度</a:t>
          </a:r>
          <a:r>
            <a:rPr kumimoji="1" lang="en-US" altLang="ja-JP" sz="1100">
              <a:latin typeface="游ゴシック" panose="020B0400000000000000" pitchFamily="50" charset="-128"/>
              <a:ea typeface="游ゴシック" panose="020B0400000000000000" pitchFamily="50" charset="-128"/>
            </a:rPr>
            <a:t>1.9%</a:t>
          </a:r>
          <a:r>
            <a:rPr kumimoji="1" lang="ja-JP" altLang="en-US" sz="1100">
              <a:latin typeface="游ゴシック" panose="020B0400000000000000" pitchFamily="50" charset="-128"/>
              <a:ea typeface="游ゴシック" panose="020B0400000000000000" pitchFamily="50" charset="-128"/>
            </a:rPr>
            <a:t>から</a:t>
          </a:r>
          <a:r>
            <a:rPr kumimoji="1" lang="en-US" altLang="ja-JP" sz="1100">
              <a:latin typeface="游ゴシック" panose="020B0400000000000000" pitchFamily="50" charset="-128"/>
              <a:ea typeface="游ゴシック" panose="020B0400000000000000" pitchFamily="50" charset="-128"/>
            </a:rPr>
            <a:t>1.6%</a:t>
          </a:r>
          <a:r>
            <a:rPr kumimoji="1" lang="ja-JP" altLang="en-US" sz="1100">
              <a:latin typeface="游ゴシック" panose="020B0400000000000000" pitchFamily="50" charset="-128"/>
              <a:ea typeface="游ゴシック" panose="020B0400000000000000" pitchFamily="50" charset="-128"/>
            </a:rPr>
            <a:t>に</a:t>
          </a:r>
          <a:r>
            <a:rPr kumimoji="1" lang="en-US" altLang="ja-JP" sz="1100">
              <a:latin typeface="游ゴシック" panose="020B0400000000000000" pitchFamily="50" charset="-128"/>
              <a:ea typeface="游ゴシック" panose="020B0400000000000000" pitchFamily="50" charset="-128"/>
            </a:rPr>
            <a:t>0.3</a:t>
          </a:r>
          <a:r>
            <a:rPr kumimoji="1" lang="ja-JP" altLang="en-US" sz="1100">
              <a:latin typeface="游ゴシック" panose="020B0400000000000000" pitchFamily="50" charset="-128"/>
              <a:ea typeface="游ゴシック" panose="020B0400000000000000" pitchFamily="50" charset="-128"/>
            </a:rPr>
            <a:t>ポイント改善した。今後想定される大型事業に対して、交付税算入がある地方債を活用し、健全な財政運営を目指していく。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136676</xdr:rowOff>
    </xdr:from>
    <xdr:to>
      <xdr:col>81</xdr:col>
      <xdr:colOff>44450</xdr:colOff>
      <xdr:row>38</xdr:row>
      <xdr:rowOff>171148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651776"/>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171148</xdr:rowOff>
    </xdr:from>
    <xdr:to>
      <xdr:col>77</xdr:col>
      <xdr:colOff>44450</xdr:colOff>
      <xdr:row>39</xdr:row>
      <xdr:rowOff>45659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686248"/>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45659</xdr:rowOff>
    </xdr:from>
    <xdr:to>
      <xdr:col>72</xdr:col>
      <xdr:colOff>203200</xdr:colOff>
      <xdr:row>40</xdr:row>
      <xdr:rowOff>58057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732209"/>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58057</xdr:rowOff>
    </xdr:from>
    <xdr:to>
      <xdr:col>68</xdr:col>
      <xdr:colOff>152400</xdr:colOff>
      <xdr:row>40</xdr:row>
      <xdr:rowOff>138491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91605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85876</xdr:rowOff>
    </xdr:from>
    <xdr:to>
      <xdr:col>81</xdr:col>
      <xdr:colOff>95250</xdr:colOff>
      <xdr:row>39</xdr:row>
      <xdr:rowOff>16026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102403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4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120348</xdr:rowOff>
    </xdr:from>
    <xdr:to>
      <xdr:col>77</xdr:col>
      <xdr:colOff>95250</xdr:colOff>
      <xdr:row>39</xdr:row>
      <xdr:rowOff>50498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60675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04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166309</xdr:rowOff>
    </xdr:from>
    <xdr:to>
      <xdr:col>73</xdr:col>
      <xdr:colOff>44450</xdr:colOff>
      <xdr:row>39</xdr:row>
      <xdr:rowOff>96459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106636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7257</xdr:rowOff>
    </xdr:from>
    <xdr:to>
      <xdr:col>68</xdr:col>
      <xdr:colOff>203200</xdr:colOff>
      <xdr:row>40</xdr:row>
      <xdr:rowOff>108857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87691</xdr:rowOff>
    </xdr:from>
    <xdr:to>
      <xdr:col>64</xdr:col>
      <xdr:colOff>152400</xdr:colOff>
      <xdr:row>41</xdr:row>
      <xdr:rowOff>17841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2618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　 令和</a:t>
          </a:r>
          <a:r>
            <a:rPr kumimoji="1" lang="en-US" altLang="ja-JP" sz="1100">
              <a:latin typeface="游ゴシック" panose="020B0400000000000000" pitchFamily="50" charset="-128"/>
              <a:ea typeface="游ゴシック" panose="020B0400000000000000" pitchFamily="50" charset="-128"/>
            </a:rPr>
            <a:t>6</a:t>
          </a:r>
          <a:r>
            <a:rPr kumimoji="1" lang="ja-JP" altLang="en-US" sz="1100">
              <a:latin typeface="游ゴシック" panose="020B0400000000000000" pitchFamily="50" charset="-128"/>
              <a:ea typeface="游ゴシック" panose="020B0400000000000000" pitchFamily="50" charset="-128"/>
            </a:rPr>
            <a:t>年度も将来負担比率がないことは平成</a:t>
          </a:r>
          <a:r>
            <a:rPr kumimoji="1" lang="en-US" altLang="ja-JP" sz="1100">
              <a:latin typeface="游ゴシック" panose="020B0400000000000000" pitchFamily="50" charset="-128"/>
              <a:ea typeface="游ゴシック" panose="020B0400000000000000" pitchFamily="50" charset="-128"/>
            </a:rPr>
            <a:t>19</a:t>
          </a:r>
          <a:r>
            <a:rPr kumimoji="1" lang="ja-JP" altLang="en-US" sz="1100">
              <a:latin typeface="游ゴシック" panose="020B0400000000000000" pitchFamily="50" charset="-128"/>
              <a:ea typeface="游ゴシック" panose="020B0400000000000000" pitchFamily="50" charset="-128"/>
            </a:rPr>
            <a:t>年度から変わりないが、今後の想定される大型事業に対して地方債活用予定のため</a:t>
          </a:r>
          <a:r>
            <a:rPr kumimoji="1" lang="en-US" altLang="ja-JP" sz="1100">
              <a:latin typeface="游ゴシック" panose="020B0400000000000000" pitchFamily="50" charset="-128"/>
              <a:ea typeface="游ゴシック" panose="020B0400000000000000" pitchFamily="50" charset="-128"/>
            </a:rPr>
            <a:t>,</a:t>
          </a:r>
        </a:p>
        <a:p>
          <a:r>
            <a:rPr kumimoji="1" lang="ja-JP" altLang="en-US" sz="1100">
              <a:latin typeface="游ゴシック" panose="020B0400000000000000" pitchFamily="50" charset="-128"/>
              <a:ea typeface="游ゴシック" panose="020B0400000000000000" pitchFamily="50" charset="-128"/>
            </a:rPr>
            <a:t>地方債残高が大幅に増え、悪化する恐れがある。悪化したとしても、将来負担比率がないよう、交付税算入のある有利な起債を有効活用するなどで財政の健全化に努める。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奈良県生駒市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116,553
115,057
53.15
49,102,054
47,255,327
1,536,007
25,655,599
13,254,980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南北に細長い市形に起因し、各種公共施設を多く設置していることから人件費に係るものは類似団体平均と比較して高い水準にある。令和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年度は前年度と比較して、給与改定等により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ポイント上昇した。</a:t>
          </a:r>
          <a:r>
            <a:rPr kumimoji="1" lang="ja-JP" altLang="en-US" sz="1100">
              <a:solidFill>
                <a:schemeClr val="dk1"/>
              </a:solidFill>
              <a:effectLst/>
              <a:latin typeface="+mn-lt"/>
              <a:ea typeface="+mn-ea"/>
              <a:cs typeface="+mn-cs"/>
            </a:rPr>
            <a:t>今後も人員の適正配置を進め、人件費の抑制に努める必要がある。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50800</xdr:rowOff>
    </xdr:from>
    <xdr:to>
      <xdr:col>24</xdr:col>
      <xdr:colOff>25400</xdr:colOff>
      <xdr:row>38</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65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27940</xdr:rowOff>
    </xdr:from>
    <xdr:to>
      <xdr:col>19</xdr:col>
      <xdr:colOff>187325</xdr:colOff>
      <xdr:row>38</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43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27940</xdr:rowOff>
    </xdr:from>
    <xdr:to>
      <xdr:col>15</xdr:col>
      <xdr:colOff>98425</xdr:colOff>
      <xdr:row>38</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43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47007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43180</xdr:rowOff>
    </xdr:from>
    <xdr:to>
      <xdr:col>11</xdr:col>
      <xdr:colOff>9525</xdr:colOff>
      <xdr:row>38</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58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38100</xdr:rowOff>
    </xdr:from>
    <xdr:to>
      <xdr:col>24</xdr:col>
      <xdr:colOff>76200</xdr:colOff>
      <xdr:row>38</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0</xdr:rowOff>
    </xdr:from>
    <xdr:to>
      <xdr:col>20</xdr:col>
      <xdr:colOff>38100</xdr:colOff>
      <xdr:row>38</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86377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148590</xdr:rowOff>
    </xdr:from>
    <xdr:to>
      <xdr:col>15</xdr:col>
      <xdr:colOff>149225</xdr:colOff>
      <xdr:row>38</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63517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163830</xdr:rowOff>
    </xdr:from>
    <xdr:to>
      <xdr:col>11</xdr:col>
      <xdr:colOff>60325</xdr:colOff>
      <xdr:row>38</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78757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68580</xdr:rowOff>
    </xdr:from>
    <xdr:to>
      <xdr:col>6</xdr:col>
      <xdr:colOff>171450</xdr:colOff>
      <xdr:row>38</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154957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南北に細長い市の形状と多くの公共施設を有しているため、人件費と同様に施設の維持管理費が高く、例年、類似団体の平均を上回っている。令和</a:t>
          </a:r>
          <a:r>
            <a:rPr kumimoji="1" lang="en-US" altLang="ja-JP" sz="1100">
              <a:latin typeface="游ゴシック" panose="020B0400000000000000" pitchFamily="50" charset="-128"/>
              <a:ea typeface="游ゴシック" panose="020B0400000000000000" pitchFamily="50" charset="-128"/>
            </a:rPr>
            <a:t>6</a:t>
          </a:r>
          <a:r>
            <a:rPr kumimoji="1" lang="ja-JP" altLang="en-US" sz="1100">
              <a:latin typeface="游ゴシック" panose="020B0400000000000000" pitchFamily="50" charset="-128"/>
              <a:ea typeface="游ゴシック" panose="020B0400000000000000" pitchFamily="50" charset="-128"/>
            </a:rPr>
            <a:t>年度は、前年度から続く物価高の影響で、物件費の割合が高い状況が続いている。物価の高騰は来年度以降も続くと予想されるため、施設の統廃合や事務事業の見直しを通じて維持管理経費の削減を図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92710</xdr:rowOff>
    </xdr:from>
    <xdr:to>
      <xdr:col>82</xdr:col>
      <xdr:colOff>107950</xdr:colOff>
      <xdr:row>19</xdr:row>
      <xdr:rowOff>147574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35026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147574</xdr:rowOff>
    </xdr:from>
    <xdr:to>
      <xdr:col>78</xdr:col>
      <xdr:colOff>69850</xdr:colOff>
      <xdr:row>19</xdr:row>
      <xdr:rowOff>147574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4051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90424</xdr:rowOff>
    </xdr:from>
    <xdr:to>
      <xdr:col>73</xdr:col>
      <xdr:colOff>180975</xdr:colOff>
      <xdr:row>19</xdr:row>
      <xdr:rowOff>147574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17652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90424</xdr:rowOff>
    </xdr:from>
    <xdr:to>
      <xdr:col>69</xdr:col>
      <xdr:colOff>92075</xdr:colOff>
      <xdr:row>19</xdr:row>
      <xdr:rowOff>46990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17652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41910</xdr:rowOff>
    </xdr:from>
    <xdr:to>
      <xdr:col>82</xdr:col>
      <xdr:colOff>158750</xdr:colOff>
      <xdr:row>19</xdr:row>
      <xdr:rowOff>143510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13987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27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96774</xdr:rowOff>
    </xdr:from>
    <xdr:to>
      <xdr:col>78</xdr:col>
      <xdr:colOff>120650</xdr:colOff>
      <xdr:row>20</xdr:row>
      <xdr:rowOff>26924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3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11701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44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96774</xdr:rowOff>
    </xdr:from>
    <xdr:to>
      <xdr:col>74</xdr:col>
      <xdr:colOff>31750</xdr:colOff>
      <xdr:row>20</xdr:row>
      <xdr:rowOff>26924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3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11701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44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39624</xdr:rowOff>
    </xdr:from>
    <xdr:to>
      <xdr:col>69</xdr:col>
      <xdr:colOff>142875</xdr:colOff>
      <xdr:row>18</xdr:row>
      <xdr:rowOff>141224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126001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21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167640</xdr:rowOff>
    </xdr:from>
    <xdr:to>
      <xdr:col>65</xdr:col>
      <xdr:colOff>53975</xdr:colOff>
      <xdr:row>19</xdr:row>
      <xdr:rowOff>97790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82567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施設型給付費負担金や</a:t>
          </a:r>
          <a:r>
            <a:rPr kumimoji="1" lang="ja-JP" altLang="ja-JP" sz="1100">
              <a:solidFill>
                <a:schemeClr val="dk1"/>
              </a:solidFill>
              <a:effectLst/>
              <a:latin typeface="+mn-lt"/>
              <a:ea typeface="+mn-ea"/>
              <a:cs typeface="+mn-cs"/>
            </a:rPr>
            <a:t>障がい</a:t>
          </a:r>
          <a:r>
            <a:rPr kumimoji="1" lang="ja-JP" altLang="en-US" sz="1100">
              <a:solidFill>
                <a:schemeClr val="dk1"/>
              </a:solidFill>
              <a:effectLst/>
              <a:latin typeface="+mn-lt"/>
              <a:ea typeface="+mn-ea"/>
              <a:cs typeface="+mn-cs"/>
            </a:rPr>
            <a:t>福祉サービス費</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の増加があったものの、生活保護扶助費の減</a:t>
          </a:r>
          <a:r>
            <a:rPr kumimoji="1" lang="ja-JP" altLang="ja-JP" sz="1100">
              <a:solidFill>
                <a:schemeClr val="dk1"/>
              </a:solidFill>
              <a:effectLst/>
              <a:latin typeface="+mn-lt"/>
              <a:ea typeface="+mn-ea"/>
              <a:cs typeface="+mn-cs"/>
            </a:rPr>
            <a:t>により前年度より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減少しているが、今後も社会保障費全体が増加し続けると予想されるため、財政への過度な負担を避けるために、福祉事業の見直しなどを検討する必要がある。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85090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996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62230</xdr:rowOff>
    </xdr:from>
    <xdr:to>
      <xdr:col>19</xdr:col>
      <xdr:colOff>187325</xdr:colOff>
      <xdr:row>55</xdr:row>
      <xdr:rowOff>85090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91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149860</xdr:rowOff>
    </xdr:from>
    <xdr:to>
      <xdr:col>15</xdr:col>
      <xdr:colOff>98425</xdr:colOff>
      <xdr:row>55</xdr:row>
      <xdr:rowOff>62230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081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149860</xdr:rowOff>
    </xdr:from>
    <xdr:to>
      <xdr:col>11</xdr:col>
      <xdr:colOff>9525</xdr:colOff>
      <xdr:row>55</xdr:row>
      <xdr:rowOff>39370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08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34290</xdr:rowOff>
    </xdr:from>
    <xdr:to>
      <xdr:col>20</xdr:col>
      <xdr:colOff>38100</xdr:colOff>
      <xdr:row>55</xdr:row>
      <xdr:rowOff>135890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146067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3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xdr:rowOff>
    </xdr:from>
    <xdr:to>
      <xdr:col>15</xdr:col>
      <xdr:colOff>149225</xdr:colOff>
      <xdr:row>55</xdr:row>
      <xdr:rowOff>113030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123207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99060</xdr:rowOff>
    </xdr:from>
    <xdr:to>
      <xdr:col>11</xdr:col>
      <xdr:colOff>60325</xdr:colOff>
      <xdr:row>55</xdr:row>
      <xdr:rowOff>29210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39387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100347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令和</a:t>
          </a:r>
          <a:r>
            <a:rPr kumimoji="1" lang="en-US" altLang="ja-JP" sz="1100">
              <a:latin typeface="游ゴシック" panose="020B0400000000000000" pitchFamily="50" charset="-128"/>
              <a:ea typeface="游ゴシック" panose="020B0400000000000000" pitchFamily="50" charset="-128"/>
            </a:rPr>
            <a:t>6</a:t>
          </a:r>
          <a:r>
            <a:rPr kumimoji="1" lang="ja-JP" altLang="en-US" sz="1100">
              <a:latin typeface="游ゴシック" panose="020B0400000000000000" pitchFamily="50" charset="-128"/>
              <a:ea typeface="游ゴシック" panose="020B0400000000000000" pitchFamily="50" charset="-128"/>
            </a:rPr>
            <a:t>年度においては、国民健康保険特別会計や後期高齢者医療特別会計などへの繰出金の増によって数値が上昇した。高齢化に伴う社会保障経費の増加は、今後さらに進行していくため、健康寿命の延伸に向けた取組みが重要と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4535</xdr:rowOff>
    </xdr:from>
    <xdr:to>
      <xdr:col>82</xdr:col>
      <xdr:colOff>107950</xdr:colOff>
      <xdr:row>57</xdr:row>
      <xdr:rowOff>26307</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771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57</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445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1815</xdr:rowOff>
    </xdr:from>
    <xdr:to>
      <xdr:col>73</xdr:col>
      <xdr:colOff>180975</xdr:colOff>
      <xdr:row>56</xdr:row>
      <xdr:rowOff>143328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03015"/>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1815</xdr:rowOff>
    </xdr:from>
    <xdr:to>
      <xdr:col>69</xdr:col>
      <xdr:colOff>92075</xdr:colOff>
      <xdr:row>56</xdr:row>
      <xdr:rowOff>67128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03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163484</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32855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122465</xdr:rowOff>
    </xdr:from>
    <xdr:to>
      <xdr:col>69</xdr:col>
      <xdr:colOff>142875</xdr:colOff>
      <xdr:row>56</xdr:row>
      <xdr:rowOff>52615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62792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16328</xdr:rowOff>
    </xdr:from>
    <xdr:to>
      <xdr:col>65</xdr:col>
      <xdr:colOff>53975</xdr:colOff>
      <xdr:row>56</xdr:row>
      <xdr:rowOff>117928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128105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病院事業会計の負担金の減少等により、前年度と比較して</a:t>
          </a:r>
          <a:r>
            <a:rPr kumimoji="1" lang="en-US" altLang="ja-JP" sz="1100">
              <a:latin typeface="游ゴシック" panose="020B0400000000000000" pitchFamily="50" charset="-128"/>
              <a:ea typeface="游ゴシック" panose="020B0400000000000000" pitchFamily="50" charset="-128"/>
            </a:rPr>
            <a:t>0.5</a:t>
          </a:r>
          <a:r>
            <a:rPr kumimoji="1" lang="ja-JP" altLang="en-US" sz="1100">
              <a:latin typeface="游ゴシック" panose="020B0400000000000000" pitchFamily="50" charset="-128"/>
              <a:ea typeface="游ゴシック" panose="020B0400000000000000" pitchFamily="50" charset="-128"/>
            </a:rPr>
            <a:t>ポイントの減少が見られた。そして、本市は一部事務組合や各種団体への支出が少ないため、例年、類似団体の平均を下回っていると考えられる。また、補助金の見直しも進めており、引き続き廃止や適正化に向けた取り組みを継続する必要が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170434</xdr:rowOff>
    </xdr:from>
    <xdr:to>
      <xdr:col>82</xdr:col>
      <xdr:colOff>107950</xdr:colOff>
      <xdr:row>34</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8282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26416</xdr:rowOff>
    </xdr:from>
    <xdr:to>
      <xdr:col>78</xdr:col>
      <xdr:colOff>69850</xdr:colOff>
      <xdr:row>34</xdr:row>
      <xdr:rowOff>44704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8557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170434</xdr:rowOff>
    </xdr:from>
    <xdr:to>
      <xdr:col>73</xdr:col>
      <xdr:colOff>180975</xdr:colOff>
      <xdr:row>34</xdr:row>
      <xdr:rowOff>26416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8282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170434</xdr:rowOff>
    </xdr:from>
    <xdr:to>
      <xdr:col>69</xdr:col>
      <xdr:colOff>92075</xdr:colOff>
      <xdr:row>34</xdr:row>
      <xdr:rowOff>35560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8282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119634</xdr:rowOff>
    </xdr:from>
    <xdr:to>
      <xdr:col>82</xdr:col>
      <xdr:colOff>158750</xdr:colOff>
      <xdr:row>34</xdr:row>
      <xdr:rowOff>49784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136161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2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165354</xdr:rowOff>
    </xdr:from>
    <xdr:to>
      <xdr:col>78</xdr:col>
      <xdr:colOff>120650</xdr:colOff>
      <xdr:row>34</xdr:row>
      <xdr:rowOff>95504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105681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59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147066</xdr:rowOff>
    </xdr:from>
    <xdr:to>
      <xdr:col>74</xdr:col>
      <xdr:colOff>31750</xdr:colOff>
      <xdr:row>34</xdr:row>
      <xdr:rowOff>77216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87393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119634</xdr:rowOff>
    </xdr:from>
    <xdr:to>
      <xdr:col>69</xdr:col>
      <xdr:colOff>142875</xdr:colOff>
      <xdr:row>34</xdr:row>
      <xdr:rowOff>49784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59961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繰上償還等の実施</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償還が</a:t>
          </a:r>
          <a:r>
            <a:rPr kumimoji="1" lang="ja-JP" altLang="en-US" sz="1100">
              <a:solidFill>
                <a:schemeClr val="dk1"/>
              </a:solidFill>
              <a:effectLst/>
              <a:latin typeface="+mn-lt"/>
              <a:ea typeface="+mn-ea"/>
              <a:cs typeface="+mn-cs"/>
            </a:rPr>
            <a:t>進んだこと</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ポイント減少した。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想定される大型事業の影響で公債費が増加する可能性があるが、引き続き</a:t>
          </a:r>
          <a:r>
            <a:rPr kumimoji="1" lang="ja-JP" altLang="ja-JP" sz="1100">
              <a:solidFill>
                <a:schemeClr val="dk1"/>
              </a:solidFill>
              <a:effectLst/>
              <a:latin typeface="+mn-lt"/>
              <a:ea typeface="+mn-ea"/>
              <a:cs typeface="+mn-cs"/>
            </a:rPr>
            <a:t>新規発行債の精査を行い、元利償還金の増加抑制に努める必要がある。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120142</xdr:rowOff>
    </xdr:from>
    <xdr:to>
      <xdr:col>24</xdr:col>
      <xdr:colOff>25400</xdr:colOff>
      <xdr:row>76</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78892"/>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94996</xdr:rowOff>
    </xdr:from>
    <xdr:to>
      <xdr:col>19</xdr:col>
      <xdr:colOff>187325</xdr:colOff>
      <xdr:row>77</xdr:row>
      <xdr:rowOff>14987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125196"/>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122428</xdr:rowOff>
    </xdr:from>
    <xdr:to>
      <xdr:col>15</xdr:col>
      <xdr:colOff>98425</xdr:colOff>
      <xdr:row>77</xdr:row>
      <xdr:rowOff>14987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152628"/>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122428</xdr:rowOff>
    </xdr:from>
    <xdr:to>
      <xdr:col>11</xdr:col>
      <xdr:colOff>9525</xdr:colOff>
      <xdr:row>77</xdr:row>
      <xdr:rowOff>51563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52628"/>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69342</xdr:rowOff>
    </xdr:from>
    <xdr:to>
      <xdr:col>24</xdr:col>
      <xdr:colOff>76200</xdr:colOff>
      <xdr:row>75</xdr:row>
      <xdr:rowOff>170942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85869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7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44196</xdr:rowOff>
    </xdr:from>
    <xdr:to>
      <xdr:col>20</xdr:col>
      <xdr:colOff>38100</xdr:colOff>
      <xdr:row>76</xdr:row>
      <xdr:rowOff>145796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155973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135637</xdr:rowOff>
    </xdr:from>
    <xdr:to>
      <xdr:col>15</xdr:col>
      <xdr:colOff>149225</xdr:colOff>
      <xdr:row>77</xdr:row>
      <xdr:rowOff>65787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75963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71628</xdr:rowOff>
    </xdr:from>
    <xdr:to>
      <xdr:col>11</xdr:col>
      <xdr:colOff>60325</xdr:colOff>
      <xdr:row>77</xdr:row>
      <xdr:rowOff>1778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11955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763</xdr:rowOff>
    </xdr:from>
    <xdr:to>
      <xdr:col>6</xdr:col>
      <xdr:colOff>171450</xdr:colOff>
      <xdr:row>77</xdr:row>
      <xdr:rowOff>102363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112540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年度における公債費以外の各性質別経常収支比率は、前年度と比較して</a:t>
          </a:r>
          <a:r>
            <a:rPr kumimoji="1" lang="ja-JP" altLang="en-US" sz="1100">
              <a:solidFill>
                <a:schemeClr val="dk1"/>
              </a:solidFill>
              <a:effectLst/>
              <a:latin typeface="+mn-lt"/>
              <a:ea typeface="+mn-ea"/>
              <a:cs typeface="+mn-cs"/>
            </a:rPr>
            <a:t>歳出</a:t>
          </a:r>
          <a:r>
            <a:rPr lang="ja-JP" altLang="en-US"/>
            <a:t>（経常経費充当一般財源）</a:t>
          </a:r>
          <a:r>
            <a:rPr kumimoji="1" lang="ja-JP" altLang="en-US" sz="1100">
              <a:solidFill>
                <a:schemeClr val="dk1"/>
              </a:solidFill>
              <a:effectLst/>
              <a:latin typeface="+mn-lt"/>
              <a:ea typeface="+mn-ea"/>
              <a:cs typeface="+mn-cs"/>
            </a:rPr>
            <a:t>は</a:t>
          </a:r>
          <a:r>
            <a:rPr lang="ja-JP" altLang="en-US" sz="1100" b="0" i="0">
              <a:solidFill>
                <a:schemeClr val="dk1"/>
              </a:solidFill>
              <a:effectLst/>
              <a:latin typeface="+mn-lt"/>
              <a:ea typeface="+mn-ea"/>
              <a:cs typeface="+mn-cs"/>
            </a:rPr>
            <a:t>人件費と繰出金が増加している</a:t>
          </a:r>
          <a:r>
            <a:rPr kumimoji="1" lang="ja-JP" altLang="en-US" sz="1100" b="0" i="0">
              <a:solidFill>
                <a:schemeClr val="dk1"/>
              </a:solidFill>
              <a:effectLst/>
              <a:latin typeface="+mn-lt"/>
              <a:ea typeface="+mn-ea"/>
              <a:cs typeface="+mn-cs"/>
            </a:rPr>
            <a:t>ものの、補助費等が減少し、</a:t>
          </a:r>
          <a:r>
            <a:rPr lang="ja-JP" altLang="en-US"/>
            <a:t>歳入（経常一般財源）において</a:t>
          </a:r>
          <a:r>
            <a:rPr kumimoji="1" lang="ja-JP" altLang="en-US" sz="1100" b="0" i="0">
              <a:solidFill>
                <a:schemeClr val="dk1"/>
              </a:solidFill>
              <a:effectLst/>
              <a:latin typeface="+mn-lt"/>
              <a:ea typeface="+mn-ea"/>
              <a:cs typeface="+mn-cs"/>
            </a:rPr>
            <a:t>市税や県税交付金、普通交付税等に加え、定額減税に伴う地方特例交付金が増加したことにより、結果的に減少した。</a:t>
          </a:r>
          <a:r>
            <a:rPr kumimoji="1" lang="ja-JP" altLang="en-US" sz="1100">
              <a:solidFill>
                <a:schemeClr val="dk1"/>
              </a:solidFill>
              <a:effectLst/>
              <a:latin typeface="+mn-lt"/>
              <a:ea typeface="+mn-ea"/>
              <a:cs typeface="+mn-cs"/>
            </a:rPr>
            <a:t>本市の今後の見通しについて、</a:t>
          </a:r>
          <a:r>
            <a:rPr lang="ja-JP" altLang="ja-JP" sz="1100" b="0">
              <a:solidFill>
                <a:schemeClr val="dk1"/>
              </a:solidFill>
              <a:effectLst/>
              <a:latin typeface="+mn-lt"/>
              <a:ea typeface="+mn-ea"/>
              <a:cs typeface="+mn-cs"/>
            </a:rPr>
            <a:t>中期財政計画で示しており、</a:t>
          </a:r>
          <a:r>
            <a:rPr kumimoji="1" lang="ja-JP" altLang="en-US" sz="1100">
              <a:solidFill>
                <a:schemeClr val="dk1"/>
              </a:solidFill>
              <a:effectLst/>
              <a:latin typeface="+mn-lt"/>
              <a:ea typeface="+mn-ea"/>
              <a:cs typeface="+mn-cs"/>
            </a:rPr>
            <a:t>経常収支比率としては</a:t>
          </a:r>
          <a:r>
            <a:rPr lang="ja-JP" altLang="ja-JP" sz="1100" b="0">
              <a:solidFill>
                <a:schemeClr val="dk1"/>
              </a:solidFill>
              <a:effectLst/>
              <a:latin typeface="+mn-lt"/>
              <a:ea typeface="+mn-ea"/>
              <a:cs typeface="+mn-cs"/>
            </a:rPr>
            <a:t>社会保障関係費</a:t>
          </a:r>
          <a:r>
            <a:rPr lang="ja-JP" altLang="en-US" sz="1100" b="0">
              <a:solidFill>
                <a:schemeClr val="dk1"/>
              </a:solidFill>
              <a:effectLst/>
              <a:latin typeface="+mn-lt"/>
              <a:ea typeface="+mn-ea"/>
              <a:cs typeface="+mn-cs"/>
            </a:rPr>
            <a:t>等が増加することから</a:t>
          </a:r>
          <a:r>
            <a:rPr kumimoji="1" lang="ja-JP" altLang="en-US" sz="1100">
              <a:solidFill>
                <a:schemeClr val="dk1"/>
              </a:solidFill>
              <a:effectLst/>
              <a:latin typeface="+mn-lt"/>
              <a:ea typeface="+mn-ea"/>
              <a:cs typeface="+mn-cs"/>
            </a:rPr>
            <a:t>悪化することが想定される。今後も予算の重点化・効率化を図り、持続可能な財政運営を目指す。</a:t>
          </a: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142239</xdr:rowOff>
    </xdr:from>
    <xdr:to>
      <xdr:col>82</xdr:col>
      <xdr:colOff>107950</xdr:colOff>
      <xdr:row>77</xdr:row>
      <xdr:rowOff>16511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1724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77</xdr:row>
      <xdr:rowOff>16511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343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66040</xdr:rowOff>
    </xdr:from>
    <xdr:to>
      <xdr:col>73</xdr:col>
      <xdr:colOff>180975</xdr:colOff>
      <xdr:row>76</xdr:row>
      <xdr:rowOff>104139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753340"/>
          <a:ext cx="889000" cy="38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66040</xdr:rowOff>
    </xdr:from>
    <xdr:to>
      <xdr:col>69</xdr:col>
      <xdr:colOff>92075</xdr:colOff>
      <xdr:row>76</xdr:row>
      <xdr:rowOff>43180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75334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107966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137161</xdr:rowOff>
    </xdr:from>
    <xdr:to>
      <xdr:col>78</xdr:col>
      <xdr:colOff>120650</xdr:colOff>
      <xdr:row>77</xdr:row>
      <xdr:rowOff>67311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165117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15240</xdr:rowOff>
    </xdr:from>
    <xdr:to>
      <xdr:col>69</xdr:col>
      <xdr:colOff>142875</xdr:colOff>
      <xdr:row>74</xdr:row>
      <xdr:rowOff>116840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127017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163830</xdr:rowOff>
    </xdr:from>
    <xdr:to>
      <xdr:col>65</xdr:col>
      <xdr:colOff>53975</xdr:colOff>
      <xdr:row>76</xdr:row>
      <xdr:rowOff>93980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104157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奈良県生駒市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144697</xdr:rowOff>
    </xdr:from>
    <xdr:to>
      <xdr:col>29</xdr:col>
      <xdr:colOff>127000</xdr:colOff>
      <xdr:row>17</xdr:row>
      <xdr:rowOff>75927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35522"/>
          <a:ext cx="647700" cy="102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75927</xdr:rowOff>
    </xdr:from>
    <xdr:to>
      <xdr:col>26</xdr:col>
      <xdr:colOff>50800</xdr:colOff>
      <xdr:row>17</xdr:row>
      <xdr:rowOff>126390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38202"/>
          <a:ext cx="698500" cy="50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126390</xdr:rowOff>
    </xdr:from>
    <xdr:to>
      <xdr:col>22</xdr:col>
      <xdr:colOff>114300</xdr:colOff>
      <xdr:row>17</xdr:row>
      <xdr:rowOff>145479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88665"/>
          <a:ext cx="698500" cy="19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145479</xdr:rowOff>
    </xdr:from>
    <xdr:to>
      <xdr:col>18</xdr:col>
      <xdr:colOff>177800</xdr:colOff>
      <xdr:row>17</xdr:row>
      <xdr:rowOff>160014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07754"/>
          <a:ext cx="698500" cy="14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93897</xdr:rowOff>
    </xdr:from>
    <xdr:to>
      <xdr:col>29</xdr:col>
      <xdr:colOff>177800</xdr:colOff>
      <xdr:row>17</xdr:row>
      <xdr:rowOff>24047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84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65974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25127</xdr:rowOff>
    </xdr:from>
    <xdr:to>
      <xdr:col>26</xdr:col>
      <xdr:colOff>101600</xdr:colOff>
      <xdr:row>17</xdr:row>
      <xdr:rowOff>126727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87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111504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73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75590</xdr:rowOff>
    </xdr:from>
    <xdr:to>
      <xdr:col>22</xdr:col>
      <xdr:colOff>165100</xdr:colOff>
      <xdr:row>18</xdr:row>
      <xdr:rowOff>5740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37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161967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24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94679</xdr:rowOff>
    </xdr:from>
    <xdr:to>
      <xdr:col>19</xdr:col>
      <xdr:colOff>38100</xdr:colOff>
      <xdr:row>18</xdr:row>
      <xdr:rowOff>24829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56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9606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43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109214</xdr:rowOff>
    </xdr:from>
    <xdr:to>
      <xdr:col>15</xdr:col>
      <xdr:colOff>101600</xdr:colOff>
      <xdr:row>18</xdr:row>
      <xdr:rowOff>39364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71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24141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5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100559</xdr:rowOff>
    </xdr:from>
    <xdr:to>
      <xdr:col>29</xdr:col>
      <xdr:colOff>127000</xdr:colOff>
      <xdr:row>36</xdr:row>
      <xdr:rowOff>145669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53809"/>
          <a:ext cx="647700" cy="45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66383</xdr:rowOff>
    </xdr:from>
    <xdr:to>
      <xdr:col>26</xdr:col>
      <xdr:colOff>50800</xdr:colOff>
      <xdr:row>36</xdr:row>
      <xdr:rowOff>100559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19633"/>
          <a:ext cx="698500" cy="34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66383</xdr:rowOff>
    </xdr:from>
    <xdr:to>
      <xdr:col>22</xdr:col>
      <xdr:colOff>114300</xdr:colOff>
      <xdr:row>36</xdr:row>
      <xdr:rowOff>81661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19633"/>
          <a:ext cx="698500" cy="15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25311</xdr:rowOff>
    </xdr:from>
    <xdr:to>
      <xdr:col>18</xdr:col>
      <xdr:colOff>177800</xdr:colOff>
      <xdr:row>36</xdr:row>
      <xdr:rowOff>81661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78561"/>
          <a:ext cx="698500" cy="56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94869</xdr:rowOff>
    </xdr:from>
    <xdr:to>
      <xdr:col>29</xdr:col>
      <xdr:colOff>177800</xdr:colOff>
      <xdr:row>37</xdr:row>
      <xdr:rowOff>25019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48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66946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2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49759</xdr:rowOff>
    </xdr:from>
    <xdr:to>
      <xdr:col>26</xdr:col>
      <xdr:colOff>101600</xdr:colOff>
      <xdr:row>36</xdr:row>
      <xdr:rowOff>151359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03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136136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89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15583</xdr:rowOff>
    </xdr:from>
    <xdr:to>
      <xdr:col>22</xdr:col>
      <xdr:colOff>165100</xdr:colOff>
      <xdr:row>36</xdr:row>
      <xdr:rowOff>117183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68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101960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5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30861</xdr:rowOff>
    </xdr:from>
    <xdr:to>
      <xdr:col>19</xdr:col>
      <xdr:colOff>38100</xdr:colOff>
      <xdr:row>36</xdr:row>
      <xdr:rowOff>132461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84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117238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7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317411</xdr:rowOff>
    </xdr:from>
    <xdr:to>
      <xdr:col>15</xdr:col>
      <xdr:colOff>101600</xdr:colOff>
      <xdr:row>36</xdr:row>
      <xdr:rowOff>76111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27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60888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奈良県生駒市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116,553
115,057
53.15
49,102,054
47,255,327
1,536,007
25,655,599
13,254,980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30383</xdr:rowOff>
    </xdr:from>
    <xdr:to>
      <xdr:col>24</xdr:col>
      <xdr:colOff>63500</xdr:colOff>
      <xdr:row>35</xdr:row>
      <xdr:rowOff>20805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859683"/>
          <a:ext cx="838200" cy="16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106784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20805</xdr:rowOff>
    </xdr:from>
    <xdr:to>
      <xdr:col>19</xdr:col>
      <xdr:colOff>177800</xdr:colOff>
      <xdr:row>35</xdr:row>
      <xdr:rowOff>71600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021555"/>
          <a:ext cx="889000" cy="5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166540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53426</xdr:rowOff>
    </xdr:from>
    <xdr:to>
      <xdr:col>15</xdr:col>
      <xdr:colOff>50800</xdr:colOff>
      <xdr:row>35</xdr:row>
      <xdr:rowOff>71600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054176"/>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53426</xdr:rowOff>
    </xdr:from>
    <xdr:to>
      <xdr:col>10</xdr:col>
      <xdr:colOff>114300</xdr:colOff>
      <xdr:row>35</xdr:row>
      <xdr:rowOff>109113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054176"/>
          <a:ext cx="889000" cy="5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21127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37975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151033</xdr:rowOff>
    </xdr:from>
    <xdr:to>
      <xdr:col>24</xdr:col>
      <xdr:colOff>114300</xdr:colOff>
      <xdr:row>34</xdr:row>
      <xdr:rowOff>81183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0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2460</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6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141455</xdr:rowOff>
    </xdr:from>
    <xdr:to>
      <xdr:col>20</xdr:col>
      <xdr:colOff>38100</xdr:colOff>
      <xdr:row>35</xdr:row>
      <xdr:rowOff>71605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97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88132</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7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20800</xdr:rowOff>
    </xdr:from>
    <xdr:to>
      <xdr:col>15</xdr:col>
      <xdr:colOff>101600</xdr:colOff>
      <xdr:row>35</xdr:row>
      <xdr:rowOff>122400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2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138927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79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2626</xdr:rowOff>
    </xdr:from>
    <xdr:to>
      <xdr:col>10</xdr:col>
      <xdr:colOff>165100</xdr:colOff>
      <xdr:row>35</xdr:row>
      <xdr:rowOff>104226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00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120753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77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58313</xdr:rowOff>
    </xdr:from>
    <xdr:to>
      <xdr:col>6</xdr:col>
      <xdr:colOff>38100</xdr:colOff>
      <xdr:row>35</xdr:row>
      <xdr:rowOff>159913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05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4990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83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12827</xdr:rowOff>
    </xdr:from>
    <xdr:to>
      <xdr:col>24</xdr:col>
      <xdr:colOff>63500</xdr:colOff>
      <xdr:row>56</xdr:row>
      <xdr:rowOff>152534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14027"/>
          <a:ext cx="838200" cy="13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152534</xdr:rowOff>
    </xdr:from>
    <xdr:to>
      <xdr:col>19</xdr:col>
      <xdr:colOff>177800</xdr:colOff>
      <xdr:row>56</xdr:row>
      <xdr:rowOff>163278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53734"/>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76177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163278</xdr:rowOff>
    </xdr:from>
    <xdr:to>
      <xdr:col>15</xdr:col>
      <xdr:colOff>50800</xdr:colOff>
      <xdr:row>57</xdr:row>
      <xdr:rowOff>14509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64478"/>
          <a:ext cx="889000" cy="2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11896</xdr:rowOff>
    </xdr:from>
    <xdr:to>
      <xdr:col>10</xdr:col>
      <xdr:colOff>114300</xdr:colOff>
      <xdr:row>57</xdr:row>
      <xdr:rowOff>14509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84546"/>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18798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133477</xdr:rowOff>
    </xdr:from>
    <xdr:to>
      <xdr:col>24</xdr:col>
      <xdr:colOff>114300</xdr:colOff>
      <xdr:row>56</xdr:row>
      <xdr:rowOff>63627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6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156354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1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101734</xdr:rowOff>
    </xdr:from>
    <xdr:to>
      <xdr:col>20</xdr:col>
      <xdr:colOff>38100</xdr:colOff>
      <xdr:row>57</xdr:row>
      <xdr:rowOff>31884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0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48411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7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112478</xdr:rowOff>
    </xdr:from>
    <xdr:to>
      <xdr:col>15</xdr:col>
      <xdr:colOff>101600</xdr:colOff>
      <xdr:row>57</xdr:row>
      <xdr:rowOff>42628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1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33755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0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135159</xdr:rowOff>
    </xdr:from>
    <xdr:to>
      <xdr:col>10</xdr:col>
      <xdr:colOff>165100</xdr:colOff>
      <xdr:row>57</xdr:row>
      <xdr:rowOff>65309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3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81836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1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132546</xdr:rowOff>
    </xdr:from>
    <xdr:to>
      <xdr:col>6</xdr:col>
      <xdr:colOff>38100</xdr:colOff>
      <xdr:row>57</xdr:row>
      <xdr:rowOff>62696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3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79223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0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119469</xdr:rowOff>
    </xdr:from>
    <xdr:to>
      <xdr:col>24</xdr:col>
      <xdr:colOff>63500</xdr:colOff>
      <xdr:row>77</xdr:row>
      <xdr:rowOff>121813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21119"/>
          <a:ext cx="838200" cy="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119469</xdr:rowOff>
    </xdr:from>
    <xdr:to>
      <xdr:col>19</xdr:col>
      <xdr:colOff>177800</xdr:colOff>
      <xdr:row>77</xdr:row>
      <xdr:rowOff>143244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21119"/>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143244</xdr:rowOff>
    </xdr:from>
    <xdr:to>
      <xdr:col>15</xdr:col>
      <xdr:colOff>50800</xdr:colOff>
      <xdr:row>77</xdr:row>
      <xdr:rowOff>153815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44894"/>
          <a:ext cx="889000" cy="1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153815</xdr:rowOff>
    </xdr:from>
    <xdr:to>
      <xdr:col>10</xdr:col>
      <xdr:colOff>114300</xdr:colOff>
      <xdr:row>77</xdr:row>
      <xdr:rowOff>163761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55465"/>
          <a:ext cx="889000" cy="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71013</xdr:rowOff>
    </xdr:from>
    <xdr:to>
      <xdr:col>24</xdr:col>
      <xdr:colOff>114300</xdr:colOff>
      <xdr:row>78</xdr:row>
      <xdr:rowOff>1163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7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157390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8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68669</xdr:rowOff>
    </xdr:from>
    <xdr:to>
      <xdr:col>20</xdr:col>
      <xdr:colOff>38100</xdr:colOff>
      <xdr:row>77</xdr:row>
      <xdr:rowOff>170269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7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161396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6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92444</xdr:rowOff>
    </xdr:from>
    <xdr:to>
      <xdr:col>15</xdr:col>
      <xdr:colOff>101600</xdr:colOff>
      <xdr:row>78</xdr:row>
      <xdr:rowOff>22594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9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13721</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9017" y="13386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103015</xdr:rowOff>
    </xdr:from>
    <xdr:to>
      <xdr:col>10</xdr:col>
      <xdr:colOff>165100</xdr:colOff>
      <xdr:row>78</xdr:row>
      <xdr:rowOff>33165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0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24292</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30017" y="13397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112961</xdr:rowOff>
    </xdr:from>
    <xdr:to>
      <xdr:col>6</xdr:col>
      <xdr:colOff>38100</xdr:colOff>
      <xdr:row>78</xdr:row>
      <xdr:rowOff>43111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1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34238</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41017" y="13407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16393</xdr:rowOff>
    </xdr:from>
    <xdr:to>
      <xdr:col>24</xdr:col>
      <xdr:colOff>62865</xdr:colOff>
      <xdr:row>97</xdr:row>
      <xdr:rowOff>39536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46893"/>
          <a:ext cx="1270" cy="122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43363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67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39536</xdr:rowOff>
    </xdr:from>
    <xdr:to>
      <xdr:col>24</xdr:col>
      <xdr:colOff>152400</xdr:colOff>
      <xdr:row>97</xdr:row>
      <xdr:rowOff>39536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6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134520</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22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16393</xdr:rowOff>
    </xdr:from>
    <xdr:to>
      <xdr:col>24</xdr:col>
      <xdr:colOff>152400</xdr:colOff>
      <xdr:row>90</xdr:row>
      <xdr:rowOff>16393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4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10632</xdr:rowOff>
    </xdr:from>
    <xdr:to>
      <xdr:col>24</xdr:col>
      <xdr:colOff>63500</xdr:colOff>
      <xdr:row>97</xdr:row>
      <xdr:rowOff>106493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41282"/>
          <a:ext cx="838200" cy="9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146204</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091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123327</xdr:rowOff>
    </xdr:from>
    <xdr:to>
      <xdr:col>24</xdr:col>
      <xdr:colOff>114300</xdr:colOff>
      <xdr:row>95</xdr:row>
      <xdr:rowOff>53477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23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106493</xdr:rowOff>
    </xdr:from>
    <xdr:to>
      <xdr:col>19</xdr:col>
      <xdr:colOff>177800</xdr:colOff>
      <xdr:row>97</xdr:row>
      <xdr:rowOff>169585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737143"/>
          <a:ext cx="889000" cy="6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12951</xdr:rowOff>
    </xdr:from>
    <xdr:to>
      <xdr:col>20</xdr:col>
      <xdr:colOff>38100</xdr:colOff>
      <xdr:row>95</xdr:row>
      <xdr:rowOff>114551</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131078</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075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40456</xdr:rowOff>
    </xdr:from>
    <xdr:to>
      <xdr:col>15</xdr:col>
      <xdr:colOff>50800</xdr:colOff>
      <xdr:row>97</xdr:row>
      <xdr:rowOff>169585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671106"/>
          <a:ext cx="889000" cy="12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83207</xdr:rowOff>
    </xdr:from>
    <xdr:to>
      <xdr:col>15</xdr:col>
      <xdr:colOff>101600</xdr:colOff>
      <xdr:row>96</xdr:row>
      <xdr:rowOff>13357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29884</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40456</xdr:rowOff>
    </xdr:from>
    <xdr:to>
      <xdr:col>10</xdr:col>
      <xdr:colOff>114300</xdr:colOff>
      <xdr:row>98</xdr:row>
      <xdr:rowOff>44960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71106"/>
          <a:ext cx="889000" cy="17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3130</xdr:rowOff>
    </xdr:from>
    <xdr:to>
      <xdr:col>10</xdr:col>
      <xdr:colOff>165100</xdr:colOff>
      <xdr:row>95</xdr:row>
      <xdr:rowOff>104730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121257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57521</xdr:rowOff>
    </xdr:from>
    <xdr:to>
      <xdr:col>6</xdr:col>
      <xdr:colOff>38100</xdr:colOff>
      <xdr:row>96</xdr:row>
      <xdr:rowOff>159121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4198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131282</xdr:rowOff>
    </xdr:from>
    <xdr:to>
      <xdr:col>24</xdr:col>
      <xdr:colOff>114300</xdr:colOff>
      <xdr:row>97</xdr:row>
      <xdr:rowOff>61432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9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46209</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0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55693</xdr:rowOff>
    </xdr:from>
    <xdr:to>
      <xdr:col>20</xdr:col>
      <xdr:colOff>38100</xdr:colOff>
      <xdr:row>97</xdr:row>
      <xdr:rowOff>157293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8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148420</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7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118785</xdr:rowOff>
    </xdr:from>
    <xdr:to>
      <xdr:col>15</xdr:col>
      <xdr:colOff>101600</xdr:colOff>
      <xdr:row>98</xdr:row>
      <xdr:rowOff>48935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74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40062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84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161106</xdr:rowOff>
    </xdr:from>
    <xdr:to>
      <xdr:col>10</xdr:col>
      <xdr:colOff>165100</xdr:colOff>
      <xdr:row>97</xdr:row>
      <xdr:rowOff>91256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2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82383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71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165610</xdr:rowOff>
    </xdr:from>
    <xdr:to>
      <xdr:col>6</xdr:col>
      <xdr:colOff>38100</xdr:colOff>
      <xdr:row>98</xdr:row>
      <xdr:rowOff>95760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9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86887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39290</xdr:rowOff>
    </xdr:from>
    <xdr:to>
      <xdr:col>55</xdr:col>
      <xdr:colOff>0</xdr:colOff>
      <xdr:row>37</xdr:row>
      <xdr:rowOff>81929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82940"/>
          <a:ext cx="838200" cy="4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120530</xdr:rowOff>
    </xdr:from>
    <xdr:to>
      <xdr:col>50</xdr:col>
      <xdr:colOff>114300</xdr:colOff>
      <xdr:row>37</xdr:row>
      <xdr:rowOff>39290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292730"/>
          <a:ext cx="889000" cy="9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71381</xdr:rowOff>
    </xdr:from>
    <xdr:to>
      <xdr:col>45</xdr:col>
      <xdr:colOff>177800</xdr:colOff>
      <xdr:row>36</xdr:row>
      <xdr:rowOff>120530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243581"/>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166403</xdr:rowOff>
    </xdr:from>
    <xdr:to>
      <xdr:col>41</xdr:col>
      <xdr:colOff>50800</xdr:colOff>
      <xdr:row>36</xdr:row>
      <xdr:rowOff>71381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309903"/>
          <a:ext cx="889000" cy="93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166441</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31129</xdr:rowOff>
    </xdr:from>
    <xdr:to>
      <xdr:col>55</xdr:col>
      <xdr:colOff>50800</xdr:colOff>
      <xdr:row>37</xdr:row>
      <xdr:rowOff>132729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7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9556</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5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159940</xdr:rowOff>
    </xdr:from>
    <xdr:to>
      <xdr:col>50</xdr:col>
      <xdr:colOff>165100</xdr:colOff>
      <xdr:row>37</xdr:row>
      <xdr:rowOff>90090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3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81217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2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69730</xdr:rowOff>
    </xdr:from>
    <xdr:to>
      <xdr:col>46</xdr:col>
      <xdr:colOff>38100</xdr:colOff>
      <xdr:row>36</xdr:row>
      <xdr:rowOff>171330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4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162457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33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20581</xdr:rowOff>
    </xdr:from>
    <xdr:to>
      <xdr:col>41</xdr:col>
      <xdr:colOff>101600</xdr:colOff>
      <xdr:row>36</xdr:row>
      <xdr:rowOff>122181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9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138708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596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115603</xdr:rowOff>
    </xdr:from>
    <xdr:to>
      <xdr:col>36</xdr:col>
      <xdr:colOff>165100</xdr:colOff>
      <xdr:row>31</xdr:row>
      <xdr:rowOff>45753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25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36880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351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59026</xdr:rowOff>
    </xdr:from>
    <xdr:to>
      <xdr:col>55</xdr:col>
      <xdr:colOff>0</xdr:colOff>
      <xdr:row>57</xdr:row>
      <xdr:rowOff>23049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660226"/>
          <a:ext cx="838200" cy="13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23049</xdr:rowOff>
    </xdr:from>
    <xdr:to>
      <xdr:col>50</xdr:col>
      <xdr:colOff>114300</xdr:colOff>
      <xdr:row>58</xdr:row>
      <xdr:rowOff>39257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795699"/>
          <a:ext cx="889000" cy="18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39257</xdr:rowOff>
    </xdr:from>
    <xdr:to>
      <xdr:col>45</xdr:col>
      <xdr:colOff>177800</xdr:colOff>
      <xdr:row>58</xdr:row>
      <xdr:rowOff>84564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983357"/>
          <a:ext cx="889000" cy="4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62618</xdr:rowOff>
    </xdr:from>
    <xdr:to>
      <xdr:col>41</xdr:col>
      <xdr:colOff>50800</xdr:colOff>
      <xdr:row>58</xdr:row>
      <xdr:rowOff>84564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10006718"/>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8226</xdr:rowOff>
    </xdr:from>
    <xdr:to>
      <xdr:col>55</xdr:col>
      <xdr:colOff>50800</xdr:colOff>
      <xdr:row>56</xdr:row>
      <xdr:rowOff>109826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0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31103</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4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143699</xdr:rowOff>
    </xdr:from>
    <xdr:to>
      <xdr:col>50</xdr:col>
      <xdr:colOff>165100</xdr:colOff>
      <xdr:row>57</xdr:row>
      <xdr:rowOff>73849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4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64976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83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159907</xdr:rowOff>
    </xdr:from>
    <xdr:to>
      <xdr:col>46</xdr:col>
      <xdr:colOff>38100</xdr:colOff>
      <xdr:row>58</xdr:row>
      <xdr:rowOff>90057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3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81184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02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33764</xdr:rowOff>
    </xdr:from>
    <xdr:to>
      <xdr:col>41</xdr:col>
      <xdr:colOff>101600</xdr:colOff>
      <xdr:row>58</xdr:row>
      <xdr:rowOff>135364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7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126491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07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11818</xdr:rowOff>
    </xdr:from>
    <xdr:to>
      <xdr:col>36</xdr:col>
      <xdr:colOff>165100</xdr:colOff>
      <xdr:row>58</xdr:row>
      <xdr:rowOff>113418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104545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04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98850</xdr:rowOff>
    </xdr:from>
    <xdr:to>
      <xdr:col>55</xdr:col>
      <xdr:colOff>0</xdr:colOff>
      <xdr:row>78</xdr:row>
      <xdr:rowOff>100267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71950"/>
          <a:ext cx="8382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38956</xdr:rowOff>
    </xdr:from>
    <xdr:to>
      <xdr:col>50</xdr:col>
      <xdr:colOff>114300</xdr:colOff>
      <xdr:row>78</xdr:row>
      <xdr:rowOff>100267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412056"/>
          <a:ext cx="889000" cy="6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38956</xdr:rowOff>
    </xdr:from>
    <xdr:to>
      <xdr:col>45</xdr:col>
      <xdr:colOff>177800</xdr:colOff>
      <xdr:row>78</xdr:row>
      <xdr:rowOff>93089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412056"/>
          <a:ext cx="889000" cy="5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16301</xdr:rowOff>
    </xdr:from>
    <xdr:to>
      <xdr:col>41</xdr:col>
      <xdr:colOff>50800</xdr:colOff>
      <xdr:row>78</xdr:row>
      <xdr:rowOff>93089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389401"/>
          <a:ext cx="889000" cy="7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48050</xdr:rowOff>
    </xdr:from>
    <xdr:to>
      <xdr:col>55</xdr:col>
      <xdr:colOff>50800</xdr:colOff>
      <xdr:row>78</xdr:row>
      <xdr:rowOff>149650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134427</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49467</xdr:rowOff>
    </xdr:from>
    <xdr:to>
      <xdr:col>50</xdr:col>
      <xdr:colOff>165100</xdr:colOff>
      <xdr:row>78</xdr:row>
      <xdr:rowOff>151067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2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142194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1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159606</xdr:rowOff>
    </xdr:from>
    <xdr:to>
      <xdr:col>46</xdr:col>
      <xdr:colOff>38100</xdr:colOff>
      <xdr:row>78</xdr:row>
      <xdr:rowOff>89756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6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80883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45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42289</xdr:rowOff>
    </xdr:from>
    <xdr:to>
      <xdr:col>41</xdr:col>
      <xdr:colOff>101600</xdr:colOff>
      <xdr:row>78</xdr:row>
      <xdr:rowOff>143889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1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135016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0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136951</xdr:rowOff>
    </xdr:from>
    <xdr:to>
      <xdr:col>36</xdr:col>
      <xdr:colOff>165100</xdr:colOff>
      <xdr:row>78</xdr:row>
      <xdr:rowOff>67101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3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58228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43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69543</xdr:rowOff>
    </xdr:from>
    <xdr:to>
      <xdr:col>55</xdr:col>
      <xdr:colOff>0</xdr:colOff>
      <xdr:row>94</xdr:row>
      <xdr:rowOff>40419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5842943"/>
          <a:ext cx="838200" cy="31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117619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2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40419</xdr:rowOff>
    </xdr:from>
    <xdr:to>
      <xdr:col>50</xdr:col>
      <xdr:colOff>114300</xdr:colOff>
      <xdr:row>96</xdr:row>
      <xdr:rowOff>146214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156719"/>
          <a:ext cx="889000" cy="44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136548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146214</xdr:rowOff>
    </xdr:from>
    <xdr:to>
      <xdr:col>45</xdr:col>
      <xdr:colOff>177800</xdr:colOff>
      <xdr:row>97</xdr:row>
      <xdr:rowOff>24211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605414"/>
          <a:ext cx="889000" cy="4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22360</xdr:rowOff>
    </xdr:from>
    <xdr:to>
      <xdr:col>41</xdr:col>
      <xdr:colOff>50800</xdr:colOff>
      <xdr:row>97</xdr:row>
      <xdr:rowOff>24211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653010"/>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18743</xdr:rowOff>
    </xdr:from>
    <xdr:to>
      <xdr:col>55</xdr:col>
      <xdr:colOff>50800</xdr:colOff>
      <xdr:row>92</xdr:row>
      <xdr:rowOff>120343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579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41620</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564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161069</xdr:rowOff>
    </xdr:from>
    <xdr:to>
      <xdr:col>50</xdr:col>
      <xdr:colOff>165100</xdr:colOff>
      <xdr:row>94</xdr:row>
      <xdr:rowOff>91219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10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107746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588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95414</xdr:rowOff>
    </xdr:from>
    <xdr:to>
      <xdr:col>46</xdr:col>
      <xdr:colOff>38100</xdr:colOff>
      <xdr:row>97</xdr:row>
      <xdr:rowOff>25564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55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16691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6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144861</xdr:rowOff>
    </xdr:from>
    <xdr:to>
      <xdr:col>41</xdr:col>
      <xdr:colOff>101600</xdr:colOff>
      <xdr:row>97</xdr:row>
      <xdr:rowOff>75011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0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66138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69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143010</xdr:rowOff>
    </xdr:from>
    <xdr:to>
      <xdr:col>36</xdr:col>
      <xdr:colOff>165100</xdr:colOff>
      <xdr:row>97</xdr:row>
      <xdr:rowOff>73160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60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64287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69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16370</xdr:rowOff>
    </xdr:from>
    <xdr:to>
      <xdr:col>85</xdr:col>
      <xdr:colOff>127000</xdr:colOff>
      <xdr:row>38</xdr:row>
      <xdr:rowOff>23057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531470"/>
          <a:ext cx="838200" cy="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16370</xdr:rowOff>
    </xdr:from>
    <xdr:to>
      <xdr:col>81</xdr:col>
      <xdr:colOff>50800</xdr:colOff>
      <xdr:row>38</xdr:row>
      <xdr:rowOff>20313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592300" y="6531470"/>
          <a:ext cx="889000" cy="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2940</xdr:rowOff>
    </xdr:from>
    <xdr:to>
      <xdr:col>76</xdr:col>
      <xdr:colOff>114300</xdr:colOff>
      <xdr:row>38</xdr:row>
      <xdr:rowOff>20313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518040"/>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2940</xdr:rowOff>
    </xdr:from>
    <xdr:to>
      <xdr:col>71</xdr:col>
      <xdr:colOff>177800</xdr:colOff>
      <xdr:row>38</xdr:row>
      <xdr:rowOff>21171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2814300" y="6518040"/>
          <a:ext cx="889000" cy="1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143707</xdr:rowOff>
    </xdr:from>
    <xdr:to>
      <xdr:col>85</xdr:col>
      <xdr:colOff>177800</xdr:colOff>
      <xdr:row>38</xdr:row>
      <xdr:rowOff>73857</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48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313932"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417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137020</xdr:rowOff>
    </xdr:from>
    <xdr:to>
      <xdr:col>81</xdr:col>
      <xdr:colOff>101600</xdr:colOff>
      <xdr:row>38</xdr:row>
      <xdr:rowOff>67170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4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58297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573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140963</xdr:rowOff>
    </xdr:from>
    <xdr:to>
      <xdr:col>76</xdr:col>
      <xdr:colOff>165100</xdr:colOff>
      <xdr:row>38</xdr:row>
      <xdr:rowOff>71113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48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62240</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35333" y="657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123590</xdr:rowOff>
    </xdr:from>
    <xdr:to>
      <xdr:col>72</xdr:col>
      <xdr:colOff>38100</xdr:colOff>
      <xdr:row>38</xdr:row>
      <xdr:rowOff>53740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46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44867</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4017" y="6559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141821</xdr:rowOff>
    </xdr:from>
    <xdr:to>
      <xdr:col>67</xdr:col>
      <xdr:colOff>101600</xdr:colOff>
      <xdr:row>38</xdr:row>
      <xdr:rowOff>71971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48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63098</xdr:rowOff>
    </xdr:from>
    <xdr:ext cx="313932"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57333" y="6578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114497</xdr:rowOff>
    </xdr:from>
    <xdr:to>
      <xdr:col>85</xdr:col>
      <xdr:colOff>127000</xdr:colOff>
      <xdr:row>76</xdr:row>
      <xdr:rowOff>124879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3144697"/>
          <a:ext cx="838200" cy="1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91294</xdr:rowOff>
    </xdr:from>
    <xdr:to>
      <xdr:col>81</xdr:col>
      <xdr:colOff>50800</xdr:colOff>
      <xdr:row>76</xdr:row>
      <xdr:rowOff>114497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3121494"/>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91294</xdr:rowOff>
    </xdr:from>
    <xdr:to>
      <xdr:col>76</xdr:col>
      <xdr:colOff>114300</xdr:colOff>
      <xdr:row>76</xdr:row>
      <xdr:rowOff>97065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121494"/>
          <a:ext cx="889000" cy="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90932</xdr:rowOff>
    </xdr:from>
    <xdr:to>
      <xdr:col>71</xdr:col>
      <xdr:colOff>177800</xdr:colOff>
      <xdr:row>76</xdr:row>
      <xdr:rowOff>97065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3121132"/>
          <a:ext cx="889000" cy="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74079</xdr:rowOff>
    </xdr:from>
    <xdr:to>
      <xdr:col>85</xdr:col>
      <xdr:colOff>177800</xdr:colOff>
      <xdr:row>77</xdr:row>
      <xdr:rowOff>4229</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10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52506</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308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63697</xdr:rowOff>
    </xdr:from>
    <xdr:to>
      <xdr:col>81</xdr:col>
      <xdr:colOff>101600</xdr:colOff>
      <xdr:row>76</xdr:row>
      <xdr:rowOff>165297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09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156424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8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40494</xdr:rowOff>
    </xdr:from>
    <xdr:to>
      <xdr:col>76</xdr:col>
      <xdr:colOff>165100</xdr:colOff>
      <xdr:row>76</xdr:row>
      <xdr:rowOff>142094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0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133221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16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46265</xdr:rowOff>
    </xdr:from>
    <xdr:to>
      <xdr:col>72</xdr:col>
      <xdr:colOff>38100</xdr:colOff>
      <xdr:row>76</xdr:row>
      <xdr:rowOff>147865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07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138992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6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40132</xdr:rowOff>
    </xdr:from>
    <xdr:to>
      <xdr:col>67</xdr:col>
      <xdr:colOff>101600</xdr:colOff>
      <xdr:row>76</xdr:row>
      <xdr:rowOff>141732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07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132859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6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85252</xdr:rowOff>
    </xdr:from>
    <xdr:to>
      <xdr:col>85</xdr:col>
      <xdr:colOff>127000</xdr:colOff>
      <xdr:row>98</xdr:row>
      <xdr:rowOff>96952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887352"/>
          <a:ext cx="838200" cy="1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48978</xdr:rowOff>
    </xdr:from>
    <xdr:to>
      <xdr:col>81</xdr:col>
      <xdr:colOff>50800</xdr:colOff>
      <xdr:row>98</xdr:row>
      <xdr:rowOff>85252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851078"/>
          <a:ext cx="889000" cy="3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48978</xdr:rowOff>
    </xdr:from>
    <xdr:to>
      <xdr:col>76</xdr:col>
      <xdr:colOff>114300</xdr:colOff>
      <xdr:row>98</xdr:row>
      <xdr:rowOff>83652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851078"/>
          <a:ext cx="889000" cy="3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83652</xdr:rowOff>
    </xdr:from>
    <xdr:to>
      <xdr:col>71</xdr:col>
      <xdr:colOff>177800</xdr:colOff>
      <xdr:row>98</xdr:row>
      <xdr:rowOff>90908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85752"/>
          <a:ext cx="889000" cy="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46152</xdr:rowOff>
    </xdr:from>
    <xdr:to>
      <xdr:col>85</xdr:col>
      <xdr:colOff>177800</xdr:colOff>
      <xdr:row>98</xdr:row>
      <xdr:rowOff>147752</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4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142701</xdr:rowOff>
    </xdr:from>
    <xdr:ext cx="469744"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77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34452</xdr:rowOff>
    </xdr:from>
    <xdr:to>
      <xdr:col>81</xdr:col>
      <xdr:colOff>101600</xdr:colOff>
      <xdr:row>98</xdr:row>
      <xdr:rowOff>136052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3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127179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92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169628</xdr:rowOff>
    </xdr:from>
    <xdr:to>
      <xdr:col>76</xdr:col>
      <xdr:colOff>165100</xdr:colOff>
      <xdr:row>98</xdr:row>
      <xdr:rowOff>99778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0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90905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89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32852</xdr:rowOff>
    </xdr:from>
    <xdr:to>
      <xdr:col>72</xdr:col>
      <xdr:colOff>38100</xdr:colOff>
      <xdr:row>98</xdr:row>
      <xdr:rowOff>134452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3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125579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2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40108</xdr:rowOff>
    </xdr:from>
    <xdr:to>
      <xdr:col>67</xdr:col>
      <xdr:colOff>101600</xdr:colOff>
      <xdr:row>98</xdr:row>
      <xdr:rowOff>141708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4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132835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3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157226</xdr:rowOff>
    </xdr:from>
    <xdr:to>
      <xdr:col>116</xdr:col>
      <xdr:colOff>63500</xdr:colOff>
      <xdr:row>59</xdr:row>
      <xdr:rowOff>18904</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101326"/>
          <a:ext cx="838200" cy="3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153512</xdr:rowOff>
    </xdr:from>
    <xdr:to>
      <xdr:col>111</xdr:col>
      <xdr:colOff>177800</xdr:colOff>
      <xdr:row>58</xdr:row>
      <xdr:rowOff>157226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097612"/>
          <a:ext cx="889000" cy="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153512</xdr:rowOff>
    </xdr:from>
    <xdr:to>
      <xdr:col>107</xdr:col>
      <xdr:colOff>50800</xdr:colOff>
      <xdr:row>58</xdr:row>
      <xdr:rowOff>160922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10097612"/>
          <a:ext cx="889000" cy="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160922</xdr:rowOff>
    </xdr:from>
    <xdr:to>
      <xdr:col>102</xdr:col>
      <xdr:colOff>114300</xdr:colOff>
      <xdr:row>58</xdr:row>
      <xdr:rowOff>161093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10105022"/>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139554</xdr:rowOff>
    </xdr:from>
    <xdr:to>
      <xdr:col>116</xdr:col>
      <xdr:colOff>114300</xdr:colOff>
      <xdr:row>59</xdr:row>
      <xdr:rowOff>69704</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8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65536</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10009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106426</xdr:rowOff>
    </xdr:from>
    <xdr:to>
      <xdr:col>112</xdr:col>
      <xdr:colOff>38100</xdr:colOff>
      <xdr:row>59</xdr:row>
      <xdr:rowOff>36576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5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27703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101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102712</xdr:rowOff>
    </xdr:from>
    <xdr:to>
      <xdr:col>107</xdr:col>
      <xdr:colOff>101600</xdr:colOff>
      <xdr:row>59</xdr:row>
      <xdr:rowOff>32862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4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23989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1013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110122</xdr:rowOff>
    </xdr:from>
    <xdr:to>
      <xdr:col>102</xdr:col>
      <xdr:colOff>165100</xdr:colOff>
      <xdr:row>59</xdr:row>
      <xdr:rowOff>40272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05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31399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14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110293</xdr:rowOff>
    </xdr:from>
    <xdr:to>
      <xdr:col>98</xdr:col>
      <xdr:colOff>38100</xdr:colOff>
      <xdr:row>59</xdr:row>
      <xdr:rowOff>40443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5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31570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14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101817</xdr:rowOff>
    </xdr:from>
    <xdr:to>
      <xdr:col>116</xdr:col>
      <xdr:colOff>63500</xdr:colOff>
      <xdr:row>77</xdr:row>
      <xdr:rowOff>5904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132017"/>
          <a:ext cx="838200" cy="7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5904</xdr:rowOff>
    </xdr:from>
    <xdr:to>
      <xdr:col>111</xdr:col>
      <xdr:colOff>177800</xdr:colOff>
      <xdr:row>77</xdr:row>
      <xdr:rowOff>56490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207554"/>
          <a:ext cx="889000" cy="5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56490</xdr:rowOff>
    </xdr:from>
    <xdr:to>
      <xdr:col>107</xdr:col>
      <xdr:colOff>50800</xdr:colOff>
      <xdr:row>77</xdr:row>
      <xdr:rowOff>113934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258140"/>
          <a:ext cx="889000" cy="5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113934</xdr:rowOff>
    </xdr:from>
    <xdr:to>
      <xdr:col>102</xdr:col>
      <xdr:colOff>114300</xdr:colOff>
      <xdr:row>77</xdr:row>
      <xdr:rowOff>136761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315584"/>
          <a:ext cx="889000" cy="2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158042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51017</xdr:rowOff>
    </xdr:from>
    <xdr:to>
      <xdr:col>116</xdr:col>
      <xdr:colOff>114300</xdr:colOff>
      <xdr:row>76</xdr:row>
      <xdr:rowOff>152617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08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29444</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05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126554</xdr:rowOff>
    </xdr:from>
    <xdr:to>
      <xdr:col>112</xdr:col>
      <xdr:colOff>38100</xdr:colOff>
      <xdr:row>77</xdr:row>
      <xdr:rowOff>56704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15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47831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24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5690</xdr:rowOff>
    </xdr:from>
    <xdr:to>
      <xdr:col>107</xdr:col>
      <xdr:colOff>101600</xdr:colOff>
      <xdr:row>77</xdr:row>
      <xdr:rowOff>107290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20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98417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30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63134</xdr:rowOff>
    </xdr:from>
    <xdr:to>
      <xdr:col>102</xdr:col>
      <xdr:colOff>165100</xdr:colOff>
      <xdr:row>77</xdr:row>
      <xdr:rowOff>164734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26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155861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3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85961</xdr:rowOff>
    </xdr:from>
    <xdr:to>
      <xdr:col>98</xdr:col>
      <xdr:colOff>38100</xdr:colOff>
      <xdr:row>78</xdr:row>
      <xdr:rowOff>16111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28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7238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38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游ゴシック" panose="020B0400000000000000" pitchFamily="50" charset="-128"/>
              <a:ea typeface="游ゴシック" panose="020B0400000000000000" pitchFamily="50" charset="-128"/>
            </a:rPr>
            <a:t>前年度と比較すると普通建設事業費が増加しており、中でも更新整備分が大幅に増加している。これは清掃センター基幹的設備改良工事が本格化したことによるものである。扶助費においても増加しており、これは非課税世帯等に対する給付金事業が単価や対象者を変えながらも継続しており、定額減税対応給付金事業が新たに追加されたことによるものである。補助費等は前年度まで実施していた医療提供体制整備事業や飲食・物販店等営業支援事業、などの新型コロナウイルス対策事業が減少したことによるものである。積立金は実質収支が一定見込めたことから、実質収支の一部を繰り上げ償還の財源に活用したことよるものである。</a:t>
          </a:r>
        </a:p>
        <a:p>
          <a:r>
            <a:rPr kumimoji="1" lang="ja-JP" altLang="en-US" sz="1200">
              <a:latin typeface="游ゴシック" panose="020B0400000000000000" pitchFamily="50" charset="-128"/>
              <a:ea typeface="游ゴシック" panose="020B0400000000000000" pitchFamily="50" charset="-128"/>
            </a:rPr>
            <a:t>これらの増減は臨時的なものであるが、人件費や物件費の増加については給与改定や物価高騰等に伴うものであり、令和</a:t>
          </a:r>
          <a:r>
            <a:rPr kumimoji="1" lang="en-US" altLang="ja-JP" sz="1200">
              <a:latin typeface="游ゴシック" panose="020B0400000000000000" pitchFamily="50" charset="-128"/>
              <a:ea typeface="游ゴシック" panose="020B0400000000000000" pitchFamily="50" charset="-128"/>
            </a:rPr>
            <a:t>6</a:t>
          </a:r>
          <a:r>
            <a:rPr kumimoji="1" lang="ja-JP" altLang="en-US" sz="1200">
              <a:latin typeface="游ゴシック" panose="020B0400000000000000" pitchFamily="50" charset="-128"/>
              <a:ea typeface="游ゴシック" panose="020B0400000000000000" pitchFamily="50" charset="-128"/>
            </a:rPr>
            <a:t>年度限りの増加要因ではない。本市は南北に細長い地形により数ある公共施設の維持管理費や人件費が経常的にかかっており、類似団体平均と比較しても高い水準にある。</a:t>
          </a:r>
        </a:p>
        <a:p>
          <a:r>
            <a:rPr kumimoji="1" lang="ja-JP" altLang="en-US" sz="1200">
              <a:latin typeface="游ゴシック" panose="020B0400000000000000" pitchFamily="50" charset="-128"/>
              <a:ea typeface="游ゴシック" panose="020B0400000000000000" pitchFamily="50" charset="-128"/>
            </a:rPr>
            <a:t>計画的に大規模改修事業を実施することにより、維持補修費についても比較的節減できているものと考えられるが、市制施行後</a:t>
          </a:r>
          <a:r>
            <a:rPr kumimoji="1" lang="en-US" altLang="ja-JP" sz="1200">
              <a:latin typeface="游ゴシック" panose="020B0400000000000000" pitchFamily="50" charset="-128"/>
              <a:ea typeface="游ゴシック" panose="020B0400000000000000" pitchFamily="50" charset="-128"/>
            </a:rPr>
            <a:t>50</a:t>
          </a:r>
          <a:r>
            <a:rPr kumimoji="1" lang="ja-JP" altLang="en-US" sz="1200">
              <a:latin typeface="游ゴシック" panose="020B0400000000000000" pitchFamily="50" charset="-128"/>
              <a:ea typeface="游ゴシック" panose="020B0400000000000000" pitchFamily="50" charset="-128"/>
            </a:rPr>
            <a:t>年を超え、老朽化が急速に進行している公共施設も多くあることから、施設の統廃合などを踏まえた今後のあり方を検討するとともに人員の適正配置等により、人件費の抑制に努める必要がある。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奈良県生駒市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116,553
115,057
53.15
49,102,054
47,255,327
1,536,007
25,655,599
13,254,980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113983</xdr:rowOff>
    </xdr:from>
    <xdr:to>
      <xdr:col>24</xdr:col>
      <xdr:colOff>63500</xdr:colOff>
      <xdr:row>35</xdr:row>
      <xdr:rowOff>169990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114733"/>
          <a:ext cx="8382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128270</xdr:rowOff>
    </xdr:from>
    <xdr:to>
      <xdr:col>19</xdr:col>
      <xdr:colOff>177800</xdr:colOff>
      <xdr:row>35</xdr:row>
      <xdr:rowOff>169990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2908300" y="6129020"/>
          <a:ext cx="889000" cy="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21399</xdr:rowOff>
    </xdr:from>
    <xdr:to>
      <xdr:col>15</xdr:col>
      <xdr:colOff>50800</xdr:colOff>
      <xdr:row>35</xdr:row>
      <xdr:rowOff>128270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6022149"/>
          <a:ext cx="889000" cy="10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21399</xdr:rowOff>
    </xdr:from>
    <xdr:to>
      <xdr:col>10</xdr:col>
      <xdr:colOff>114300</xdr:colOff>
      <xdr:row>35</xdr:row>
      <xdr:rowOff>101981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130300" y="6022149"/>
          <a:ext cx="889000" cy="8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63183</xdr:rowOff>
    </xdr:from>
    <xdr:to>
      <xdr:col>24</xdr:col>
      <xdr:colOff>114300</xdr:colOff>
      <xdr:row>35</xdr:row>
      <xdr:rowOff>164783</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06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86060</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91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119190</xdr:rowOff>
    </xdr:from>
    <xdr:to>
      <xdr:col>20</xdr:col>
      <xdr:colOff>38100</xdr:colOff>
      <xdr:row>36</xdr:row>
      <xdr:rowOff>49340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11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65867</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89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77470</xdr:rowOff>
    </xdr:from>
    <xdr:to>
      <xdr:col>15</xdr:col>
      <xdr:colOff>101600</xdr:colOff>
      <xdr:row>36</xdr:row>
      <xdr:rowOff>7620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24147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85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142049</xdr:rowOff>
    </xdr:from>
    <xdr:to>
      <xdr:col>10</xdr:col>
      <xdr:colOff>165100</xdr:colOff>
      <xdr:row>35</xdr:row>
      <xdr:rowOff>72199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597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88726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74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51181</xdr:rowOff>
    </xdr:from>
    <xdr:to>
      <xdr:col>6</xdr:col>
      <xdr:colOff>38100</xdr:colOff>
      <xdr:row>35</xdr:row>
      <xdr:rowOff>152781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05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169308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82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48695</xdr:rowOff>
    </xdr:from>
    <xdr:to>
      <xdr:col>24</xdr:col>
      <xdr:colOff>63500</xdr:colOff>
      <xdr:row>58</xdr:row>
      <xdr:rowOff>58292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992795"/>
          <a:ext cx="838200" cy="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52965</xdr:rowOff>
    </xdr:from>
    <xdr:to>
      <xdr:col>19</xdr:col>
      <xdr:colOff>177800</xdr:colOff>
      <xdr:row>58</xdr:row>
      <xdr:rowOff>58292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997065"/>
          <a:ext cx="889000" cy="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52965</xdr:rowOff>
    </xdr:from>
    <xdr:to>
      <xdr:col>15</xdr:col>
      <xdr:colOff>50800</xdr:colOff>
      <xdr:row>58</xdr:row>
      <xdr:rowOff>59850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97065"/>
          <a:ext cx="889000" cy="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25118</xdr:rowOff>
    </xdr:from>
    <xdr:to>
      <xdr:col>10</xdr:col>
      <xdr:colOff>114300</xdr:colOff>
      <xdr:row>58</xdr:row>
      <xdr:rowOff>59850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26318"/>
          <a:ext cx="889000" cy="37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169345</xdr:rowOff>
    </xdr:from>
    <xdr:to>
      <xdr:col>24</xdr:col>
      <xdr:colOff>114300</xdr:colOff>
      <xdr:row>58</xdr:row>
      <xdr:rowOff>99495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94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84272</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5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7492</xdr:rowOff>
    </xdr:from>
    <xdr:to>
      <xdr:col>20</xdr:col>
      <xdr:colOff>38100</xdr:colOff>
      <xdr:row>58</xdr:row>
      <xdr:rowOff>109092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5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100219</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1004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2165</xdr:rowOff>
    </xdr:from>
    <xdr:to>
      <xdr:col>15</xdr:col>
      <xdr:colOff>101600</xdr:colOff>
      <xdr:row>58</xdr:row>
      <xdr:rowOff>103765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94892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3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9050</xdr:rowOff>
    </xdr:from>
    <xdr:to>
      <xdr:col>10</xdr:col>
      <xdr:colOff>165100</xdr:colOff>
      <xdr:row>58</xdr:row>
      <xdr:rowOff>110650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101777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145768</xdr:rowOff>
    </xdr:from>
    <xdr:to>
      <xdr:col>6</xdr:col>
      <xdr:colOff>38100</xdr:colOff>
      <xdr:row>56</xdr:row>
      <xdr:rowOff>75918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7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67045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68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60129</xdr:rowOff>
    </xdr:from>
    <xdr:to>
      <xdr:col>24</xdr:col>
      <xdr:colOff>62865</xdr:colOff>
      <xdr:row>77</xdr:row>
      <xdr:rowOff>88740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404529"/>
          <a:ext cx="1270" cy="88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92567</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9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88740</xdr:rowOff>
    </xdr:from>
    <xdr:to>
      <xdr:col>24</xdr:col>
      <xdr:colOff>152400</xdr:colOff>
      <xdr:row>77</xdr:row>
      <xdr:rowOff>88740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9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6806</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2179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60129</xdr:rowOff>
    </xdr:from>
    <xdr:to>
      <xdr:col>24</xdr:col>
      <xdr:colOff>152400</xdr:colOff>
      <xdr:row>72</xdr:row>
      <xdr:rowOff>60129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40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13174</xdr:rowOff>
    </xdr:from>
    <xdr:to>
      <xdr:col>24</xdr:col>
      <xdr:colOff>63500</xdr:colOff>
      <xdr:row>77</xdr:row>
      <xdr:rowOff>79637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214824"/>
          <a:ext cx="838200" cy="6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98720</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786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75843</xdr:rowOff>
    </xdr:from>
    <xdr:to>
      <xdr:col>24</xdr:col>
      <xdr:colOff>114300</xdr:colOff>
      <xdr:row>76</xdr:row>
      <xdr:rowOff>5993</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93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79637</xdr:rowOff>
    </xdr:from>
    <xdr:to>
      <xdr:col>19</xdr:col>
      <xdr:colOff>177800</xdr:colOff>
      <xdr:row>77</xdr:row>
      <xdr:rowOff>110261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281287"/>
          <a:ext cx="889000" cy="3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120479</xdr:rowOff>
    </xdr:from>
    <xdr:to>
      <xdr:col>20</xdr:col>
      <xdr:colOff>38100</xdr:colOff>
      <xdr:row>76</xdr:row>
      <xdr:rowOff>50629</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9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67156</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75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71723</xdr:rowOff>
    </xdr:from>
    <xdr:to>
      <xdr:col>15</xdr:col>
      <xdr:colOff>50800</xdr:colOff>
      <xdr:row>77</xdr:row>
      <xdr:rowOff>110261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3273373"/>
          <a:ext cx="889000" cy="3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881</xdr:rowOff>
    </xdr:from>
    <xdr:to>
      <xdr:col>15</xdr:col>
      <xdr:colOff>101600</xdr:colOff>
      <xdr:row>76</xdr:row>
      <xdr:rowOff>102481</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3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119007</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0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71723</xdr:rowOff>
    </xdr:from>
    <xdr:to>
      <xdr:col>10</xdr:col>
      <xdr:colOff>114300</xdr:colOff>
      <xdr:row>78</xdr:row>
      <xdr:rowOff>17225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273373"/>
          <a:ext cx="889000" cy="11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143188</xdr:rowOff>
    </xdr:from>
    <xdr:to>
      <xdr:col>10</xdr:col>
      <xdr:colOff>165100</xdr:colOff>
      <xdr:row>76</xdr:row>
      <xdr:rowOff>73338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0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89865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119971</xdr:rowOff>
    </xdr:from>
    <xdr:to>
      <xdr:col>6</xdr:col>
      <xdr:colOff>38100</xdr:colOff>
      <xdr:row>77</xdr:row>
      <xdr:rowOff>50121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5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66648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92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133824</xdr:rowOff>
    </xdr:from>
    <xdr:to>
      <xdr:col>24</xdr:col>
      <xdr:colOff>114300</xdr:colOff>
      <xdr:row>77</xdr:row>
      <xdr:rowOff>63974</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16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48751</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7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28837</xdr:rowOff>
    </xdr:from>
    <xdr:to>
      <xdr:col>20</xdr:col>
      <xdr:colOff>38100</xdr:colOff>
      <xdr:row>77</xdr:row>
      <xdr:rowOff>130437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23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121564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32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59461</xdr:rowOff>
    </xdr:from>
    <xdr:to>
      <xdr:col>15</xdr:col>
      <xdr:colOff>101600</xdr:colOff>
      <xdr:row>77</xdr:row>
      <xdr:rowOff>161061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26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152188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353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20923</xdr:rowOff>
    </xdr:from>
    <xdr:to>
      <xdr:col>10</xdr:col>
      <xdr:colOff>165100</xdr:colOff>
      <xdr:row>77</xdr:row>
      <xdr:rowOff>122523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22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113650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31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137875</xdr:rowOff>
    </xdr:from>
    <xdr:to>
      <xdr:col>6</xdr:col>
      <xdr:colOff>38100</xdr:colOff>
      <xdr:row>78</xdr:row>
      <xdr:rowOff>68025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33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59152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43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34944</xdr:rowOff>
    </xdr:from>
    <xdr:to>
      <xdr:col>24</xdr:col>
      <xdr:colOff>63500</xdr:colOff>
      <xdr:row>94</xdr:row>
      <xdr:rowOff>26409</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3797300" y="15979794"/>
          <a:ext cx="838200" cy="16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100170</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559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26409</xdr:rowOff>
    </xdr:from>
    <xdr:to>
      <xdr:col>19</xdr:col>
      <xdr:colOff>177800</xdr:colOff>
      <xdr:row>95</xdr:row>
      <xdr:rowOff>64757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2908300" y="16142709"/>
          <a:ext cx="889000" cy="20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10751</xdr:rowOff>
    </xdr:from>
    <xdr:to>
      <xdr:col>15</xdr:col>
      <xdr:colOff>50800</xdr:colOff>
      <xdr:row>95</xdr:row>
      <xdr:rowOff>64757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019300" y="16298501"/>
          <a:ext cx="889000" cy="5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4118</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66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10751</xdr:rowOff>
    </xdr:from>
    <xdr:to>
      <xdr:col>10</xdr:col>
      <xdr:colOff>114300</xdr:colOff>
      <xdr:row>96</xdr:row>
      <xdr:rowOff>134271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6298501"/>
          <a:ext cx="889000" cy="29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26446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66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169815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80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155594</xdr:rowOff>
    </xdr:from>
    <xdr:to>
      <xdr:col>24</xdr:col>
      <xdr:colOff>114300</xdr:colOff>
      <xdr:row>93</xdr:row>
      <xdr:rowOff>85744</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592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7021</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578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147059</xdr:rowOff>
    </xdr:from>
    <xdr:to>
      <xdr:col>20</xdr:col>
      <xdr:colOff>38100</xdr:colOff>
      <xdr:row>94</xdr:row>
      <xdr:rowOff>77209</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09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93736</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30111" y="1586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13957</xdr:rowOff>
    </xdr:from>
    <xdr:to>
      <xdr:col>15</xdr:col>
      <xdr:colOff>101600</xdr:colOff>
      <xdr:row>95</xdr:row>
      <xdr:rowOff>115557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3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132084</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607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131401</xdr:rowOff>
    </xdr:from>
    <xdr:to>
      <xdr:col>10</xdr:col>
      <xdr:colOff>165100</xdr:colOff>
      <xdr:row>95</xdr:row>
      <xdr:rowOff>61551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24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78078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02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83471</xdr:rowOff>
    </xdr:from>
    <xdr:to>
      <xdr:col>6</xdr:col>
      <xdr:colOff>38100</xdr:colOff>
      <xdr:row>97</xdr:row>
      <xdr:rowOff>13621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54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30148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3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5588</xdr:rowOff>
    </xdr:from>
    <xdr:to>
      <xdr:col>55</xdr:col>
      <xdr:colOff>0</xdr:colOff>
      <xdr:row>39</xdr:row>
      <xdr:rowOff>7112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9639300" y="669213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6350</xdr:rowOff>
    </xdr:from>
    <xdr:to>
      <xdr:col>50</xdr:col>
      <xdr:colOff>114300</xdr:colOff>
      <xdr:row>39</xdr:row>
      <xdr:rowOff>7112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669290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6350</xdr:rowOff>
    </xdr:from>
    <xdr:to>
      <xdr:col>45</xdr:col>
      <xdr:colOff>177800</xdr:colOff>
      <xdr:row>39</xdr:row>
      <xdr:rowOff>6731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7861300" y="669290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6731</xdr:rowOff>
    </xdr:from>
    <xdr:to>
      <xdr:col>41</xdr:col>
      <xdr:colOff>50800</xdr:colOff>
      <xdr:row>39</xdr:row>
      <xdr:rowOff>6731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6693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126238</xdr:rowOff>
    </xdr:from>
    <xdr:to>
      <xdr:col>55</xdr:col>
      <xdr:colOff>50800</xdr:colOff>
      <xdr:row>39</xdr:row>
      <xdr:rowOff>56388</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64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41165</xdr:rowOff>
    </xdr:from>
    <xdr:ext cx="378565"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556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127762</xdr:rowOff>
    </xdr:from>
    <xdr:to>
      <xdr:col>50</xdr:col>
      <xdr:colOff>165100</xdr:colOff>
      <xdr:row>39</xdr:row>
      <xdr:rowOff>57912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6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49039</xdr:rowOff>
    </xdr:from>
    <xdr:ext cx="313932"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82333" y="67355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127000</xdr:rowOff>
    </xdr:from>
    <xdr:to>
      <xdr:col>46</xdr:col>
      <xdr:colOff>38100</xdr:colOff>
      <xdr:row>39</xdr:row>
      <xdr:rowOff>57150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48277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61017" y="673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127381</xdr:rowOff>
    </xdr:from>
    <xdr:to>
      <xdr:col>41</xdr:col>
      <xdr:colOff>101600</xdr:colOff>
      <xdr:row>39</xdr:row>
      <xdr:rowOff>57531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6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48658</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704333" y="67352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127381</xdr:rowOff>
    </xdr:from>
    <xdr:to>
      <xdr:col>36</xdr:col>
      <xdr:colOff>165100</xdr:colOff>
      <xdr:row>39</xdr:row>
      <xdr:rowOff>57531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6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48658</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815333" y="67352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74686</xdr:rowOff>
    </xdr:from>
    <xdr:to>
      <xdr:col>55</xdr:col>
      <xdr:colOff>0</xdr:colOff>
      <xdr:row>58</xdr:row>
      <xdr:rowOff>78892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9639300" y="10018786"/>
          <a:ext cx="8382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78070</xdr:rowOff>
    </xdr:from>
    <xdr:to>
      <xdr:col>50</xdr:col>
      <xdr:colOff>114300</xdr:colOff>
      <xdr:row>58</xdr:row>
      <xdr:rowOff>78892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8750300" y="10022170"/>
          <a:ext cx="8890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73726</xdr:rowOff>
    </xdr:from>
    <xdr:to>
      <xdr:col>45</xdr:col>
      <xdr:colOff>177800</xdr:colOff>
      <xdr:row>58</xdr:row>
      <xdr:rowOff>78070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7861300" y="10017826"/>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73726</xdr:rowOff>
    </xdr:from>
    <xdr:to>
      <xdr:col>41</xdr:col>
      <xdr:colOff>50800</xdr:colOff>
      <xdr:row>58</xdr:row>
      <xdr:rowOff>74092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6972300" y="10017826"/>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23886</xdr:rowOff>
    </xdr:from>
    <xdr:to>
      <xdr:col>55</xdr:col>
      <xdr:colOff>50800</xdr:colOff>
      <xdr:row>58</xdr:row>
      <xdr:rowOff>125486</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96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110263</xdr:rowOff>
    </xdr:from>
    <xdr:ext cx="469744"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88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28092</xdr:rowOff>
    </xdr:from>
    <xdr:to>
      <xdr:col>50</xdr:col>
      <xdr:colOff>165100</xdr:colOff>
      <xdr:row>58</xdr:row>
      <xdr:rowOff>129692</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9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120819</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1006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27270</xdr:rowOff>
    </xdr:from>
    <xdr:to>
      <xdr:col>46</xdr:col>
      <xdr:colOff>38100</xdr:colOff>
      <xdr:row>58</xdr:row>
      <xdr:rowOff>128870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9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119997</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15428" y="1006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22926</xdr:rowOff>
    </xdr:from>
    <xdr:to>
      <xdr:col>41</xdr:col>
      <xdr:colOff>101600</xdr:colOff>
      <xdr:row>58</xdr:row>
      <xdr:rowOff>124526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96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115653</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1005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23292</xdr:rowOff>
    </xdr:from>
    <xdr:to>
      <xdr:col>36</xdr:col>
      <xdr:colOff>165100</xdr:colOff>
      <xdr:row>58</xdr:row>
      <xdr:rowOff>124892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96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116019</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1006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151988</xdr:rowOff>
    </xdr:from>
    <xdr:to>
      <xdr:col>55</xdr:col>
      <xdr:colOff>0</xdr:colOff>
      <xdr:row>78</xdr:row>
      <xdr:rowOff>161207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639300" y="13525088"/>
          <a:ext cx="838200" cy="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122783</xdr:rowOff>
    </xdr:from>
    <xdr:to>
      <xdr:col>50</xdr:col>
      <xdr:colOff>114300</xdr:colOff>
      <xdr:row>78</xdr:row>
      <xdr:rowOff>151988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750300" y="13495883"/>
          <a:ext cx="889000" cy="2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88855</xdr:rowOff>
    </xdr:from>
    <xdr:to>
      <xdr:col>45</xdr:col>
      <xdr:colOff>177800</xdr:colOff>
      <xdr:row>78</xdr:row>
      <xdr:rowOff>122783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7861300" y="13461955"/>
          <a:ext cx="8890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88855</xdr:rowOff>
    </xdr:from>
    <xdr:to>
      <xdr:col>41</xdr:col>
      <xdr:colOff>50800</xdr:colOff>
      <xdr:row>78</xdr:row>
      <xdr:rowOff>158655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6972300" y="13461955"/>
          <a:ext cx="889000" cy="6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110407</xdr:rowOff>
    </xdr:from>
    <xdr:to>
      <xdr:col>55</xdr:col>
      <xdr:colOff>50800</xdr:colOff>
      <xdr:row>79</xdr:row>
      <xdr:rowOff>40557</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48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25334</xdr:rowOff>
    </xdr:from>
    <xdr:ext cx="469744"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39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101188</xdr:rowOff>
    </xdr:from>
    <xdr:to>
      <xdr:col>50</xdr:col>
      <xdr:colOff>165100</xdr:colOff>
      <xdr:row>79</xdr:row>
      <xdr:rowOff>31338</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47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22465</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428" y="1356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71983</xdr:rowOff>
    </xdr:from>
    <xdr:to>
      <xdr:col>46</xdr:col>
      <xdr:colOff>38100</xdr:colOff>
      <xdr:row>79</xdr:row>
      <xdr:rowOff>2133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44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164710</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53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38055</xdr:rowOff>
    </xdr:from>
    <xdr:to>
      <xdr:col>41</xdr:col>
      <xdr:colOff>101600</xdr:colOff>
      <xdr:row>78</xdr:row>
      <xdr:rowOff>139655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41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130782</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26428" y="1350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107855</xdr:rowOff>
    </xdr:from>
    <xdr:to>
      <xdr:col>36</xdr:col>
      <xdr:colOff>165100</xdr:colOff>
      <xdr:row>79</xdr:row>
      <xdr:rowOff>38005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4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29132</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37428" y="1357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3721</xdr:rowOff>
    </xdr:from>
    <xdr:to>
      <xdr:col>55</xdr:col>
      <xdr:colOff>0</xdr:colOff>
      <xdr:row>98</xdr:row>
      <xdr:rowOff>85179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805821"/>
          <a:ext cx="838200" cy="8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47937</xdr:rowOff>
    </xdr:from>
    <xdr:to>
      <xdr:col>50</xdr:col>
      <xdr:colOff>114300</xdr:colOff>
      <xdr:row>98</xdr:row>
      <xdr:rowOff>85179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850037"/>
          <a:ext cx="889000" cy="3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47937</xdr:rowOff>
    </xdr:from>
    <xdr:to>
      <xdr:col>45</xdr:col>
      <xdr:colOff>177800</xdr:colOff>
      <xdr:row>98</xdr:row>
      <xdr:rowOff>126231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850037"/>
          <a:ext cx="889000" cy="7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126231</xdr:rowOff>
    </xdr:from>
    <xdr:to>
      <xdr:col>41</xdr:col>
      <xdr:colOff>50800</xdr:colOff>
      <xdr:row>98</xdr:row>
      <xdr:rowOff>149282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928331"/>
          <a:ext cx="8890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124371</xdr:rowOff>
    </xdr:from>
    <xdr:to>
      <xdr:col>55</xdr:col>
      <xdr:colOff>50800</xdr:colOff>
      <xdr:row>98</xdr:row>
      <xdr:rowOff>54521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5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102798</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3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34379</xdr:rowOff>
    </xdr:from>
    <xdr:to>
      <xdr:col>50</xdr:col>
      <xdr:colOff>165100</xdr:colOff>
      <xdr:row>98</xdr:row>
      <xdr:rowOff>135979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3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127106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92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168587</xdr:rowOff>
    </xdr:from>
    <xdr:to>
      <xdr:col>46</xdr:col>
      <xdr:colOff>38100</xdr:colOff>
      <xdr:row>98</xdr:row>
      <xdr:rowOff>98737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9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89864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9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75431</xdr:rowOff>
    </xdr:from>
    <xdr:to>
      <xdr:col>41</xdr:col>
      <xdr:colOff>101600</xdr:colOff>
      <xdr:row>99</xdr:row>
      <xdr:rowOff>5581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87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168158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97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98482</xdr:rowOff>
    </xdr:from>
    <xdr:to>
      <xdr:col>36</xdr:col>
      <xdr:colOff>165100</xdr:colOff>
      <xdr:row>99</xdr:row>
      <xdr:rowOff>28632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90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19759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99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28143</xdr:rowOff>
    </xdr:from>
    <xdr:to>
      <xdr:col>85</xdr:col>
      <xdr:colOff>127000</xdr:colOff>
      <xdr:row>37</xdr:row>
      <xdr:rowOff>45974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371793"/>
          <a:ext cx="8382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45974</xdr:rowOff>
    </xdr:from>
    <xdr:to>
      <xdr:col>81</xdr:col>
      <xdr:colOff>50800</xdr:colOff>
      <xdr:row>37</xdr:row>
      <xdr:rowOff>132019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389624"/>
          <a:ext cx="889000" cy="8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91511</xdr:rowOff>
    </xdr:from>
    <xdr:to>
      <xdr:col>76</xdr:col>
      <xdr:colOff>114300</xdr:colOff>
      <xdr:row>37</xdr:row>
      <xdr:rowOff>132019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435161"/>
          <a:ext cx="889000" cy="4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2266</xdr:rowOff>
    </xdr:from>
    <xdr:to>
      <xdr:col>71</xdr:col>
      <xdr:colOff>177800</xdr:colOff>
      <xdr:row>37</xdr:row>
      <xdr:rowOff>91511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6345916"/>
          <a:ext cx="889000" cy="8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148793</xdr:rowOff>
    </xdr:from>
    <xdr:to>
      <xdr:col>85</xdr:col>
      <xdr:colOff>177800</xdr:colOff>
      <xdr:row>37</xdr:row>
      <xdr:rowOff>78943</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32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127220</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2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166624</xdr:rowOff>
    </xdr:from>
    <xdr:to>
      <xdr:col>81</xdr:col>
      <xdr:colOff>101600</xdr:colOff>
      <xdr:row>37</xdr:row>
      <xdr:rowOff>96774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87901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43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81219</xdr:rowOff>
    </xdr:from>
    <xdr:to>
      <xdr:col>76</xdr:col>
      <xdr:colOff>165100</xdr:colOff>
      <xdr:row>38</xdr:row>
      <xdr:rowOff>11369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42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2496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51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40711</xdr:rowOff>
    </xdr:from>
    <xdr:to>
      <xdr:col>72</xdr:col>
      <xdr:colOff>38100</xdr:colOff>
      <xdr:row>37</xdr:row>
      <xdr:rowOff>142311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38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133438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7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122916</xdr:rowOff>
    </xdr:from>
    <xdr:to>
      <xdr:col>67</xdr:col>
      <xdr:colOff>101600</xdr:colOff>
      <xdr:row>37</xdr:row>
      <xdr:rowOff>53066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29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44193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8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135379</xdr:rowOff>
    </xdr:from>
    <xdr:to>
      <xdr:col>85</xdr:col>
      <xdr:colOff>127000</xdr:colOff>
      <xdr:row>58</xdr:row>
      <xdr:rowOff>76584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908029"/>
          <a:ext cx="838200" cy="11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121241</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5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76584</xdr:rowOff>
    </xdr:from>
    <xdr:to>
      <xdr:col>81</xdr:col>
      <xdr:colOff>50800</xdr:colOff>
      <xdr:row>58</xdr:row>
      <xdr:rowOff>82870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10020684"/>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168439</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82870</xdr:rowOff>
    </xdr:from>
    <xdr:to>
      <xdr:col>76</xdr:col>
      <xdr:colOff>114300</xdr:colOff>
      <xdr:row>58</xdr:row>
      <xdr:rowOff>107262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10026970"/>
          <a:ext cx="889000" cy="2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59809</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66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142786</xdr:rowOff>
    </xdr:from>
    <xdr:to>
      <xdr:col>71</xdr:col>
      <xdr:colOff>177800</xdr:colOff>
      <xdr:row>58</xdr:row>
      <xdr:rowOff>107262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915436"/>
          <a:ext cx="889000" cy="13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90212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6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123154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5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84579</xdr:rowOff>
    </xdr:from>
    <xdr:to>
      <xdr:col>85</xdr:col>
      <xdr:colOff>177800</xdr:colOff>
      <xdr:row>58</xdr:row>
      <xdr:rowOff>14729</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5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63006</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3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25784</xdr:rowOff>
    </xdr:from>
    <xdr:to>
      <xdr:col>81</xdr:col>
      <xdr:colOff>101600</xdr:colOff>
      <xdr:row>58</xdr:row>
      <xdr:rowOff>127384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6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118511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06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32070</xdr:rowOff>
    </xdr:from>
    <xdr:to>
      <xdr:col>76</xdr:col>
      <xdr:colOff>165100</xdr:colOff>
      <xdr:row>58</xdr:row>
      <xdr:rowOff>133670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124797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6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56462</xdr:rowOff>
    </xdr:from>
    <xdr:to>
      <xdr:col>72</xdr:col>
      <xdr:colOff>38100</xdr:colOff>
      <xdr:row>58</xdr:row>
      <xdr:rowOff>158062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1000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149189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9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91986</xdr:rowOff>
    </xdr:from>
    <xdr:to>
      <xdr:col>67</xdr:col>
      <xdr:colOff>101600</xdr:colOff>
      <xdr:row>58</xdr:row>
      <xdr:rowOff>22136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13263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5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災害復旧費グラフ枠">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6" name="災害復旧費最小値テキスト">
          <a:extLst>
            <a:ext uri="{FF2B5EF4-FFF2-40B4-BE49-F238E27FC236}">
              <a16:creationId xmlns:a16="http://schemas.microsoft.com/office/drawing/2014/main" id="{00000000-0008-0000-0700-000068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18" name="災害復旧費最大値テキスト">
          <a:extLst>
            <a:ext uri="{FF2B5EF4-FFF2-40B4-BE49-F238E27FC236}">
              <a16:creationId xmlns:a16="http://schemas.microsoft.com/office/drawing/2014/main" id="{00000000-0008-0000-0700-00006A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16370</xdr:rowOff>
    </xdr:from>
    <xdr:to>
      <xdr:col>85</xdr:col>
      <xdr:colOff>127000</xdr:colOff>
      <xdr:row>78</xdr:row>
      <xdr:rowOff>23058</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5481300" y="13389470"/>
          <a:ext cx="838200" cy="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1" name="災害復旧費平均値テキスト">
          <a:extLst>
            <a:ext uri="{FF2B5EF4-FFF2-40B4-BE49-F238E27FC236}">
              <a16:creationId xmlns:a16="http://schemas.microsoft.com/office/drawing/2014/main" id="{00000000-0008-0000-0700-00006D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16370</xdr:rowOff>
    </xdr:from>
    <xdr:to>
      <xdr:col>81</xdr:col>
      <xdr:colOff>50800</xdr:colOff>
      <xdr:row>78</xdr:row>
      <xdr:rowOff>20313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4592300" y="13389470"/>
          <a:ext cx="889000" cy="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2939</xdr:rowOff>
    </xdr:from>
    <xdr:to>
      <xdr:col>76</xdr:col>
      <xdr:colOff>114300</xdr:colOff>
      <xdr:row>78</xdr:row>
      <xdr:rowOff>20313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3703300" y="13376039"/>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2939</xdr:rowOff>
    </xdr:from>
    <xdr:to>
      <xdr:col>71</xdr:col>
      <xdr:colOff>177800</xdr:colOff>
      <xdr:row>78</xdr:row>
      <xdr:rowOff>21171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2814300" y="13376039"/>
          <a:ext cx="889000" cy="1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143708</xdr:rowOff>
    </xdr:from>
    <xdr:to>
      <xdr:col>85</xdr:col>
      <xdr:colOff>177800</xdr:colOff>
      <xdr:row>78</xdr:row>
      <xdr:rowOff>73858</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6268700" y="133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73900</xdr:rowOff>
    </xdr:from>
    <xdr:ext cx="313932" cy="259045"/>
    <xdr:sp macro="" textlink="">
      <xdr:nvSpPr>
        <xdr:cNvPr id="640" name="災害復旧費該当値テキスト">
          <a:extLst>
            <a:ext uri="{FF2B5EF4-FFF2-40B4-BE49-F238E27FC236}">
              <a16:creationId xmlns:a16="http://schemas.microsoft.com/office/drawing/2014/main" id="{00000000-0008-0000-0700-000080020000}"/>
            </a:ext>
          </a:extLst>
        </xdr:cNvPr>
        <xdr:cNvSpPr txBox="1"/>
      </xdr:nvSpPr>
      <xdr:spPr>
        <a:xfrm>
          <a:off x="16370300" y="132755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137020</xdr:rowOff>
    </xdr:from>
    <xdr:to>
      <xdr:col>81</xdr:col>
      <xdr:colOff>101600</xdr:colOff>
      <xdr:row>78</xdr:row>
      <xdr:rowOff>67170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5430500" y="133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58297</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431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140963</xdr:rowOff>
    </xdr:from>
    <xdr:to>
      <xdr:col>76</xdr:col>
      <xdr:colOff>165100</xdr:colOff>
      <xdr:row>78</xdr:row>
      <xdr:rowOff>71113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4541500" y="1334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62240</xdr:rowOff>
    </xdr:from>
    <xdr:ext cx="313932"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35333" y="13435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123589</xdr:rowOff>
    </xdr:from>
    <xdr:to>
      <xdr:col>72</xdr:col>
      <xdr:colOff>38100</xdr:colOff>
      <xdr:row>78</xdr:row>
      <xdr:rowOff>53739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3652500" y="1332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44866</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4017" y="13417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141821</xdr:rowOff>
    </xdr:from>
    <xdr:to>
      <xdr:col>67</xdr:col>
      <xdr:colOff>101600</xdr:colOff>
      <xdr:row>78</xdr:row>
      <xdr:rowOff>71971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2763500" y="1334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63098</xdr:rowOff>
    </xdr:from>
    <xdr:ext cx="313932"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57333" y="13436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114497</xdr:rowOff>
    </xdr:from>
    <xdr:to>
      <xdr:col>85</xdr:col>
      <xdr:colOff>127000</xdr:colOff>
      <xdr:row>96</xdr:row>
      <xdr:rowOff>124879</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5481300" y="16573697"/>
          <a:ext cx="838200" cy="1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91294</xdr:rowOff>
    </xdr:from>
    <xdr:to>
      <xdr:col>81</xdr:col>
      <xdr:colOff>50800</xdr:colOff>
      <xdr:row>96</xdr:row>
      <xdr:rowOff>114497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4592300" y="16550494"/>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91294</xdr:rowOff>
    </xdr:from>
    <xdr:to>
      <xdr:col>76</xdr:col>
      <xdr:colOff>114300</xdr:colOff>
      <xdr:row>96</xdr:row>
      <xdr:rowOff>97065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3703300" y="16550494"/>
          <a:ext cx="889000" cy="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90932</xdr:rowOff>
    </xdr:from>
    <xdr:to>
      <xdr:col>71</xdr:col>
      <xdr:colOff>177800</xdr:colOff>
      <xdr:row>96</xdr:row>
      <xdr:rowOff>97065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814300" y="16550132"/>
          <a:ext cx="889000" cy="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74079</xdr:rowOff>
    </xdr:from>
    <xdr:to>
      <xdr:col>85</xdr:col>
      <xdr:colOff>177800</xdr:colOff>
      <xdr:row>97</xdr:row>
      <xdr:rowOff>4229</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53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52506</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51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63697</xdr:rowOff>
    </xdr:from>
    <xdr:to>
      <xdr:col>81</xdr:col>
      <xdr:colOff>101600</xdr:colOff>
      <xdr:row>96</xdr:row>
      <xdr:rowOff>165297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52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156424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6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40494</xdr:rowOff>
    </xdr:from>
    <xdr:to>
      <xdr:col>76</xdr:col>
      <xdr:colOff>165100</xdr:colOff>
      <xdr:row>96</xdr:row>
      <xdr:rowOff>142094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49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133221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5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46265</xdr:rowOff>
    </xdr:from>
    <xdr:to>
      <xdr:col>72</xdr:col>
      <xdr:colOff>38100</xdr:colOff>
      <xdr:row>96</xdr:row>
      <xdr:rowOff>147865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50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138992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59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40132</xdr:rowOff>
    </xdr:from>
    <xdr:to>
      <xdr:col>67</xdr:col>
      <xdr:colOff>101600</xdr:colOff>
      <xdr:row>96</xdr:row>
      <xdr:rowOff>141732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49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132859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59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前年度と比較すると、衛生費は新型コロナウイルス過年度償還金や病院事業会計長期貸付金が減少したものの、清掃センター基幹的設備改良事業が本格化したことにより大幅に増加した。民生費は非課税世帯等に対する給付金事業が単価や対象者を変えながらも継続しており、定額減税対応給付金事業が新たに追加されたことなどにより増加した。土木費は道路橋梁事業や公園・街路樹維持管理事業が物価高騰による業務単価の増により増加した。教育費は昨年度と比べて体育施設整備事業が減少したものの教育系ネットワーク構築事業等により増加した。商工費は</a:t>
          </a:r>
          <a:r>
            <a:rPr lang="ja-JP" altLang="en-US"/>
            <a:t>飲食・物販店等営業支援事業補助金事業や</a:t>
          </a:r>
          <a:r>
            <a:rPr kumimoji="1" lang="ja-JP" altLang="en-US" sz="1100">
              <a:latin typeface="游ゴシック" panose="020B0400000000000000" pitchFamily="50" charset="-128"/>
              <a:ea typeface="游ゴシック" panose="020B0400000000000000" pitchFamily="50" charset="-128"/>
            </a:rPr>
            <a:t>中小企業等への賃上げ促進給付金事業により減少した。</a:t>
          </a:r>
        </a:p>
        <a:p>
          <a:r>
            <a:rPr kumimoji="1" lang="ja-JP" altLang="en-US" sz="1100">
              <a:latin typeface="游ゴシック" panose="020B0400000000000000" pitchFamily="50" charset="-128"/>
              <a:ea typeface="游ゴシック" panose="020B0400000000000000" pitchFamily="50" charset="-128"/>
            </a:rPr>
            <a:t>今後も教育施設の整備や長寿命化、</a:t>
          </a:r>
          <a:r>
            <a:rPr lang="ja-JP" altLang="en-US" sz="1100" b="0" i="0">
              <a:solidFill>
                <a:schemeClr val="dk1"/>
              </a:solidFill>
              <a:effectLst/>
              <a:latin typeface="+mn-lt"/>
              <a:ea typeface="+mn-ea"/>
              <a:cs typeface="+mn-cs"/>
            </a:rPr>
            <a:t>学研北生駒駅周辺や学研高山地区第</a:t>
          </a:r>
          <a:r>
            <a:rPr lang="en-US" altLang="ja-JP" sz="1100" b="0" i="0">
              <a:solidFill>
                <a:schemeClr val="dk1"/>
              </a:solidFill>
              <a:effectLst/>
              <a:latin typeface="+mn-lt"/>
              <a:ea typeface="+mn-ea"/>
              <a:cs typeface="+mn-cs"/>
            </a:rPr>
            <a:t>2</a:t>
          </a:r>
          <a:r>
            <a:rPr lang="ja-JP" altLang="en-US" sz="1100" b="0" i="0">
              <a:solidFill>
                <a:schemeClr val="dk1"/>
              </a:solidFill>
              <a:effectLst/>
              <a:latin typeface="+mn-lt"/>
              <a:ea typeface="+mn-ea"/>
              <a:cs typeface="+mn-cs"/>
            </a:rPr>
            <a:t>工区における土地区画整理事業</a:t>
          </a:r>
          <a:r>
            <a:rPr kumimoji="1" lang="ja-JP" altLang="en-US" sz="1100">
              <a:latin typeface="游ゴシック" panose="020B0400000000000000" pitchFamily="50" charset="-128"/>
              <a:ea typeface="游ゴシック" panose="020B0400000000000000" pitchFamily="50" charset="-128"/>
            </a:rPr>
            <a:t>など大きな事業も動き出し、社会保障関係費も引き続き増加し、さらには物価高騰に伴う他事業費の増加も見込まれる。安全安心を確保することを最優先に緊急性・必要性を十分に精査するなどの徹底した歳出削減と中長期的な財政運営のための財源確保が必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奈良県生駒市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游ゴシック" panose="020B0400000000000000" pitchFamily="50" charset="-128"/>
              <a:ea typeface="游ゴシック" panose="020B0400000000000000" pitchFamily="50" charset="-128"/>
            </a:rPr>
            <a:t>低所得世帯への給付金事業や清掃センター基幹的設備改良事業等により前年度に比べ歳出決算額は増加したものの、令和６年度は令和５年度決算剰余金のうち１億</a:t>
          </a:r>
          <a:r>
            <a:rPr kumimoji="1" lang="en-US" altLang="ja-JP" sz="1200">
              <a:latin typeface="游ゴシック" panose="020B0400000000000000" pitchFamily="50" charset="-128"/>
              <a:ea typeface="游ゴシック" panose="020B0400000000000000" pitchFamily="50" charset="-128"/>
            </a:rPr>
            <a:t>5,500</a:t>
          </a:r>
          <a:r>
            <a:rPr kumimoji="1" lang="ja-JP" altLang="en-US" sz="1200">
              <a:latin typeface="游ゴシック" panose="020B0400000000000000" pitchFamily="50" charset="-128"/>
              <a:ea typeface="游ゴシック" panose="020B0400000000000000" pitchFamily="50" charset="-128"/>
            </a:rPr>
            <a:t>万円を活用し、臨時財政対策債の繰上償還を行ったことから、実質単年度収支としては、</a:t>
          </a:r>
          <a:r>
            <a:rPr kumimoji="1" lang="en-US" altLang="ja-JP" sz="1200">
              <a:latin typeface="游ゴシック" panose="020B0400000000000000" pitchFamily="50" charset="-128"/>
              <a:ea typeface="游ゴシック" panose="020B0400000000000000" pitchFamily="50" charset="-128"/>
            </a:rPr>
            <a:t>5,000</a:t>
          </a:r>
          <a:r>
            <a:rPr kumimoji="1" lang="ja-JP" altLang="en-US" sz="1200">
              <a:latin typeface="游ゴシック" panose="020B0400000000000000" pitchFamily="50" charset="-128"/>
              <a:ea typeface="游ゴシック" panose="020B0400000000000000" pitchFamily="50" charset="-128"/>
            </a:rPr>
            <a:t>万円のプラスとなった。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奈良県生駒市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游ゴシック" panose="020B0400000000000000" pitchFamily="50" charset="-128"/>
              <a:ea typeface="游ゴシック" panose="020B0400000000000000" pitchFamily="50" charset="-128"/>
            </a:rPr>
            <a:t>一般会計は、低所得世帯への給付事業や清掃センター基幹的設備改良事業等により前年度に比べ歳出決算額は増加したものの、</a:t>
          </a:r>
          <a:r>
            <a:rPr lang="ja-JP" altLang="ja-JP" sz="1100" b="0">
              <a:solidFill>
                <a:schemeClr val="dk1"/>
              </a:solidFill>
              <a:effectLst/>
              <a:latin typeface="+mn-lt"/>
              <a:ea typeface="+mn-ea"/>
              <a:cs typeface="+mn-cs"/>
            </a:rPr>
            <a:t>将来への負担を考慮し、</a:t>
          </a:r>
          <a:r>
            <a:rPr kumimoji="1" lang="ja-JP" altLang="en-US" sz="1200">
              <a:latin typeface="游ゴシック" panose="020B0400000000000000" pitchFamily="50" charset="-128"/>
              <a:ea typeface="游ゴシック" panose="020B0400000000000000" pitchFamily="50" charset="-128"/>
            </a:rPr>
            <a:t>地方債の借入の抑制や、基金に頼らない財政運営を目指し過度な繰り入れを避けたことで、黒字の比率は前年度より減少した。</a:t>
          </a:r>
        </a:p>
        <a:p>
          <a:endParaRPr kumimoji="1" lang="ja-JP" altLang="en-US" sz="1200">
            <a:latin typeface="游ゴシック" panose="020B0400000000000000" pitchFamily="50" charset="-128"/>
            <a:ea typeface="游ゴシック" panose="020B0400000000000000" pitchFamily="50" charset="-128"/>
          </a:endParaRPr>
        </a:p>
        <a:p>
          <a:r>
            <a:rPr kumimoji="1" lang="ja-JP" altLang="en-US" sz="1200">
              <a:latin typeface="游ゴシック" panose="020B0400000000000000" pitchFamily="50" charset="-128"/>
              <a:ea typeface="游ゴシック" panose="020B0400000000000000" pitchFamily="50" charset="-128"/>
            </a:rPr>
            <a:t>水道事業会計については、老朽化した水道間の布設替工事や配水池の流量計などの更新工事の支出に伴い、現金預金が減少したため、黒字の比率は前年度より低下した。</a:t>
          </a:r>
        </a:p>
        <a:p>
          <a:endParaRPr kumimoji="1" lang="en-US" altLang="ja-JP" sz="1200">
            <a:latin typeface="游ゴシック" panose="020B0400000000000000" pitchFamily="50" charset="-128"/>
            <a:ea typeface="游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游ゴシック" panose="020B0400000000000000" pitchFamily="50" charset="-128"/>
              <a:ea typeface="游ゴシック" panose="020B0400000000000000" pitchFamily="50" charset="-128"/>
            </a:rPr>
            <a:t>国民健康保険特別会計は県への事務納付金額が減少したことで、</a:t>
          </a:r>
          <a:r>
            <a:rPr kumimoji="1" lang="ja-JP" altLang="ja-JP" sz="1100">
              <a:solidFill>
                <a:schemeClr val="dk1"/>
              </a:solidFill>
              <a:effectLst/>
              <a:latin typeface="+mn-lt"/>
              <a:ea typeface="+mn-ea"/>
              <a:cs typeface="+mn-cs"/>
            </a:rPr>
            <a:t>黒字</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比率は前年度より</a:t>
          </a:r>
          <a:r>
            <a:rPr kumimoji="1" lang="ja-JP" altLang="en-US" sz="1100">
              <a:solidFill>
                <a:schemeClr val="dk1"/>
              </a:solidFill>
              <a:effectLst/>
              <a:latin typeface="+mn-lt"/>
              <a:ea typeface="+mn-ea"/>
              <a:cs typeface="+mn-cs"/>
            </a:rPr>
            <a:t>増加した。</a:t>
          </a:r>
          <a:endParaRPr kumimoji="1" lang="en-US" altLang="ja-JP" sz="1200">
            <a:latin typeface="游ゴシック" panose="020B0400000000000000" pitchFamily="50" charset="-128"/>
            <a:ea typeface="游ゴシック" panose="020B0400000000000000" pitchFamily="50" charset="-128"/>
          </a:endParaRPr>
        </a:p>
        <a:p>
          <a:endParaRPr kumimoji="1" lang="ja-JP" altLang="en-US" sz="1200">
            <a:latin typeface="游ゴシック" panose="020B0400000000000000" pitchFamily="50" charset="-128"/>
            <a:ea typeface="游ゴシック" panose="020B0400000000000000" pitchFamily="50" charset="-128"/>
          </a:endParaRPr>
        </a:p>
        <a:p>
          <a:r>
            <a:rPr kumimoji="1" lang="ja-JP" altLang="en-US" sz="1200">
              <a:latin typeface="游ゴシック" panose="020B0400000000000000" pitchFamily="50" charset="-128"/>
              <a:ea typeface="游ゴシック" panose="020B0400000000000000" pitchFamily="50" charset="-128"/>
            </a:rPr>
            <a:t>介護保険特別会計については、国・県の負担金が本来の負担割合より少額であったため財源が不足したものの、介護保険介護給付費準備基金からの繰り入れを行ったことにより収支均衡となった。</a:t>
          </a:r>
        </a:p>
        <a:p>
          <a:endParaRPr kumimoji="1" lang="ja-JP" altLang="en-US" sz="1200">
            <a:latin typeface="游ゴシック" panose="020B0400000000000000" pitchFamily="50" charset="-128"/>
            <a:ea typeface="游ゴシック" panose="020B0400000000000000" pitchFamily="50" charset="-128"/>
          </a:endParaRPr>
        </a:p>
        <a:p>
          <a:r>
            <a:rPr kumimoji="1" lang="ja-JP" altLang="en-US" sz="1200">
              <a:latin typeface="游ゴシック" panose="020B0400000000000000" pitchFamily="50" charset="-128"/>
              <a:ea typeface="游ゴシック" panose="020B0400000000000000" pitchFamily="50" charset="-128"/>
            </a:rPr>
            <a:t>全会計の黒字の比率は</a:t>
          </a:r>
          <a:r>
            <a:rPr kumimoji="1" lang="en-US" altLang="ja-JP" sz="1200">
              <a:latin typeface="游ゴシック" panose="020B0400000000000000" pitchFamily="50" charset="-128"/>
              <a:ea typeface="游ゴシック" panose="020B0400000000000000" pitchFamily="50" charset="-128"/>
            </a:rPr>
            <a:t>20.66</a:t>
          </a:r>
          <a:r>
            <a:rPr kumimoji="1" lang="ja-JP" altLang="en-US" sz="1200">
              <a:latin typeface="游ゴシック" panose="020B0400000000000000" pitchFamily="50" charset="-128"/>
              <a:ea typeface="游ゴシック" panose="020B0400000000000000" pitchFamily="50" charset="-128"/>
            </a:rPr>
            <a:t>％から</a:t>
          </a:r>
          <a:r>
            <a:rPr kumimoji="1" lang="en-US" altLang="ja-JP" sz="1200">
              <a:latin typeface="游ゴシック" panose="020B0400000000000000" pitchFamily="50" charset="-128"/>
              <a:ea typeface="游ゴシック" panose="020B0400000000000000" pitchFamily="50" charset="-128"/>
            </a:rPr>
            <a:t>18.35</a:t>
          </a:r>
          <a:r>
            <a:rPr kumimoji="1" lang="ja-JP" altLang="en-US" sz="1200">
              <a:latin typeface="游ゴシック" panose="020B0400000000000000" pitchFamily="50" charset="-128"/>
              <a:ea typeface="游ゴシック" panose="020B0400000000000000" pitchFamily="50" charset="-128"/>
            </a:rPr>
            <a:t>％に低下したものの、連結実質赤字比率がないことについては平成</a:t>
          </a:r>
          <a:r>
            <a:rPr kumimoji="1" lang="en-US" altLang="ja-JP" sz="1200">
              <a:latin typeface="游ゴシック" panose="020B0400000000000000" pitchFamily="50" charset="-128"/>
              <a:ea typeface="游ゴシック" panose="020B0400000000000000" pitchFamily="50" charset="-128"/>
            </a:rPr>
            <a:t>19</a:t>
          </a:r>
          <a:r>
            <a:rPr kumimoji="1" lang="ja-JP" altLang="en-US" sz="1200">
              <a:latin typeface="游ゴシック" panose="020B0400000000000000" pitchFamily="50" charset="-128"/>
              <a:ea typeface="游ゴシック" panose="020B0400000000000000" pitchFamily="50" charset="-128"/>
            </a:rPr>
            <a:t>年度から変わりない。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49102054</v>
      </c>
      <c r="BO4" s="371"/>
      <c r="BP4" s="371"/>
      <c r="BQ4" s="371"/>
      <c r="BR4" s="371"/>
      <c r="BS4" s="371"/>
      <c r="BT4" s="371"/>
      <c r="BU4" s="372"/>
      <c r="BV4" s="370">
        <v>45470871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v>
      </c>
      <c r="CU4" s="377"/>
      <c r="CV4" s="377"/>
      <c r="CW4" s="377"/>
      <c r="CX4" s="377"/>
      <c r="CY4" s="377"/>
      <c r="CZ4" s="377"/>
      <c r="DA4" s="378"/>
      <c r="DB4" s="376">
        <v>6.6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47255327</v>
      </c>
      <c r="BO5" s="408"/>
      <c r="BP5" s="408"/>
      <c r="BQ5" s="408"/>
      <c r="BR5" s="408"/>
      <c r="BS5" s="408"/>
      <c r="BT5" s="408"/>
      <c r="BU5" s="409"/>
      <c r="BV5" s="407">
        <v>43575231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v>
      </c>
      <c r="CU5" s="405"/>
      <c r="CV5" s="405"/>
      <c r="CW5" s="405"/>
      <c r="CX5" s="405"/>
      <c r="CY5" s="405"/>
      <c r="CZ5" s="405"/>
      <c r="DA5" s="406"/>
      <c r="DB5" s="404">
        <v>90.2</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1846727</v>
      </c>
      <c r="BO6" s="408"/>
      <c r="BP6" s="408"/>
      <c r="BQ6" s="408"/>
      <c r="BR6" s="408"/>
      <c r="BS6" s="408"/>
      <c r="BT6" s="408"/>
      <c r="BU6" s="409"/>
      <c r="BV6" s="407">
        <v>1895640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88</v>
      </c>
      <c r="CU6" s="445"/>
      <c r="CV6" s="445"/>
      <c r="CW6" s="445"/>
      <c r="CX6" s="445"/>
      <c r="CY6" s="445"/>
      <c r="CZ6" s="445"/>
      <c r="DA6" s="446"/>
      <c r="DB6" s="444">
        <v>90.8</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310720</v>
      </c>
      <c r="BO7" s="408"/>
      <c r="BP7" s="408"/>
      <c r="BQ7" s="408"/>
      <c r="BR7" s="408"/>
      <c r="BS7" s="408"/>
      <c r="BT7" s="408"/>
      <c r="BU7" s="409"/>
      <c r="BV7" s="407">
        <v>252483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25655599</v>
      </c>
      <c r="CU7" s="408"/>
      <c r="CV7" s="408"/>
      <c r="CW7" s="408"/>
      <c r="CX7" s="408"/>
      <c r="CY7" s="408"/>
      <c r="CZ7" s="408"/>
      <c r="DA7" s="409"/>
      <c r="DB7" s="407">
        <v>24862564</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1536007</v>
      </c>
      <c r="BO8" s="408"/>
      <c r="BP8" s="408"/>
      <c r="BQ8" s="408"/>
      <c r="BR8" s="408"/>
      <c r="BS8" s="408"/>
      <c r="BT8" s="408"/>
      <c r="BU8" s="409"/>
      <c r="BV8" s="407">
        <v>1643157</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0.72</v>
      </c>
      <c r="CU8" s="448"/>
      <c r="CV8" s="448"/>
      <c r="CW8" s="448"/>
      <c r="CX8" s="448"/>
      <c r="CY8" s="448"/>
      <c r="CZ8" s="448"/>
      <c r="DA8" s="449"/>
      <c r="DB8" s="447">
        <v>0.74</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116675</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-107150</v>
      </c>
      <c r="BO9" s="408"/>
      <c r="BP9" s="408"/>
      <c r="BQ9" s="408"/>
      <c r="BR9" s="408"/>
      <c r="BS9" s="408"/>
      <c r="BT9" s="408"/>
      <c r="BU9" s="409"/>
      <c r="BV9" s="407">
        <v>-331248</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8.1</v>
      </c>
      <c r="CU9" s="405"/>
      <c r="CV9" s="405"/>
      <c r="CW9" s="405"/>
      <c r="CX9" s="405"/>
      <c r="CY9" s="405"/>
      <c r="CZ9" s="405"/>
      <c r="DA9" s="406"/>
      <c r="DB9" s="404">
        <v>8.6</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118233</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2439</v>
      </c>
      <c r="BO10" s="408"/>
      <c r="BP10" s="408"/>
      <c r="BQ10" s="408"/>
      <c r="BR10" s="408"/>
      <c r="BS10" s="408"/>
      <c r="BT10" s="408"/>
      <c r="BU10" s="409"/>
      <c r="BV10" s="407">
        <v>641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154667</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116553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115057</v>
      </c>
      <c r="S13" s="492"/>
      <c r="T13" s="492"/>
      <c r="U13" s="492"/>
      <c r="V13" s="493"/>
      <c r="W13" s="423" t="s">
        <v>131</v>
      </c>
      <c r="X13" s="424"/>
      <c r="Y13" s="424"/>
      <c r="Z13" s="424"/>
      <c r="AA13" s="424"/>
      <c r="AB13" s="414"/>
      <c r="AC13" s="458">
        <v>417</v>
      </c>
      <c r="AD13" s="459"/>
      <c r="AE13" s="459"/>
      <c r="AF13" s="459"/>
      <c r="AG13" s="501"/>
      <c r="AH13" s="458">
        <v>411</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49956</v>
      </c>
      <c r="BO13" s="408"/>
      <c r="BP13" s="408"/>
      <c r="BQ13" s="408"/>
      <c r="BR13" s="408"/>
      <c r="BS13" s="408"/>
      <c r="BT13" s="408"/>
      <c r="BU13" s="409"/>
      <c r="BV13" s="407">
        <v>-330607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1.6</v>
      </c>
      <c r="CU13" s="405"/>
      <c r="CV13" s="405"/>
      <c r="CW13" s="405"/>
      <c r="CX13" s="405"/>
      <c r="CY13" s="405"/>
      <c r="CZ13" s="405"/>
      <c r="DA13" s="406"/>
      <c r="DB13" s="404">
        <v>1.9</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117332</v>
      </c>
      <c r="S14" s="492"/>
      <c r="T14" s="492"/>
      <c r="U14" s="492"/>
      <c r="V14" s="493"/>
      <c r="W14" s="397"/>
      <c r="X14" s="398"/>
      <c r="Y14" s="398"/>
      <c r="Z14" s="398"/>
      <c r="AA14" s="398"/>
      <c r="AB14" s="387"/>
      <c r="AC14" s="494">
        <v>0.9</v>
      </c>
      <c r="AD14" s="495"/>
      <c r="AE14" s="495"/>
      <c r="AF14" s="495"/>
      <c r="AG14" s="496"/>
      <c r="AH14" s="494">
        <v>0.8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115870</v>
      </c>
      <c r="S15" s="492"/>
      <c r="T15" s="492"/>
      <c r="U15" s="492"/>
      <c r="V15" s="493"/>
      <c r="W15" s="423" t="s">
        <v>137</v>
      </c>
      <c r="X15" s="424"/>
      <c r="Y15" s="424"/>
      <c r="Z15" s="424"/>
      <c r="AA15" s="424"/>
      <c r="AB15" s="414"/>
      <c r="AC15" s="458">
        <v>8619</v>
      </c>
      <c r="AD15" s="459"/>
      <c r="AE15" s="459"/>
      <c r="AF15" s="459"/>
      <c r="AG15" s="501"/>
      <c r="AH15" s="458">
        <v>10577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15083472</v>
      </c>
      <c r="BO15" s="371"/>
      <c r="BP15" s="371"/>
      <c r="BQ15" s="371"/>
      <c r="BR15" s="371"/>
      <c r="BS15" s="371"/>
      <c r="BT15" s="371"/>
      <c r="BU15" s="372"/>
      <c r="BV15" s="370">
        <v>14719367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19.100000000000001</v>
      </c>
      <c r="AD16" s="495"/>
      <c r="AE16" s="495"/>
      <c r="AF16" s="495"/>
      <c r="AG16" s="496"/>
      <c r="AH16" s="494">
        <v>20.9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21170532</v>
      </c>
      <c r="BO16" s="408"/>
      <c r="BP16" s="408"/>
      <c r="BQ16" s="408"/>
      <c r="BR16" s="408"/>
      <c r="BS16" s="408"/>
      <c r="BT16" s="408"/>
      <c r="BU16" s="409"/>
      <c r="BV16" s="407">
        <v>20361212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35982</v>
      </c>
      <c r="AD17" s="459"/>
      <c r="AE17" s="459"/>
      <c r="AF17" s="459"/>
      <c r="AG17" s="501"/>
      <c r="AH17" s="458">
        <v>39511</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19437445</v>
      </c>
      <c r="BO17" s="408"/>
      <c r="BP17" s="408"/>
      <c r="BQ17" s="408"/>
      <c r="BR17" s="408"/>
      <c r="BS17" s="408"/>
      <c r="BT17" s="408"/>
      <c r="BU17" s="409"/>
      <c r="BV17" s="407">
        <v>18933304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146</v>
      </c>
      <c r="C18" s="450"/>
      <c r="D18" s="450"/>
      <c r="E18" s="530"/>
      <c r="F18" s="530"/>
      <c r="G18" s="530"/>
      <c r="H18" s="530"/>
      <c r="I18" s="530"/>
      <c r="J18" s="530"/>
      <c r="K18" s="530"/>
      <c r="L18" s="531">
        <v>53.15</v>
      </c>
      <c r="M18" s="531"/>
      <c r="N18" s="531"/>
      <c r="O18" s="531"/>
      <c r="P18" s="531"/>
      <c r="Q18" s="531"/>
      <c r="R18" s="532"/>
      <c r="S18" s="532"/>
      <c r="T18" s="532"/>
      <c r="U18" s="532"/>
      <c r="V18" s="533"/>
      <c r="W18" s="425"/>
      <c r="X18" s="426"/>
      <c r="Y18" s="426"/>
      <c r="Z18" s="426"/>
      <c r="AA18" s="426"/>
      <c r="AB18" s="417"/>
      <c r="AC18" s="534">
        <v>79.900000000000006</v>
      </c>
      <c r="AD18" s="535"/>
      <c r="AE18" s="535"/>
      <c r="AF18" s="535"/>
      <c r="AG18" s="536"/>
      <c r="AH18" s="534">
        <v>78.2</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23647526</v>
      </c>
      <c r="BO18" s="408"/>
      <c r="BP18" s="408"/>
      <c r="BQ18" s="408"/>
      <c r="BR18" s="408"/>
      <c r="BS18" s="408"/>
      <c r="BT18" s="408"/>
      <c r="BU18" s="409"/>
      <c r="BV18" s="407">
        <v>22757925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148</v>
      </c>
      <c r="C19" s="450"/>
      <c r="D19" s="450"/>
      <c r="E19" s="530"/>
      <c r="F19" s="530"/>
      <c r="G19" s="530"/>
      <c r="H19" s="530"/>
      <c r="I19" s="530"/>
      <c r="J19" s="530"/>
      <c r="K19" s="530"/>
      <c r="L19" s="538">
        <v>2195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32878282</v>
      </c>
      <c r="BO19" s="408"/>
      <c r="BP19" s="408"/>
      <c r="BQ19" s="408"/>
      <c r="BR19" s="408"/>
      <c r="BS19" s="408"/>
      <c r="BT19" s="408"/>
      <c r="BU19" s="409"/>
      <c r="BV19" s="407">
        <v>31637084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150</v>
      </c>
      <c r="C20" s="450"/>
      <c r="D20" s="450"/>
      <c r="E20" s="530"/>
      <c r="F20" s="530"/>
      <c r="G20" s="530"/>
      <c r="H20" s="530"/>
      <c r="I20" s="530"/>
      <c r="J20" s="530"/>
      <c r="K20" s="530"/>
      <c r="L20" s="538">
        <v>47666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13254980</v>
      </c>
      <c r="BO22" s="371"/>
      <c r="BP22" s="371"/>
      <c r="BQ22" s="371"/>
      <c r="BR22" s="371"/>
      <c r="BS22" s="371"/>
      <c r="BT22" s="371"/>
      <c r="BU22" s="372"/>
      <c r="BV22" s="370">
        <v>13114212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11291419</v>
      </c>
      <c r="BO23" s="408"/>
      <c r="BP23" s="408"/>
      <c r="BQ23" s="408"/>
      <c r="BR23" s="408"/>
      <c r="BS23" s="408"/>
      <c r="BT23" s="408"/>
      <c r="BU23" s="409"/>
      <c r="BV23" s="407">
        <v>11058963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160</v>
      </c>
      <c r="F24" s="437"/>
      <c r="G24" s="437"/>
      <c r="H24" s="437"/>
      <c r="I24" s="437"/>
      <c r="J24" s="437"/>
      <c r="K24" s="438"/>
      <c r="L24" s="458">
        <v>1</v>
      </c>
      <c r="M24" s="459"/>
      <c r="N24" s="459"/>
      <c r="O24" s="459"/>
      <c r="P24" s="501"/>
      <c r="Q24" s="458">
        <v>9540</v>
      </c>
      <c r="R24" s="459"/>
      <c r="S24" s="459"/>
      <c r="T24" s="459"/>
      <c r="U24" s="459"/>
      <c r="V24" s="501"/>
      <c r="W24" s="553"/>
      <c r="X24" s="554"/>
      <c r="Y24" s="555"/>
      <c r="Z24" s="457" t="s">
        <v>161</v>
      </c>
      <c r="AA24" s="437"/>
      <c r="AB24" s="437"/>
      <c r="AC24" s="437"/>
      <c r="AD24" s="437"/>
      <c r="AE24" s="437"/>
      <c r="AF24" s="437"/>
      <c r="AG24" s="438"/>
      <c r="AH24" s="458">
        <v>715</v>
      </c>
      <c r="AI24" s="459"/>
      <c r="AJ24" s="459"/>
      <c r="AK24" s="459"/>
      <c r="AL24" s="501"/>
      <c r="AM24" s="458">
        <v>2298725</v>
      </c>
      <c r="AN24" s="459"/>
      <c r="AO24" s="459"/>
      <c r="AP24" s="459"/>
      <c r="AQ24" s="459"/>
      <c r="AR24" s="501"/>
      <c r="AS24" s="458">
        <v>3215</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7861019</v>
      </c>
      <c r="BO24" s="408"/>
      <c r="BP24" s="408"/>
      <c r="BQ24" s="408"/>
      <c r="BR24" s="408"/>
      <c r="BS24" s="408"/>
      <c r="BT24" s="408"/>
      <c r="BU24" s="409"/>
      <c r="BV24" s="407">
        <v>6204672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163</v>
      </c>
      <c r="F25" s="437"/>
      <c r="G25" s="437"/>
      <c r="H25" s="437"/>
      <c r="I25" s="437"/>
      <c r="J25" s="437"/>
      <c r="K25" s="438"/>
      <c r="L25" s="458">
        <v>1</v>
      </c>
      <c r="M25" s="459"/>
      <c r="N25" s="459"/>
      <c r="O25" s="459"/>
      <c r="P25" s="501"/>
      <c r="Q25" s="458">
        <v>7920</v>
      </c>
      <c r="R25" s="459"/>
      <c r="S25" s="459"/>
      <c r="T25" s="459"/>
      <c r="U25" s="459"/>
      <c r="V25" s="501"/>
      <c r="W25" s="553"/>
      <c r="X25" s="554"/>
      <c r="Y25" s="555"/>
      <c r="Z25" s="457" t="s">
        <v>164</v>
      </c>
      <c r="AA25" s="437"/>
      <c r="AB25" s="437"/>
      <c r="AC25" s="437"/>
      <c r="AD25" s="437"/>
      <c r="AE25" s="437"/>
      <c r="AF25" s="437"/>
      <c r="AG25" s="438"/>
      <c r="AH25" s="458">
        <v>137</v>
      </c>
      <c r="AI25" s="459"/>
      <c r="AJ25" s="459"/>
      <c r="AK25" s="459"/>
      <c r="AL25" s="501"/>
      <c r="AM25" s="458">
        <v>443606</v>
      </c>
      <c r="AN25" s="459"/>
      <c r="AO25" s="459"/>
      <c r="AP25" s="459"/>
      <c r="AQ25" s="459"/>
      <c r="AR25" s="501"/>
      <c r="AS25" s="458">
        <v>3238</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22584233</v>
      </c>
      <c r="BO25" s="371"/>
      <c r="BP25" s="371"/>
      <c r="BQ25" s="371"/>
      <c r="BR25" s="371"/>
      <c r="BS25" s="371"/>
      <c r="BT25" s="371"/>
      <c r="BU25" s="372"/>
      <c r="BV25" s="370">
        <v>26543346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166</v>
      </c>
      <c r="F26" s="437"/>
      <c r="G26" s="437"/>
      <c r="H26" s="437"/>
      <c r="I26" s="437"/>
      <c r="J26" s="437"/>
      <c r="K26" s="438"/>
      <c r="L26" s="458">
        <v>1</v>
      </c>
      <c r="M26" s="459"/>
      <c r="N26" s="459"/>
      <c r="O26" s="459"/>
      <c r="P26" s="501"/>
      <c r="Q26" s="458">
        <v>7050</v>
      </c>
      <c r="R26" s="459"/>
      <c r="S26" s="459"/>
      <c r="T26" s="459"/>
      <c r="U26" s="459"/>
      <c r="V26" s="501"/>
      <c r="W26" s="553"/>
      <c r="X26" s="554"/>
      <c r="Y26" s="555"/>
      <c r="Z26" s="457" t="s">
        <v>167</v>
      </c>
      <c r="AA26" s="559"/>
      <c r="AB26" s="559"/>
      <c r="AC26" s="559"/>
      <c r="AD26" s="559"/>
      <c r="AE26" s="559"/>
      <c r="AF26" s="559"/>
      <c r="AG26" s="560"/>
      <c r="AH26" s="458">
        <v>25</v>
      </c>
      <c r="AI26" s="459"/>
      <c r="AJ26" s="459"/>
      <c r="AK26" s="459"/>
      <c r="AL26" s="501"/>
      <c r="AM26" s="458">
        <v>79775</v>
      </c>
      <c r="AN26" s="459"/>
      <c r="AO26" s="459"/>
      <c r="AP26" s="459"/>
      <c r="AQ26" s="459"/>
      <c r="AR26" s="501"/>
      <c r="AS26" s="458">
        <v>3191</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169</v>
      </c>
      <c r="F27" s="437"/>
      <c r="G27" s="437"/>
      <c r="H27" s="437"/>
      <c r="I27" s="437"/>
      <c r="J27" s="437"/>
      <c r="K27" s="438"/>
      <c r="L27" s="458">
        <v>1</v>
      </c>
      <c r="M27" s="459"/>
      <c r="N27" s="459"/>
      <c r="O27" s="459"/>
      <c r="P27" s="501"/>
      <c r="Q27" s="458">
        <v>6100</v>
      </c>
      <c r="R27" s="459"/>
      <c r="S27" s="459"/>
      <c r="T27" s="459"/>
      <c r="U27" s="459"/>
      <c r="V27" s="501"/>
      <c r="W27" s="553"/>
      <c r="X27" s="554"/>
      <c r="Y27" s="555"/>
      <c r="Z27" s="457" t="s">
        <v>170</v>
      </c>
      <c r="AA27" s="437"/>
      <c r="AB27" s="437"/>
      <c r="AC27" s="437"/>
      <c r="AD27" s="437"/>
      <c r="AE27" s="437"/>
      <c r="AF27" s="437"/>
      <c r="AG27" s="438"/>
      <c r="AH27" s="458">
        <v>51</v>
      </c>
      <c r="AI27" s="459"/>
      <c r="AJ27" s="459"/>
      <c r="AK27" s="459"/>
      <c r="AL27" s="501"/>
      <c r="AM27" s="458">
        <v>172613</v>
      </c>
      <c r="AN27" s="459"/>
      <c r="AO27" s="459"/>
      <c r="AP27" s="459"/>
      <c r="AQ27" s="459"/>
      <c r="AR27" s="501"/>
      <c r="AS27" s="458">
        <v>3385</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172</v>
      </c>
      <c r="F28" s="437"/>
      <c r="G28" s="437"/>
      <c r="H28" s="437"/>
      <c r="I28" s="437"/>
      <c r="J28" s="437"/>
      <c r="K28" s="438"/>
      <c r="L28" s="458">
        <v>1</v>
      </c>
      <c r="M28" s="459"/>
      <c r="N28" s="459"/>
      <c r="O28" s="459"/>
      <c r="P28" s="501"/>
      <c r="Q28" s="458">
        <v>5500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2660493</v>
      </c>
      <c r="BO28" s="371"/>
      <c r="BP28" s="371"/>
      <c r="BQ28" s="371"/>
      <c r="BR28" s="371"/>
      <c r="BS28" s="371"/>
      <c r="BT28" s="371"/>
      <c r="BU28" s="372"/>
      <c r="BV28" s="370">
        <v>2658054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175</v>
      </c>
      <c r="F29" s="437"/>
      <c r="G29" s="437"/>
      <c r="H29" s="437"/>
      <c r="I29" s="437"/>
      <c r="J29" s="437"/>
      <c r="K29" s="438"/>
      <c r="L29" s="458">
        <v>20</v>
      </c>
      <c r="M29" s="459"/>
      <c r="N29" s="459"/>
      <c r="O29" s="459"/>
      <c r="P29" s="501"/>
      <c r="Q29" s="458">
        <v>5000</v>
      </c>
      <c r="R29" s="459"/>
      <c r="S29" s="459"/>
      <c r="T29" s="459"/>
      <c r="U29" s="459"/>
      <c r="V29" s="501"/>
      <c r="W29" s="556"/>
      <c r="X29" s="557"/>
      <c r="Y29" s="558"/>
      <c r="Z29" s="457" t="s">
        <v>176</v>
      </c>
      <c r="AA29" s="437"/>
      <c r="AB29" s="437"/>
      <c r="AC29" s="437"/>
      <c r="AD29" s="437"/>
      <c r="AE29" s="437"/>
      <c r="AF29" s="437"/>
      <c r="AG29" s="438"/>
      <c r="AH29" s="458">
        <v>766</v>
      </c>
      <c r="AI29" s="459"/>
      <c r="AJ29" s="459"/>
      <c r="AK29" s="459"/>
      <c r="AL29" s="501"/>
      <c r="AM29" s="458">
        <v>2471338</v>
      </c>
      <c r="AN29" s="459"/>
      <c r="AO29" s="459"/>
      <c r="AP29" s="459"/>
      <c r="AQ29" s="459"/>
      <c r="AR29" s="501"/>
      <c r="AS29" s="458">
        <v>3226</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1822477</v>
      </c>
      <c r="BO29" s="408"/>
      <c r="BP29" s="408"/>
      <c r="BQ29" s="408"/>
      <c r="BR29" s="408"/>
      <c r="BS29" s="408"/>
      <c r="BT29" s="408"/>
      <c r="BU29" s="409"/>
      <c r="BV29" s="407">
        <v>2077287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100.1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8528806</v>
      </c>
      <c r="BO30" s="527"/>
      <c r="BP30" s="527"/>
      <c r="BQ30" s="527"/>
      <c r="BR30" s="527"/>
      <c r="BS30" s="527"/>
      <c r="BT30" s="527"/>
      <c r="BU30" s="528"/>
      <c r="BV30" s="526">
        <v>8283015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介護保険特別会計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奈良県市町村総合事務組合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11</v>
      </c>
      <c r="CP34" s="597"/>
      <c r="CQ34" s="598" t="str">
        <f>IF('各会計、関係団体の財政状況及び健全化判断比率'!BS7="","",'各会計、関係団体の財政状況及び健全化判断比率'!BS7)</f>
        <v>生駒土地開発公社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公共施設整備基金特別会計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国民健康保険特別会計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奈良県後期高齢者医療広域連合</v>
      </c>
      <c r="BZ35" s="598"/>
      <c r="CA35" s="598"/>
      <c r="CB35" s="598"/>
      <c r="CC35" s="598"/>
      <c r="CD35" s="598"/>
      <c r="CE35" s="598"/>
      <c r="CF35" s="598"/>
      <c r="CG35" s="598"/>
      <c r="CH35" s="598"/>
      <c r="CI35" s="598"/>
      <c r="CJ35" s="598"/>
      <c r="CK35" s="598"/>
      <c r="CL35" s="598"/>
      <c r="CM35" s="598"/>
      <c r="CN35" s="169"/>
      <c r="CO35" s="597">
        <f t="shared" ref="CO35:CO43" si="3">IF(CQ35="","",CO34+1)</f>
        <v>12</v>
      </c>
      <c r="CP35" s="597"/>
      <c r="CQ35" s="598" t="str">
        <f>IF('各会計、関係団体の財政状況及び健全化判断比率'!BS8="","",'各会計、関係団体の財政状況及び健全化判断比率'!BS8)</f>
        <v>一般財団法人生駒市メディカルセンター</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IF('各会計、関係団体の財政状況及び健全化判断比率'!B33="","",'各会計、関係団体の財政状況及び健全化判断比率'!B33)</f>
        <v>病院事業会計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69"/>
      <c r="CO36" s="597">
        <f t="shared" si="3"/>
        <v>13</v>
      </c>
      <c r="CP36" s="597"/>
      <c r="CQ36" s="598" t="str">
        <f>IF('各会計、関係団体の財政状況及び健全化判断比率'!BS9="","",'各会計、関係団体の財政状況及び健全化判断比率'!BS9)</f>
        <v>いこま市民パワー</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ibBHC5aorhul5BR0ifVVZ4ydKIiDqMxvJSAc1+/w3MgQGfl0MOALrzu7C9tIaqTqQUwPyuwWVDDV0jOudka0Sg==" saltValue="PBeMKEhMm+T2yrBjqlWwv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3" t="s">
        <v>532</v>
      </c>
      <c r="D34" s="1153"/>
      <c r="E34" s="1154"/>
      <c r="F34" s="32">
        <v>20.77</v>
      </c>
      <c r="G34" s="33">
        <v>18.239999999999998</v>
      </c>
      <c r="H34" s="33">
        <v>15.43</v>
      </c>
      <c r="I34" s="33">
        <v>13.76</v>
      </c>
      <c r="J34" s="34">
        <v>12.01</v>
      </c>
      <c r="K34" s="22"/>
      <c r="L34" s="22"/>
      <c r="M34" s="22"/>
      <c r="N34" s="22"/>
      <c r="O34" s="22"/>
      <c r="P34" s="22"/>
    </row>
    <row r="35" spans="1:16" ht="39" customHeight="1" x14ac:dyDescent="0.2">
      <c r="A35" s="22"/>
      <c r="B35" s="35"/>
      <c r="C35" s="1147" t="s">
        <v>533</v>
      </c>
      <c r="D35" s="1148"/>
      <c r="E35" s="1149"/>
      <c r="F35" s="36">
        <v>7.64</v>
      </c>
      <c r="G35" s="37">
        <v>12.73</v>
      </c>
      <c r="H35" s="37">
        <v>8.0500000000000007</v>
      </c>
      <c r="I35" s="37">
        <v>6.6</v>
      </c>
      <c r="J35" s="38">
        <v>5.98</v>
      </c>
      <c r="K35" s="22"/>
      <c r="L35" s="22"/>
      <c r="M35" s="22"/>
      <c r="N35" s="22"/>
      <c r="O35" s="22"/>
      <c r="P35" s="22"/>
    </row>
    <row r="36" spans="1:16" ht="39" customHeight="1" x14ac:dyDescent="0.2">
      <c r="A36" s="22"/>
      <c r="B36" s="35"/>
      <c r="C36" s="1147" t="s">
        <v>534</v>
      </c>
      <c r="D36" s="1148"/>
      <c r="E36" s="1149"/>
      <c r="F36" s="36">
        <v>0.39</v>
      </c>
      <c r="G36" s="37">
        <v>0.2</v>
      </c>
      <c r="H36" s="37">
        <v>0.12</v>
      </c>
      <c r="I36" s="37">
        <v>0.21</v>
      </c>
      <c r="J36" s="38">
        <v>0.23</v>
      </c>
      <c r="K36" s="22"/>
      <c r="L36" s="22"/>
      <c r="M36" s="22"/>
      <c r="N36" s="22"/>
      <c r="O36" s="22"/>
      <c r="P36" s="22"/>
    </row>
    <row r="37" spans="1:16" ht="39" customHeight="1" x14ac:dyDescent="0.2">
      <c r="A37" s="22"/>
      <c r="B37" s="35"/>
      <c r="C37" s="1147" t="s">
        <v>535</v>
      </c>
      <c r="D37" s="1148"/>
      <c r="E37" s="1149"/>
      <c r="F37" s="36">
        <v>0.22</v>
      </c>
      <c r="G37" s="37">
        <v>0.06</v>
      </c>
      <c r="H37" s="37">
        <v>7.0000000000000007E-2</v>
      </c>
      <c r="I37" s="37">
        <v>0.06</v>
      </c>
      <c r="J37" s="38">
        <v>0.06</v>
      </c>
      <c r="K37" s="22"/>
      <c r="L37" s="22"/>
      <c r="M37" s="22"/>
      <c r="N37" s="22"/>
      <c r="O37" s="22"/>
      <c r="P37" s="22"/>
    </row>
    <row r="38" spans="1:16" ht="39" customHeight="1" x14ac:dyDescent="0.2">
      <c r="A38" s="22"/>
      <c r="B38" s="35"/>
      <c r="C38" s="1147" t="s">
        <v>536</v>
      </c>
      <c r="D38" s="1148"/>
      <c r="E38" s="1149"/>
      <c r="F38" s="36">
        <v>0</v>
      </c>
      <c r="G38" s="37">
        <v>0</v>
      </c>
      <c r="H38" s="37">
        <v>0</v>
      </c>
      <c r="I38" s="37">
        <v>0</v>
      </c>
      <c r="J38" s="38">
        <v>0.04</v>
      </c>
      <c r="K38" s="22"/>
      <c r="L38" s="22"/>
      <c r="M38" s="22"/>
      <c r="N38" s="22"/>
      <c r="O38" s="22"/>
      <c r="P38" s="22"/>
    </row>
    <row r="39" spans="1:16" ht="39" customHeight="1" x14ac:dyDescent="0.2">
      <c r="A39" s="22"/>
      <c r="B39" s="35"/>
      <c r="C39" s="1147" t="s">
        <v>537</v>
      </c>
      <c r="D39" s="1148"/>
      <c r="E39" s="1149"/>
      <c r="F39" s="36">
        <v>0.01</v>
      </c>
      <c r="G39" s="37">
        <v>0.02</v>
      </c>
      <c r="H39" s="37">
        <v>0.02</v>
      </c>
      <c r="I39" s="37">
        <v>0.03</v>
      </c>
      <c r="J39" s="38">
        <v>0.03</v>
      </c>
      <c r="K39" s="22"/>
      <c r="L39" s="22"/>
      <c r="M39" s="22"/>
      <c r="N39" s="22"/>
      <c r="O39" s="22"/>
      <c r="P39" s="22"/>
    </row>
    <row r="40" spans="1:16" ht="39" customHeight="1" x14ac:dyDescent="0.2">
      <c r="A40" s="22"/>
      <c r="B40" s="35"/>
      <c r="C40" s="1147" t="s">
        <v>538</v>
      </c>
      <c r="D40" s="1148"/>
      <c r="E40" s="1149"/>
      <c r="F40" s="36">
        <v>0</v>
      </c>
      <c r="G40" s="37">
        <v>0</v>
      </c>
      <c r="H40" s="37">
        <v>0</v>
      </c>
      <c r="I40" s="37">
        <v>0</v>
      </c>
      <c r="J40" s="38">
        <v>0</v>
      </c>
      <c r="K40" s="22"/>
      <c r="L40" s="22"/>
      <c r="M40" s="22"/>
      <c r="N40" s="22"/>
      <c r="O40" s="22"/>
      <c r="P40" s="22"/>
    </row>
    <row r="41" spans="1:16" ht="39" customHeight="1" x14ac:dyDescent="0.2">
      <c r="A41" s="22"/>
      <c r="B41" s="35"/>
      <c r="C41" s="1147" t="s">
        <v>539</v>
      </c>
      <c r="D41" s="1148"/>
      <c r="E41" s="1149"/>
      <c r="F41" s="36">
        <v>0.65</v>
      </c>
      <c r="G41" s="37">
        <v>0.91</v>
      </c>
      <c r="H41" s="37">
        <v>0.52</v>
      </c>
      <c r="I41" s="37">
        <v>0</v>
      </c>
      <c r="J41" s="38">
        <v>0</v>
      </c>
      <c r="K41" s="22"/>
      <c r="L41" s="22"/>
      <c r="M41" s="22"/>
      <c r="N41" s="22"/>
      <c r="O41" s="22"/>
      <c r="P41" s="22"/>
    </row>
    <row r="42" spans="1:16" ht="39" customHeight="1" x14ac:dyDescent="0.2">
      <c r="A42" s="22"/>
      <c r="B42" s="39"/>
      <c r="C42" s="1147" t="s">
        <v>540</v>
      </c>
      <c r="D42" s="1148"/>
      <c r="E42" s="1149"/>
      <c r="F42" s="36" t="s">
        <v>486</v>
      </c>
      <c r="G42" s="37" t="s">
        <v>486</v>
      </c>
      <c r="H42" s="37" t="s">
        <v>486</v>
      </c>
      <c r="I42" s="37" t="s">
        <v>486</v>
      </c>
      <c r="J42" s="38" t="s">
        <v>486</v>
      </c>
      <c r="K42" s="22"/>
      <c r="L42" s="22"/>
      <c r="M42" s="22"/>
      <c r="N42" s="22"/>
      <c r="O42" s="22"/>
      <c r="P42" s="22"/>
    </row>
    <row r="43" spans="1:16" ht="39" customHeight="1" thickBot="1" x14ac:dyDescent="0.25">
      <c r="A43" s="22"/>
      <c r="B43" s="40"/>
      <c r="C43" s="1150" t="s">
        <v>541</v>
      </c>
      <c r="D43" s="1151"/>
      <c r="E43" s="1152"/>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gUS30DtpUfMUWe8h1clJall6WGIbs5UN3nDDMxiGYdj1ia3MiUxWvURllXi4YKrwH2R509XxqcEKi0Mtpj/Iyw==" saltValue="MjwwBroOh/lUcB4Y+0UH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5" t="s">
        <v>9</v>
      </c>
      <c r="C45" s="1156"/>
      <c r="D45" s="58"/>
      <c r="E45" s="1161" t="s">
        <v>10</v>
      </c>
      <c r="F45" s="1161"/>
      <c r="G45" s="1161"/>
      <c r="H45" s="1161"/>
      <c r="I45" s="1161"/>
      <c r="J45" s="1162"/>
      <c r="K45" s="59">
        <v>2993</v>
      </c>
      <c r="L45" s="60">
        <v>2944</v>
      </c>
      <c r="M45" s="60">
        <v>2967</v>
      </c>
      <c r="N45" s="60">
        <v>2809</v>
      </c>
      <c r="O45" s="61">
        <v>2572</v>
      </c>
      <c r="P45" s="48"/>
      <c r="Q45" s="48"/>
      <c r="R45" s="48"/>
      <c r="S45" s="48"/>
      <c r="T45" s="48"/>
      <c r="U45" s="48"/>
    </row>
    <row r="46" spans="1:21" ht="30.75" customHeight="1" x14ac:dyDescent="0.2">
      <c r="A46" s="48"/>
      <c r="B46" s="1157"/>
      <c r="C46" s="1158"/>
      <c r="D46" s="62"/>
      <c r="E46" s="1163" t="s">
        <v>11</v>
      </c>
      <c r="F46" s="1163"/>
      <c r="G46" s="1163"/>
      <c r="H46" s="1163"/>
      <c r="I46" s="1163"/>
      <c r="J46" s="1164"/>
      <c r="K46" s="63" t="s">
        <v>486</v>
      </c>
      <c r="L46" s="64" t="s">
        <v>486</v>
      </c>
      <c r="M46" s="64" t="s">
        <v>486</v>
      </c>
      <c r="N46" s="64" t="s">
        <v>486</v>
      </c>
      <c r="O46" s="65" t="s">
        <v>486</v>
      </c>
      <c r="P46" s="48"/>
      <c r="Q46" s="48"/>
      <c r="R46" s="48"/>
      <c r="S46" s="48"/>
      <c r="T46" s="48"/>
      <c r="U46" s="48"/>
    </row>
    <row r="47" spans="1:21" ht="30.75" customHeight="1" x14ac:dyDescent="0.2">
      <c r="A47" s="48"/>
      <c r="B47" s="1157"/>
      <c r="C47" s="1158"/>
      <c r="D47" s="62"/>
      <c r="E47" s="1163" t="s">
        <v>12</v>
      </c>
      <c r="F47" s="1163"/>
      <c r="G47" s="1163"/>
      <c r="H47" s="1163"/>
      <c r="I47" s="1163"/>
      <c r="J47" s="1164"/>
      <c r="K47" s="63" t="s">
        <v>486</v>
      </c>
      <c r="L47" s="64" t="s">
        <v>486</v>
      </c>
      <c r="M47" s="64" t="s">
        <v>486</v>
      </c>
      <c r="N47" s="64" t="s">
        <v>486</v>
      </c>
      <c r="O47" s="65" t="s">
        <v>486</v>
      </c>
      <c r="P47" s="48"/>
      <c r="Q47" s="48"/>
      <c r="R47" s="48"/>
      <c r="S47" s="48"/>
      <c r="T47" s="48"/>
      <c r="U47" s="48"/>
    </row>
    <row r="48" spans="1:21" ht="30.75" customHeight="1" x14ac:dyDescent="0.2">
      <c r="A48" s="48"/>
      <c r="B48" s="1157"/>
      <c r="C48" s="1158"/>
      <c r="D48" s="62"/>
      <c r="E48" s="1163" t="s">
        <v>13</v>
      </c>
      <c r="F48" s="1163"/>
      <c r="G48" s="1163"/>
      <c r="H48" s="1163"/>
      <c r="I48" s="1163"/>
      <c r="J48" s="1164"/>
      <c r="K48" s="63">
        <v>1090</v>
      </c>
      <c r="L48" s="64">
        <v>1043</v>
      </c>
      <c r="M48" s="64">
        <v>1046</v>
      </c>
      <c r="N48" s="64">
        <v>1049</v>
      </c>
      <c r="O48" s="65">
        <v>1004</v>
      </c>
      <c r="P48" s="48"/>
      <c r="Q48" s="48"/>
      <c r="R48" s="48"/>
      <c r="S48" s="48"/>
      <c r="T48" s="48"/>
      <c r="U48" s="48"/>
    </row>
    <row r="49" spans="1:21" ht="30.75" customHeight="1" x14ac:dyDescent="0.2">
      <c r="A49" s="48"/>
      <c r="B49" s="1157"/>
      <c r="C49" s="1158"/>
      <c r="D49" s="62"/>
      <c r="E49" s="1163" t="s">
        <v>14</v>
      </c>
      <c r="F49" s="1163"/>
      <c r="G49" s="1163"/>
      <c r="H49" s="1163"/>
      <c r="I49" s="1163"/>
      <c r="J49" s="1164"/>
      <c r="K49" s="63" t="s">
        <v>486</v>
      </c>
      <c r="L49" s="64" t="s">
        <v>486</v>
      </c>
      <c r="M49" s="64" t="s">
        <v>486</v>
      </c>
      <c r="N49" s="64" t="s">
        <v>486</v>
      </c>
      <c r="O49" s="65" t="s">
        <v>486</v>
      </c>
      <c r="P49" s="48"/>
      <c r="Q49" s="48"/>
      <c r="R49" s="48"/>
      <c r="S49" s="48"/>
      <c r="T49" s="48"/>
      <c r="U49" s="48"/>
    </row>
    <row r="50" spans="1:21" ht="30.75" customHeight="1" x14ac:dyDescent="0.2">
      <c r="A50" s="48"/>
      <c r="B50" s="1157"/>
      <c r="C50" s="1158"/>
      <c r="D50" s="62"/>
      <c r="E50" s="1163" t="s">
        <v>15</v>
      </c>
      <c r="F50" s="1163"/>
      <c r="G50" s="1163"/>
      <c r="H50" s="1163"/>
      <c r="I50" s="1163"/>
      <c r="J50" s="1164"/>
      <c r="K50" s="63">
        <v>124</v>
      </c>
      <c r="L50" s="64">
        <v>124</v>
      </c>
      <c r="M50" s="64">
        <v>124</v>
      </c>
      <c r="N50" s="64">
        <v>124</v>
      </c>
      <c r="O50" s="65">
        <v>124</v>
      </c>
      <c r="P50" s="48"/>
      <c r="Q50" s="48"/>
      <c r="R50" s="48"/>
      <c r="S50" s="48"/>
      <c r="T50" s="48"/>
      <c r="U50" s="48"/>
    </row>
    <row r="51" spans="1:21" ht="30.75" customHeight="1" x14ac:dyDescent="0.2">
      <c r="A51" s="48"/>
      <c r="B51" s="1159"/>
      <c r="C51" s="1160"/>
      <c r="D51" s="66"/>
      <c r="E51" s="1163" t="s">
        <v>16</v>
      </c>
      <c r="F51" s="1163"/>
      <c r="G51" s="1163"/>
      <c r="H51" s="1163"/>
      <c r="I51" s="1163"/>
      <c r="J51" s="1164"/>
      <c r="K51" s="63" t="s">
        <v>486</v>
      </c>
      <c r="L51" s="64" t="s">
        <v>486</v>
      </c>
      <c r="M51" s="64" t="s">
        <v>486</v>
      </c>
      <c r="N51" s="64" t="s">
        <v>486</v>
      </c>
      <c r="O51" s="65" t="s">
        <v>486</v>
      </c>
      <c r="P51" s="48"/>
      <c r="Q51" s="48"/>
      <c r="R51" s="48"/>
      <c r="S51" s="48"/>
      <c r="T51" s="48"/>
      <c r="U51" s="48"/>
    </row>
    <row r="52" spans="1:21" ht="30.75" customHeight="1" x14ac:dyDescent="0.2">
      <c r="A52" s="48"/>
      <c r="B52" s="1165" t="s">
        <v>17</v>
      </c>
      <c r="C52" s="1166"/>
      <c r="D52" s="66"/>
      <c r="E52" s="1163" t="s">
        <v>18</v>
      </c>
      <c r="F52" s="1163"/>
      <c r="G52" s="1163"/>
      <c r="H52" s="1163"/>
      <c r="I52" s="1163"/>
      <c r="J52" s="1164"/>
      <c r="K52" s="63">
        <v>3592</v>
      </c>
      <c r="L52" s="64">
        <v>3673</v>
      </c>
      <c r="M52" s="64">
        <v>3655</v>
      </c>
      <c r="N52" s="64">
        <v>3606</v>
      </c>
      <c r="O52" s="65">
        <v>3466</v>
      </c>
      <c r="P52" s="48"/>
      <c r="Q52" s="48"/>
      <c r="R52" s="48"/>
      <c r="S52" s="48"/>
      <c r="T52" s="48"/>
      <c r="U52" s="48"/>
    </row>
    <row r="53" spans="1:21" ht="30.75" customHeight="1" thickBot="1" x14ac:dyDescent="0.25">
      <c r="A53" s="48"/>
      <c r="B53" s="1167" t="s">
        <v>19</v>
      </c>
      <c r="C53" s="1168"/>
      <c r="D53" s="67"/>
      <c r="E53" s="1169" t="s">
        <v>20</v>
      </c>
      <c r="F53" s="1169"/>
      <c r="G53" s="1169"/>
      <c r="H53" s="1169"/>
      <c r="I53" s="1169"/>
      <c r="J53" s="1170"/>
      <c r="K53" s="68">
        <v>615</v>
      </c>
      <c r="L53" s="69">
        <v>438</v>
      </c>
      <c r="M53" s="69">
        <v>482</v>
      </c>
      <c r="N53" s="69">
        <v>376</v>
      </c>
      <c r="O53" s="70">
        <v>234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71" t="s">
        <v>24</v>
      </c>
      <c r="C58" s="1172"/>
      <c r="D58" s="1177" t="s">
        <v>25</v>
      </c>
      <c r="E58" s="1178"/>
      <c r="F58" s="1178"/>
      <c r="G58" s="1178"/>
      <c r="H58" s="1178"/>
      <c r="I58" s="1178"/>
      <c r="J58" s="1179"/>
      <c r="K58" s="83"/>
      <c r="L58" s="84"/>
      <c r="M58" s="84"/>
      <c r="N58" s="84"/>
      <c r="O58" s="85"/>
    </row>
    <row r="59" spans="1:21" ht="31.5" customHeight="1" x14ac:dyDescent="0.2">
      <c r="B59" s="1173"/>
      <c r="C59" s="1174"/>
      <c r="D59" s="1180" t="s">
        <v>26</v>
      </c>
      <c r="E59" s="1181"/>
      <c r="F59" s="1181"/>
      <c r="G59" s="1181"/>
      <c r="H59" s="1181"/>
      <c r="I59" s="1181"/>
      <c r="J59" s="1182"/>
      <c r="K59" s="86"/>
      <c r="L59" s="87"/>
      <c r="M59" s="87"/>
      <c r="N59" s="87"/>
      <c r="O59" s="88"/>
    </row>
    <row r="60" spans="1:21" ht="31.5" customHeight="1" thickBot="1" x14ac:dyDescent="0.25">
      <c r="B60" s="1175"/>
      <c r="C60" s="1176"/>
      <c r="D60" s="1183" t="s">
        <v>27</v>
      </c>
      <c r="E60" s="1184"/>
      <c r="F60" s="1184"/>
      <c r="G60" s="1184"/>
      <c r="H60" s="1184"/>
      <c r="I60" s="1184"/>
      <c r="J60" s="118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Vv2JIdQuwO4O050i0UwSK+bfY/Pl0qLwKn+VVTmq2y7joWKGLEwPdBoAznawuQc6yIrrZu2KM54SMVIbBDxag==" saltValue="8IMdQcA1Kmwd+xgN8dUBy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6" t="s">
        <v>30</v>
      </c>
      <c r="C41" s="1187"/>
      <c r="D41" s="105"/>
      <c r="E41" s="1192" t="s">
        <v>31</v>
      </c>
      <c r="F41" s="1192"/>
      <c r="G41" s="1192"/>
      <c r="H41" s="1193"/>
      <c r="I41" s="343">
        <v>17322</v>
      </c>
      <c r="J41" s="344">
        <v>16532</v>
      </c>
      <c r="K41" s="344">
        <v>14404</v>
      </c>
      <c r="L41" s="344">
        <v>13605</v>
      </c>
      <c r="M41" s="345">
        <v>13683</v>
      </c>
    </row>
    <row r="42" spans="2:13" ht="27.75" customHeight="1" x14ac:dyDescent="0.2">
      <c r="B42" s="1188"/>
      <c r="C42" s="1189"/>
      <c r="D42" s="106"/>
      <c r="E42" s="1194" t="s">
        <v>32</v>
      </c>
      <c r="F42" s="1194"/>
      <c r="G42" s="1194"/>
      <c r="H42" s="1195"/>
      <c r="I42" s="346">
        <v>1615</v>
      </c>
      <c r="J42" s="347">
        <v>1500</v>
      </c>
      <c r="K42" s="347">
        <v>1384</v>
      </c>
      <c r="L42" s="347">
        <v>1267</v>
      </c>
      <c r="M42" s="348">
        <v>1150</v>
      </c>
    </row>
    <row r="43" spans="2:13" ht="27.75" customHeight="1" x14ac:dyDescent="0.2">
      <c r="B43" s="1188"/>
      <c r="C43" s="1189"/>
      <c r="D43" s="106"/>
      <c r="E43" s="1194" t="s">
        <v>33</v>
      </c>
      <c r="F43" s="1194"/>
      <c r="G43" s="1194"/>
      <c r="H43" s="1195"/>
      <c r="I43" s="346">
        <v>7937</v>
      </c>
      <c r="J43" s="347">
        <v>6883</v>
      </c>
      <c r="K43" s="347">
        <v>5868</v>
      </c>
      <c r="L43" s="347">
        <v>4822</v>
      </c>
      <c r="M43" s="348">
        <v>4048</v>
      </c>
    </row>
    <row r="44" spans="2:13" ht="27.75" customHeight="1" x14ac:dyDescent="0.2">
      <c r="B44" s="1188"/>
      <c r="C44" s="1189"/>
      <c r="D44" s="106"/>
      <c r="E44" s="1194" t="s">
        <v>34</v>
      </c>
      <c r="F44" s="1194"/>
      <c r="G44" s="1194"/>
      <c r="H44" s="1195"/>
      <c r="I44" s="346" t="s">
        <v>486</v>
      </c>
      <c r="J44" s="347" t="s">
        <v>486</v>
      </c>
      <c r="K44" s="347" t="s">
        <v>486</v>
      </c>
      <c r="L44" s="347" t="s">
        <v>486</v>
      </c>
      <c r="M44" s="348" t="s">
        <v>486</v>
      </c>
    </row>
    <row r="45" spans="2:13" ht="27.75" customHeight="1" x14ac:dyDescent="0.2">
      <c r="B45" s="1188"/>
      <c r="C45" s="1189"/>
      <c r="D45" s="106"/>
      <c r="E45" s="1194" t="s">
        <v>35</v>
      </c>
      <c r="F45" s="1194"/>
      <c r="G45" s="1194"/>
      <c r="H45" s="1195"/>
      <c r="I45" s="346">
        <v>6505</v>
      </c>
      <c r="J45" s="347">
        <v>6306</v>
      </c>
      <c r="K45" s="347">
        <v>6328</v>
      </c>
      <c r="L45" s="347">
        <v>6351</v>
      </c>
      <c r="M45" s="348">
        <v>6306</v>
      </c>
    </row>
    <row r="46" spans="2:13" ht="27.75" customHeight="1" x14ac:dyDescent="0.2">
      <c r="B46" s="1188"/>
      <c r="C46" s="1189"/>
      <c r="D46" s="107"/>
      <c r="E46" s="1194" t="s">
        <v>36</v>
      </c>
      <c r="F46" s="1194"/>
      <c r="G46" s="1194"/>
      <c r="H46" s="1195"/>
      <c r="I46" s="346" t="s">
        <v>486</v>
      </c>
      <c r="J46" s="347">
        <v>16</v>
      </c>
      <c r="K46" s="347">
        <v>11</v>
      </c>
      <c r="L46" s="347" t="s">
        <v>486</v>
      </c>
      <c r="M46" s="348" t="s">
        <v>486</v>
      </c>
    </row>
    <row r="47" spans="2:13" ht="27.75" customHeight="1" x14ac:dyDescent="0.2">
      <c r="B47" s="1188"/>
      <c r="C47" s="1189"/>
      <c r="D47" s="108"/>
      <c r="E47" s="1196" t="s">
        <v>37</v>
      </c>
      <c r="F47" s="1197"/>
      <c r="G47" s="1197"/>
      <c r="H47" s="1198"/>
      <c r="I47" s="346" t="s">
        <v>486</v>
      </c>
      <c r="J47" s="347" t="s">
        <v>486</v>
      </c>
      <c r="K47" s="347" t="s">
        <v>486</v>
      </c>
      <c r="L47" s="347" t="s">
        <v>486</v>
      </c>
      <c r="M47" s="348" t="s">
        <v>486</v>
      </c>
    </row>
    <row r="48" spans="2:13" ht="27.75" customHeight="1" x14ac:dyDescent="0.2">
      <c r="B48" s="1188"/>
      <c r="C48" s="1189"/>
      <c r="D48" s="106"/>
      <c r="E48" s="1194" t="s">
        <v>38</v>
      </c>
      <c r="F48" s="1194"/>
      <c r="G48" s="1194"/>
      <c r="H48" s="1195"/>
      <c r="I48" s="346" t="s">
        <v>486</v>
      </c>
      <c r="J48" s="347" t="s">
        <v>486</v>
      </c>
      <c r="K48" s="347" t="s">
        <v>486</v>
      </c>
      <c r="L48" s="347" t="s">
        <v>486</v>
      </c>
      <c r="M48" s="348" t="s">
        <v>486</v>
      </c>
    </row>
    <row r="49" spans="2:13" ht="27.75" customHeight="1" x14ac:dyDescent="0.2">
      <c r="B49" s="1190"/>
      <c r="C49" s="1191"/>
      <c r="D49" s="106"/>
      <c r="E49" s="1194" t="s">
        <v>39</v>
      </c>
      <c r="F49" s="1194"/>
      <c r="G49" s="1194"/>
      <c r="H49" s="1195"/>
      <c r="I49" s="346" t="s">
        <v>486</v>
      </c>
      <c r="J49" s="347" t="s">
        <v>486</v>
      </c>
      <c r="K49" s="347" t="s">
        <v>486</v>
      </c>
      <c r="L49" s="347" t="s">
        <v>486</v>
      </c>
      <c r="M49" s="348" t="s">
        <v>486</v>
      </c>
    </row>
    <row r="50" spans="2:13" ht="27.75" customHeight="1" x14ac:dyDescent="0.2">
      <c r="B50" s="1199" t="s">
        <v>40</v>
      </c>
      <c r="C50" s="1200"/>
      <c r="D50" s="109"/>
      <c r="E50" s="1194" t="s">
        <v>41</v>
      </c>
      <c r="F50" s="1194"/>
      <c r="G50" s="1194"/>
      <c r="H50" s="1195"/>
      <c r="I50" s="346">
        <v>12875</v>
      </c>
      <c r="J50" s="347">
        <v>14062</v>
      </c>
      <c r="K50" s="347">
        <v>15718</v>
      </c>
      <c r="L50" s="347">
        <v>15849</v>
      </c>
      <c r="M50" s="348">
        <v>15817</v>
      </c>
    </row>
    <row r="51" spans="2:13" ht="27.75" customHeight="1" x14ac:dyDescent="0.2">
      <c r="B51" s="1188"/>
      <c r="C51" s="1189"/>
      <c r="D51" s="106"/>
      <c r="E51" s="1194" t="s">
        <v>42</v>
      </c>
      <c r="F51" s="1194"/>
      <c r="G51" s="1194"/>
      <c r="H51" s="1195"/>
      <c r="I51" s="346">
        <v>7950</v>
      </c>
      <c r="J51" s="347">
        <v>8349</v>
      </c>
      <c r="K51" s="347">
        <v>8292</v>
      </c>
      <c r="L51" s="347">
        <v>9847</v>
      </c>
      <c r="M51" s="348">
        <v>11447</v>
      </c>
    </row>
    <row r="52" spans="2:13" ht="27.75" customHeight="1" x14ac:dyDescent="0.2">
      <c r="B52" s="1190"/>
      <c r="C52" s="1191"/>
      <c r="D52" s="106"/>
      <c r="E52" s="1194" t="s">
        <v>43</v>
      </c>
      <c r="F52" s="1194"/>
      <c r="G52" s="1194"/>
      <c r="H52" s="1195"/>
      <c r="I52" s="346">
        <v>32708</v>
      </c>
      <c r="J52" s="347">
        <v>32168</v>
      </c>
      <c r="K52" s="347">
        <v>30724</v>
      </c>
      <c r="L52" s="347">
        <v>29142</v>
      </c>
      <c r="M52" s="348">
        <v>28381</v>
      </c>
    </row>
    <row r="53" spans="2:13" ht="27.75" customHeight="1" thickBot="1" x14ac:dyDescent="0.25">
      <c r="B53" s="1201" t="s">
        <v>19</v>
      </c>
      <c r="C53" s="1202"/>
      <c r="D53" s="110"/>
      <c r="E53" s="1203" t="s">
        <v>44</v>
      </c>
      <c r="F53" s="1203"/>
      <c r="G53" s="1203"/>
      <c r="H53" s="1204"/>
      <c r="I53" s="349">
        <v>-20155</v>
      </c>
      <c r="J53" s="350">
        <v>-23341</v>
      </c>
      <c r="K53" s="350">
        <v>-26740</v>
      </c>
      <c r="L53" s="350">
        <v>-28793</v>
      </c>
      <c r="M53" s="351">
        <v>-30458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FkdbbqGf1one9G8SKl/8sN8UM5MGKpAcbWElcgiyGWCx0RDbGcFhqMdxBC1sYofNE5YQ80zvdoTLiOrCVhx6Gw==" saltValue="+df95TgVcUacIaZTmO6Xh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5"/>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3" t="s">
        <v>46</v>
      </c>
      <c r="D55" s="1213"/>
      <c r="E55" s="1214"/>
      <c r="F55" s="352">
        <v>2657</v>
      </c>
      <c r="G55" s="352">
        <v>2658</v>
      </c>
      <c r="H55" s="353">
        <v>2660</v>
      </c>
    </row>
    <row r="56" spans="2:8" ht="52.5" customHeight="1" x14ac:dyDescent="0.2">
      <c r="B56" s="122"/>
      <c r="C56" s="1215" t="s">
        <v>47</v>
      </c>
      <c r="D56" s="1215"/>
      <c r="E56" s="1216"/>
      <c r="F56" s="354">
        <v>2242</v>
      </c>
      <c r="G56" s="354">
        <v>2077</v>
      </c>
      <c r="H56" s="355">
        <v>1822</v>
      </c>
    </row>
    <row r="57" spans="2:8" ht="53.25" customHeight="1" x14ac:dyDescent="0.2">
      <c r="B57" s="122"/>
      <c r="C57" s="1217" t="s">
        <v>48</v>
      </c>
      <c r="D57" s="1217"/>
      <c r="E57" s="1218"/>
      <c r="F57" s="356">
        <v>7732</v>
      </c>
      <c r="G57" s="356">
        <v>8283</v>
      </c>
      <c r="H57" s="357">
        <v>8529</v>
      </c>
    </row>
    <row r="58" spans="2:8" ht="45.75" customHeight="1" x14ac:dyDescent="0.2">
      <c r="B58" s="123"/>
      <c r="C58" s="1205" t="s">
        <v>553</v>
      </c>
      <c r="D58" s="1206"/>
      <c r="E58" s="1207"/>
      <c r="F58" s="358">
        <v>1899</v>
      </c>
      <c r="G58" s="359">
        <v>2073</v>
      </c>
      <c r="H58" s="359">
        <v>2258</v>
      </c>
    </row>
    <row r="59" spans="2:8" ht="45.75" customHeight="1" x14ac:dyDescent="0.2">
      <c r="B59" s="123"/>
      <c r="C59" s="1205" t="s">
        <v>554</v>
      </c>
      <c r="D59" s="1206"/>
      <c r="E59" s="1207"/>
      <c r="F59" s="358">
        <v>1740</v>
      </c>
      <c r="G59" s="359">
        <v>1918</v>
      </c>
      <c r="H59" s="359">
        <v>2173</v>
      </c>
    </row>
    <row r="60" spans="2:8" ht="45.75" customHeight="1" x14ac:dyDescent="0.2">
      <c r="B60" s="123"/>
      <c r="C60" s="1205" t="s">
        <v>555</v>
      </c>
      <c r="D60" s="1206"/>
      <c r="E60" s="1207"/>
      <c r="F60" s="358">
        <v>1766</v>
      </c>
      <c r="G60" s="359">
        <v>1749</v>
      </c>
      <c r="H60" s="359">
        <v>1668</v>
      </c>
    </row>
    <row r="61" spans="2:8" ht="45.75" customHeight="1" x14ac:dyDescent="0.2">
      <c r="B61" s="123"/>
      <c r="C61" s="1205" t="s">
        <v>556</v>
      </c>
      <c r="D61" s="1206"/>
      <c r="E61" s="1207"/>
      <c r="F61" s="358">
        <v>800</v>
      </c>
      <c r="G61" s="359">
        <v>1061</v>
      </c>
      <c r="H61" s="359">
        <v>1038</v>
      </c>
    </row>
    <row r="62" spans="2:8" ht="45.75" customHeight="1" thickBot="1" x14ac:dyDescent="0.25">
      <c r="B62" s="124"/>
      <c r="C62" s="1208" t="s">
        <v>557</v>
      </c>
      <c r="D62" s="1209"/>
      <c r="E62" s="1210"/>
      <c r="F62" s="360">
        <v>830</v>
      </c>
      <c r="G62" s="361">
        <v>830</v>
      </c>
      <c r="H62" s="361">
        <v>751</v>
      </c>
    </row>
    <row r="63" spans="2:8" ht="52.5" customHeight="1" thickBot="1" x14ac:dyDescent="0.25">
      <c r="B63" s="125"/>
      <c r="C63" s="1211" t="s">
        <v>49</v>
      </c>
      <c r="D63" s="1211"/>
      <c r="E63" s="1212"/>
      <c r="F63" s="362">
        <v>12632</v>
      </c>
      <c r="G63" s="362">
        <v>13018</v>
      </c>
      <c r="H63" s="363">
        <v>13012</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sheetData>
  <sheetProtection algorithmName="SHA-512" hashValue="rW7YJf6BCC73rgEPQZV6af6V/Nwj8vlshrYElj+3Eg1jnkUOQUCc3Cex0kI/kBkdBRwK4C69q0ypLG/4PZ0r3A==" saltValue="KUwcQ1K01Jn+1vL0hCMJ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19081</v>
      </c>
      <c r="E3" s="144"/>
      <c r="F3" s="145">
        <v>44161</v>
      </c>
      <c r="G3" s="146"/>
      <c r="H3" s="147"/>
    </row>
    <row r="4" spans="1:8" x14ac:dyDescent="0.2">
      <c r="A4" s="148"/>
      <c r="B4" s="149"/>
      <c r="C4" s="150"/>
      <c r="D4" s="151">
        <v>11869</v>
      </c>
      <c r="E4" s="152"/>
      <c r="F4" s="153">
        <v>23644</v>
      </c>
      <c r="G4" s="154"/>
      <c r="H4" s="155"/>
    </row>
    <row r="5" spans="1:8" x14ac:dyDescent="0.2">
      <c r="A5" s="136" t="s">
        <v>519</v>
      </c>
      <c r="B5" s="141"/>
      <c r="C5" s="142"/>
      <c r="D5" s="143">
        <v>17065</v>
      </c>
      <c r="E5" s="144"/>
      <c r="F5" s="145">
        <v>43955</v>
      </c>
      <c r="G5" s="146"/>
      <c r="H5" s="147"/>
    </row>
    <row r="6" spans="1:8" x14ac:dyDescent="0.2">
      <c r="A6" s="148"/>
      <c r="B6" s="149"/>
      <c r="C6" s="150"/>
      <c r="D6" s="151">
        <v>11351</v>
      </c>
      <c r="E6" s="152"/>
      <c r="F6" s="153">
        <v>21318</v>
      </c>
      <c r="G6" s="154"/>
      <c r="H6" s="155"/>
    </row>
    <row r="7" spans="1:8" x14ac:dyDescent="0.2">
      <c r="A7" s="136" t="s">
        <v>520</v>
      </c>
      <c r="B7" s="141"/>
      <c r="C7" s="142"/>
      <c r="D7" s="143">
        <v>21227</v>
      </c>
      <c r="E7" s="144"/>
      <c r="F7" s="145">
        <v>41921</v>
      </c>
      <c r="G7" s="146"/>
      <c r="H7" s="147"/>
    </row>
    <row r="8" spans="1:8" x14ac:dyDescent="0.2">
      <c r="A8" s="148"/>
      <c r="B8" s="149"/>
      <c r="C8" s="150"/>
      <c r="D8" s="151">
        <v>15613</v>
      </c>
      <c r="E8" s="152"/>
      <c r="F8" s="153">
        <v>21655</v>
      </c>
      <c r="G8" s="154"/>
      <c r="H8" s="155"/>
    </row>
    <row r="9" spans="1:8" x14ac:dyDescent="0.2">
      <c r="A9" s="136" t="s">
        <v>521</v>
      </c>
      <c r="B9" s="141"/>
      <c r="C9" s="142"/>
      <c r="D9" s="143">
        <v>38466</v>
      </c>
      <c r="E9" s="144"/>
      <c r="F9" s="145">
        <v>44585</v>
      </c>
      <c r="G9" s="146"/>
      <c r="H9" s="147"/>
    </row>
    <row r="10" spans="1:8" x14ac:dyDescent="0.2">
      <c r="A10" s="148"/>
      <c r="B10" s="149"/>
      <c r="C10" s="150"/>
      <c r="D10" s="151">
        <v>20315</v>
      </c>
      <c r="E10" s="152"/>
      <c r="F10" s="153">
        <v>23077</v>
      </c>
      <c r="G10" s="154"/>
      <c r="H10" s="155"/>
    </row>
    <row r="11" spans="1:8" x14ac:dyDescent="0.2">
      <c r="A11" s="136" t="s">
        <v>522</v>
      </c>
      <c r="B11" s="141"/>
      <c r="C11" s="142"/>
      <c r="D11" s="143">
        <v>50911</v>
      </c>
      <c r="E11" s="144"/>
      <c r="F11" s="145">
        <v>49779</v>
      </c>
      <c r="G11" s="146"/>
      <c r="H11" s="147"/>
    </row>
    <row r="12" spans="1:8" x14ac:dyDescent="0.2">
      <c r="A12" s="148"/>
      <c r="B12" s="149"/>
      <c r="C12" s="156"/>
      <c r="D12" s="151">
        <v>27979</v>
      </c>
      <c r="E12" s="152"/>
      <c r="F12" s="153">
        <v>28921</v>
      </c>
      <c r="G12" s="154"/>
      <c r="H12" s="155"/>
    </row>
    <row r="13" spans="1:8" x14ac:dyDescent="0.2">
      <c r="A13" s="136"/>
      <c r="B13" s="141"/>
      <c r="C13" s="157"/>
      <c r="D13" s="158">
        <v>29350</v>
      </c>
      <c r="E13" s="159"/>
      <c r="F13" s="160">
        <v>44880</v>
      </c>
      <c r="G13" s="161"/>
      <c r="H13" s="147"/>
    </row>
    <row r="14" spans="1:8" x14ac:dyDescent="0.2">
      <c r="A14" s="148"/>
      <c r="B14" s="149"/>
      <c r="C14" s="150"/>
      <c r="D14" s="151">
        <v>17425</v>
      </c>
      <c r="E14" s="152"/>
      <c r="F14" s="153">
        <v>23723</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7.65</v>
      </c>
      <c r="C19" s="162">
        <f>ROUND(VALUE(SUBSTITUTE(実質収支比率等に係る経年分析!G$48,"▲","-")),2)</f>
        <v>12.74</v>
      </c>
      <c r="D19" s="162">
        <f>ROUND(VALUE(SUBSTITUTE(実質収支比率等に係る経年分析!H$48,"▲","-")),2)</f>
        <v>8.06</v>
      </c>
      <c r="E19" s="162">
        <f>ROUND(VALUE(SUBSTITUTE(実質収支比率等に係る経年分析!I$48,"▲","-")),2)</f>
        <v>6.61</v>
      </c>
      <c r="F19" s="162">
        <f>ROUND(VALUE(SUBSTITUTE(実質収支比率等に係る経年分析!J$48,"▲","-")),2)</f>
        <v>5.99</v>
      </c>
    </row>
    <row r="20" spans="1:11" x14ac:dyDescent="0.2">
      <c r="A20" s="162" t="s">
        <v>53</v>
      </c>
      <c r="B20" s="162">
        <f>ROUND(VALUE(SUBSTITUTE(実質収支比率等に係る経年分析!F$47,"▲","-")),2)</f>
        <v>11.21</v>
      </c>
      <c r="C20" s="162">
        <f>ROUND(VALUE(SUBSTITUTE(実質収支比率等に係る経年分析!G$47,"▲","-")),2)</f>
        <v>10.64</v>
      </c>
      <c r="D20" s="162">
        <f>ROUND(VALUE(SUBSTITUTE(実質収支比率等に係る経年分析!H$47,"▲","-")),2)</f>
        <v>10.85</v>
      </c>
      <c r="E20" s="162">
        <f>ROUND(VALUE(SUBSTITUTE(実質収支比率等に係る経年分析!I$47,"▲","-")),2)</f>
        <v>10.69</v>
      </c>
      <c r="F20" s="162">
        <f>ROUND(VALUE(SUBSTITUTE(実質収支比率等に係る経年分析!J$47,"▲","-")),2)</f>
        <v>10.37</v>
      </c>
    </row>
    <row r="21" spans="1:11" x14ac:dyDescent="0.2">
      <c r="A21" s="162" t="s">
        <v>54</v>
      </c>
      <c r="B21" s="162">
        <f>IF(ISNUMBER(VALUE(SUBSTITUTE(実質収支比率等に係る経年分析!F$49,"▲","-"))),ROUND(VALUE(SUBSTITUTE(実質収支比率等に係る経年分析!F$49,"▲","-")),2),NA())</f>
        <v>2.4500000000000002</v>
      </c>
      <c r="C21" s="162">
        <f>IF(ISNUMBER(VALUE(SUBSTITUTE(実質収支比率等に係る経年分析!G$49,"▲","-"))),ROUND(VALUE(SUBSTITUTE(実質収支比率等に係る経年分析!G$49,"▲","-")),2),NA())</f>
        <v>5.49</v>
      </c>
      <c r="D21" s="162">
        <f>IF(ISNUMBER(VALUE(SUBSTITUTE(実質収支比率等に係る経年分析!H$49,"▲","-"))),ROUND(VALUE(SUBSTITUTE(実質収支比率等に係る経年分析!H$49,"▲","-")),2),NA())</f>
        <v>-4.92</v>
      </c>
      <c r="E21" s="162">
        <f>IF(ISNUMBER(VALUE(SUBSTITUTE(実質収支比率等に係る経年分析!I$49,"▲","-"))),ROUND(VALUE(SUBSTITUTE(実質収支比率等に係る経年分析!I$49,"▲","-")),2),NA())</f>
        <v>-1.33</v>
      </c>
      <c r="F21" s="162">
        <f>IF(ISNUMBER(VALUE(SUBSTITUTE(実質収支比率等に係る経年分析!J$49,"▲","-"))),ROUND(VALUE(SUBSTITUTE(実質収支比率等に係る経年分析!J$49,"▲","-")),2),NA())</f>
        <v>0.19</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介護保険特別会計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0.65</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0.91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0.52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公共施設整備基金特別会計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0.04</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0.22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7.0000000000000007E-2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0.06</v>
      </c>
    </row>
    <row r="34" spans="1:16" x14ac:dyDescent="0.2">
      <c r="A34" s="163" t="str">
        <f>IF(連結実質赤字比率に係る赤字・黒字の構成分析!C$36="",NA(),連結実質赤字比率に係る赤字・黒字の構成分析!C$36)</f>
        <v>病院事業会計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0.39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0.12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0.21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0.23</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7.64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12.73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8.0500000000000007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5.98</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20.77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18.239999999999998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15.43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13.76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12.01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3592</v>
      </c>
      <c r="E42" s="164"/>
      <c r="F42" s="164"/>
      <c r="G42" s="164">
        <f>'実質公債費比率（分子）の構造'!L$52</f>
        <v>3673</v>
      </c>
      <c r="H42" s="164"/>
      <c r="I42" s="164"/>
      <c r="J42" s="164">
        <f>'実質公債費比率（分子）の構造'!M$52</f>
        <v>3655</v>
      </c>
      <c r="K42" s="164"/>
      <c r="L42" s="164"/>
      <c r="M42" s="164">
        <f>'実質公債費比率（分子）の構造'!N$52</f>
        <v>3606</v>
      </c>
      <c r="N42" s="164"/>
      <c r="O42" s="164"/>
      <c r="P42" s="164">
        <f>'実質公債費比率（分子）の構造'!O$52</f>
        <v>3466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124</v>
      </c>
      <c r="C44" s="164"/>
      <c r="D44" s="164"/>
      <c r="E44" s="164">
        <f>'実質公債費比率（分子）の構造'!L$50</f>
        <v>124</v>
      </c>
      <c r="F44" s="164"/>
      <c r="G44" s="164"/>
      <c r="H44" s="164">
        <f>'実質公債費比率（分子）の構造'!M$50</f>
        <v>124</v>
      </c>
      <c r="I44" s="164"/>
      <c r="J44" s="164"/>
      <c r="K44" s="164">
        <f>'実質公債費比率（分子）の構造'!N$50</f>
        <v>124</v>
      </c>
      <c r="L44" s="164"/>
      <c r="M44" s="164"/>
      <c r="N44" s="164">
        <f>'実質公債費比率（分子）の構造'!O$50</f>
        <v>124</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1090</v>
      </c>
      <c r="C46" s="164"/>
      <c r="D46" s="164"/>
      <c r="E46" s="164">
        <f>'実質公債費比率（分子）の構造'!L$48</f>
        <v>1043</v>
      </c>
      <c r="F46" s="164"/>
      <c r="G46" s="164"/>
      <c r="H46" s="164">
        <f>'実質公債費比率（分子）の構造'!M$48</f>
        <v>1046</v>
      </c>
      <c r="I46" s="164"/>
      <c r="J46" s="164"/>
      <c r="K46" s="164">
        <f>'実質公債費比率（分子）の構造'!N$48</f>
        <v>1049</v>
      </c>
      <c r="L46" s="164"/>
      <c r="M46" s="164"/>
      <c r="N46" s="164">
        <f>'実質公債費比率（分子）の構造'!O$48</f>
        <v>1004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2993</v>
      </c>
      <c r="C49" s="164"/>
      <c r="D49" s="164"/>
      <c r="E49" s="164">
        <f>'実質公債費比率（分子）の構造'!L$45</f>
        <v>2944</v>
      </c>
      <c r="F49" s="164"/>
      <c r="G49" s="164"/>
      <c r="H49" s="164">
        <f>'実質公債費比率（分子）の構造'!M$45</f>
        <v>2967</v>
      </c>
      <c r="I49" s="164"/>
      <c r="J49" s="164"/>
      <c r="K49" s="164">
        <f>'実質公債費比率（分子）の構造'!N$45</f>
        <v>2809</v>
      </c>
      <c r="L49" s="164"/>
      <c r="M49" s="164"/>
      <c r="N49" s="164">
        <f>'実質公債費比率（分子）の構造'!O$45</f>
        <v>2572</v>
      </c>
      <c r="O49" s="164"/>
      <c r="P49" s="164"/>
    </row>
    <row r="50" spans="1:16" x14ac:dyDescent="0.2">
      <c r="A50" s="164" t="s">
        <v>67</v>
      </c>
      <c r="B50" s="164" t="e">
        <f>NA()</f>
        <v>#N/A</v>
      </c>
      <c r="C50" s="164">
        <f>IF(ISNUMBER('実質公債費比率（分子）の構造'!K$53),'実質公債費比率（分子）の構造'!K$53,NA())</f>
        <v>615</v>
      </c>
      <c r="D50" s="164" t="e">
        <f>NA()</f>
        <v>#N/A</v>
      </c>
      <c r="E50" s="164" t="e">
        <f>NA()</f>
        <v>#N/A</v>
      </c>
      <c r="F50" s="164">
        <f>IF(ISNUMBER('実質公債費比率（分子）の構造'!L$53),'実質公債費比率（分子）の構造'!L$53,NA())</f>
        <v>438</v>
      </c>
      <c r="G50" s="164" t="e">
        <f>NA()</f>
        <v>#N/A</v>
      </c>
      <c r="H50" s="164" t="e">
        <f>NA()</f>
        <v>#N/A</v>
      </c>
      <c r="I50" s="164">
        <f>IF(ISNUMBER('実質公債費比率（分子）の構造'!M$53),'実質公債費比率（分子）の構造'!M$53,NA())</f>
        <v>482</v>
      </c>
      <c r="J50" s="164" t="e">
        <f>NA()</f>
        <v>#N/A</v>
      </c>
      <c r="K50" s="164" t="e">
        <f>NA()</f>
        <v>#N/A</v>
      </c>
      <c r="L50" s="164">
        <f>IF(ISNUMBER('実質公債費比率（分子）の構造'!N$53),'実質公債費比率（分子）の構造'!N$53,NA())</f>
        <v>376</v>
      </c>
      <c r="M50" s="164" t="e">
        <f>NA()</f>
        <v>#N/A</v>
      </c>
      <c r="N50" s="164" t="e">
        <f>NA()</f>
        <v>#N/A</v>
      </c>
      <c r="O50" s="164">
        <f>IF(ISNUMBER('実質公債費比率（分子）の構造'!O$53),'実質公債費比率（分子）の構造'!O$53,NA())</f>
        <v>234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32708</v>
      </c>
      <c r="E56" s="163"/>
      <c r="F56" s="163"/>
      <c r="G56" s="163">
        <f>'将来負担比率（分子）の構造'!J$52</f>
        <v>32168</v>
      </c>
      <c r="H56" s="163"/>
      <c r="I56" s="163"/>
      <c r="J56" s="163">
        <f>'将来負担比率（分子）の構造'!K$52</f>
        <v>30724</v>
      </c>
      <c r="K56" s="163"/>
      <c r="L56" s="163"/>
      <c r="M56" s="163">
        <f>'将来負担比率（分子）の構造'!L$52</f>
        <v>29142</v>
      </c>
      <c r="N56" s="163"/>
      <c r="O56" s="163"/>
      <c r="P56" s="163">
        <f>'将来負担比率（分子）の構造'!M$52</f>
        <v>28381</v>
      </c>
    </row>
    <row r="57" spans="1:16" x14ac:dyDescent="0.2">
      <c r="A57" s="163" t="s">
        <v>42</v>
      </c>
      <c r="B57" s="163"/>
      <c r="C57" s="163"/>
      <c r="D57" s="163">
        <f>'将来負担比率（分子）の構造'!I$51</f>
        <v>7950</v>
      </c>
      <c r="E57" s="163"/>
      <c r="F57" s="163"/>
      <c r="G57" s="163">
        <f>'将来負担比率（分子）の構造'!J$51</f>
        <v>8349</v>
      </c>
      <c r="H57" s="163"/>
      <c r="I57" s="163"/>
      <c r="J57" s="163">
        <f>'将来負担比率（分子）の構造'!K$51</f>
        <v>8292</v>
      </c>
      <c r="K57" s="163"/>
      <c r="L57" s="163"/>
      <c r="M57" s="163">
        <f>'将来負担比率（分子）の構造'!L$51</f>
        <v>9847</v>
      </c>
      <c r="N57" s="163"/>
      <c r="O57" s="163"/>
      <c r="P57" s="163">
        <f>'将来負担比率（分子）の構造'!M$51</f>
        <v>11447</v>
      </c>
    </row>
    <row r="58" spans="1:16" x14ac:dyDescent="0.2">
      <c r="A58" s="163" t="s">
        <v>41</v>
      </c>
      <c r="B58" s="163"/>
      <c r="C58" s="163"/>
      <c r="D58" s="163">
        <f>'将来負担比率（分子）の構造'!I$50</f>
        <v>12875</v>
      </c>
      <c r="E58" s="163"/>
      <c r="F58" s="163"/>
      <c r="G58" s="163">
        <f>'将来負担比率（分子）の構造'!J$50</f>
        <v>14062</v>
      </c>
      <c r="H58" s="163"/>
      <c r="I58" s="163"/>
      <c r="J58" s="163">
        <f>'将来負担比率（分子）の構造'!K$50</f>
        <v>15718</v>
      </c>
      <c r="K58" s="163"/>
      <c r="L58" s="163"/>
      <c r="M58" s="163">
        <f>'将来負担比率（分子）の構造'!L$50</f>
        <v>15849</v>
      </c>
      <c r="N58" s="163"/>
      <c r="O58" s="163"/>
      <c r="P58" s="163">
        <f>'将来負担比率（分子）の構造'!M$50</f>
        <v>15817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f>'将来負担比率（分子）の構造'!J$46</f>
        <v>16</v>
      </c>
      <c r="F61" s="163"/>
      <c r="G61" s="163"/>
      <c r="H61" s="163">
        <f>'将来負担比率（分子）の構造'!K$46</f>
        <v>11</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6505</v>
      </c>
      <c r="C62" s="163"/>
      <c r="D62" s="163"/>
      <c r="E62" s="163">
        <f>'将来負担比率（分子）の構造'!J$45</f>
        <v>6306</v>
      </c>
      <c r="F62" s="163"/>
      <c r="G62" s="163"/>
      <c r="H62" s="163">
        <f>'将来負担比率（分子）の構造'!K$45</f>
        <v>6328</v>
      </c>
      <c r="I62" s="163"/>
      <c r="J62" s="163"/>
      <c r="K62" s="163">
        <f>'将来負担比率（分子）の構造'!L$45</f>
        <v>6351</v>
      </c>
      <c r="L62" s="163"/>
      <c r="M62" s="163"/>
      <c r="N62" s="163">
        <f>'将来負担比率（分子）の構造'!M$45</f>
        <v>6306</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7937</v>
      </c>
      <c r="C64" s="163"/>
      <c r="D64" s="163"/>
      <c r="E64" s="163">
        <f>'将来負担比率（分子）の構造'!J$43</f>
        <v>6883</v>
      </c>
      <c r="F64" s="163"/>
      <c r="G64" s="163"/>
      <c r="H64" s="163">
        <f>'将来負担比率（分子）の構造'!K$43</f>
        <v>5868</v>
      </c>
      <c r="I64" s="163"/>
      <c r="J64" s="163"/>
      <c r="K64" s="163">
        <f>'将来負担比率（分子）の構造'!L$43</f>
        <v>4822</v>
      </c>
      <c r="L64" s="163"/>
      <c r="M64" s="163"/>
      <c r="N64" s="163">
        <f>'将来負担比率（分子）の構造'!M$43</f>
        <v>4048</v>
      </c>
      <c r="O64" s="163"/>
      <c r="P64" s="163"/>
    </row>
    <row r="65" spans="1:16" x14ac:dyDescent="0.2">
      <c r="A65" s="163" t="s">
        <v>32</v>
      </c>
      <c r="B65" s="163">
        <f>'将来負担比率（分子）の構造'!I$42</f>
        <v>1615</v>
      </c>
      <c r="C65" s="163"/>
      <c r="D65" s="163"/>
      <c r="E65" s="163">
        <f>'将来負担比率（分子）の構造'!J$42</f>
        <v>1500</v>
      </c>
      <c r="F65" s="163"/>
      <c r="G65" s="163"/>
      <c r="H65" s="163">
        <f>'将来負担比率（分子）の構造'!K$42</f>
        <v>1384</v>
      </c>
      <c r="I65" s="163"/>
      <c r="J65" s="163"/>
      <c r="K65" s="163">
        <f>'将来負担比率（分子）の構造'!L$42</f>
        <v>1267</v>
      </c>
      <c r="L65" s="163"/>
      <c r="M65" s="163"/>
      <c r="N65" s="163">
        <f>'将来負担比率（分子）の構造'!M$42</f>
        <v>1150</v>
      </c>
      <c r="O65" s="163"/>
      <c r="P65" s="163"/>
    </row>
    <row r="66" spans="1:16" x14ac:dyDescent="0.2">
      <c r="A66" s="163" t="s">
        <v>31</v>
      </c>
      <c r="B66" s="163">
        <f>'将来負担比率（分子）の構造'!I$41</f>
        <v>17322</v>
      </c>
      <c r="C66" s="163"/>
      <c r="D66" s="163"/>
      <c r="E66" s="163">
        <f>'将来負担比率（分子）の構造'!J$41</f>
        <v>16532</v>
      </c>
      <c r="F66" s="163"/>
      <c r="G66" s="163"/>
      <c r="H66" s="163">
        <f>'将来負担比率（分子）の構造'!K$41</f>
        <v>14404</v>
      </c>
      <c r="I66" s="163"/>
      <c r="J66" s="163"/>
      <c r="K66" s="163">
        <f>'将来負担比率（分子）の構造'!L$41</f>
        <v>13605</v>
      </c>
      <c r="L66" s="163"/>
      <c r="M66" s="163"/>
      <c r="N66" s="163">
        <f>'将来負担比率（分子）の構造'!M$41</f>
        <v>13683</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2657</v>
      </c>
      <c r="C72" s="167">
        <f>基金残高に係る経年分析!G55</f>
        <v>2658</v>
      </c>
      <c r="D72" s="167">
        <f>基金残高に係る経年分析!H55</f>
        <v>2660</v>
      </c>
    </row>
    <row r="73" spans="1:16" x14ac:dyDescent="0.2">
      <c r="A73" s="166" t="s">
        <v>74</v>
      </c>
      <c r="B73" s="167">
        <f>基金残高に係る経年分析!F56</f>
        <v>2242</v>
      </c>
      <c r="C73" s="167">
        <f>基金残高に係る経年分析!G56</f>
        <v>2077</v>
      </c>
      <c r="D73" s="167">
        <f>基金残高に係る経年分析!H56</f>
        <v>1822</v>
      </c>
    </row>
    <row r="74" spans="1:16" x14ac:dyDescent="0.2">
      <c r="A74" s="166" t="s">
        <v>75</v>
      </c>
      <c r="B74" s="167">
        <f>基金残高に係る経年分析!F57</f>
        <v>7732</v>
      </c>
      <c r="C74" s="167">
        <f>基金残高に係る経年分析!G57</f>
        <v>8283</v>
      </c>
      <c r="D74" s="167">
        <f>基金残高に係る経年分析!H57</f>
        <v>8529</v>
      </c>
    </row>
  </sheetData>
  <sheetProtection algorithmName="SHA-512" hashValue="BE/x+WEPdL/dunQ/QLpwzATZrwFfreiel+IvBHE6WFHcK4OvWsEM7tR4qgvx+6O/avnV+OrkkpyyEND7cFFaww==" saltValue="ts0orTUIuHjOEf+/QfZH1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214</v>
      </c>
      <c r="C5" s="610"/>
      <c r="D5" s="610"/>
      <c r="E5" s="610"/>
      <c r="F5" s="610"/>
      <c r="G5" s="610"/>
      <c r="H5" s="610"/>
      <c r="I5" s="610"/>
      <c r="J5" s="610"/>
      <c r="K5" s="610"/>
      <c r="L5" s="610"/>
      <c r="M5" s="610"/>
      <c r="N5" s="610"/>
      <c r="O5" s="610"/>
      <c r="P5" s="610"/>
      <c r="Q5" s="611"/>
      <c r="R5" s="612">
        <v>17538815</v>
      </c>
      <c r="S5" s="613"/>
      <c r="T5" s="613"/>
      <c r="U5" s="613"/>
      <c r="V5" s="613"/>
      <c r="W5" s="613"/>
      <c r="X5" s="613"/>
      <c r="Y5" s="614"/>
      <c r="Z5" s="615">
        <v>35.700000000000003</v>
      </c>
      <c r="AA5" s="615"/>
      <c r="AB5" s="615"/>
      <c r="AC5" s="615"/>
      <c r="AD5" s="616">
        <v>16202794</v>
      </c>
      <c r="AE5" s="616"/>
      <c r="AF5" s="616"/>
      <c r="AG5" s="616"/>
      <c r="AH5" s="616"/>
      <c r="AI5" s="616"/>
      <c r="AJ5" s="616"/>
      <c r="AK5" s="616"/>
      <c r="AL5" s="617">
        <v>60.3</v>
      </c>
      <c r="AM5" s="618"/>
      <c r="AN5" s="618"/>
      <c r="AO5" s="619"/>
      <c r="AP5" s="609" t="s">
        <v>215</v>
      </c>
      <c r="AQ5" s="610"/>
      <c r="AR5" s="610"/>
      <c r="AS5" s="610"/>
      <c r="AT5" s="610"/>
      <c r="AU5" s="610"/>
      <c r="AV5" s="610"/>
      <c r="AW5" s="610"/>
      <c r="AX5" s="610"/>
      <c r="AY5" s="610"/>
      <c r="AZ5" s="610"/>
      <c r="BA5" s="610"/>
      <c r="BB5" s="610"/>
      <c r="BC5" s="610"/>
      <c r="BD5" s="610"/>
      <c r="BE5" s="610"/>
      <c r="BF5" s="611"/>
      <c r="BG5" s="623">
        <v>16202794</v>
      </c>
      <c r="BH5" s="624"/>
      <c r="BI5" s="624"/>
      <c r="BJ5" s="624"/>
      <c r="BK5" s="624"/>
      <c r="BL5" s="624"/>
      <c r="BM5" s="624"/>
      <c r="BN5" s="625"/>
      <c r="BO5" s="626">
        <v>92.4</v>
      </c>
      <c r="BP5" s="626"/>
      <c r="BQ5" s="626"/>
      <c r="BR5" s="626"/>
      <c r="BS5" s="627">
        <v>115074</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2">
      <c r="B6" s="620" t="s">
        <v>219</v>
      </c>
      <c r="C6" s="621"/>
      <c r="D6" s="621"/>
      <c r="E6" s="621"/>
      <c r="F6" s="621"/>
      <c r="G6" s="621"/>
      <c r="H6" s="621"/>
      <c r="I6" s="621"/>
      <c r="J6" s="621"/>
      <c r="K6" s="621"/>
      <c r="L6" s="621"/>
      <c r="M6" s="621"/>
      <c r="N6" s="621"/>
      <c r="O6" s="621"/>
      <c r="P6" s="621"/>
      <c r="Q6" s="622"/>
      <c r="R6" s="623">
        <v>264175</v>
      </c>
      <c r="S6" s="624"/>
      <c r="T6" s="624"/>
      <c r="U6" s="624"/>
      <c r="V6" s="624"/>
      <c r="W6" s="624"/>
      <c r="X6" s="624"/>
      <c r="Y6" s="625"/>
      <c r="Z6" s="626">
        <v>0.5</v>
      </c>
      <c r="AA6" s="626"/>
      <c r="AB6" s="626"/>
      <c r="AC6" s="626"/>
      <c r="AD6" s="627">
        <v>264175</v>
      </c>
      <c r="AE6" s="627"/>
      <c r="AF6" s="627"/>
      <c r="AG6" s="627"/>
      <c r="AH6" s="627"/>
      <c r="AI6" s="627"/>
      <c r="AJ6" s="627"/>
      <c r="AK6" s="627"/>
      <c r="AL6" s="628">
        <v>1</v>
      </c>
      <c r="AM6" s="629"/>
      <c r="AN6" s="629"/>
      <c r="AO6" s="630"/>
      <c r="AP6" s="620" t="s">
        <v>220</v>
      </c>
      <c r="AQ6" s="621"/>
      <c r="AR6" s="621"/>
      <c r="AS6" s="621"/>
      <c r="AT6" s="621"/>
      <c r="AU6" s="621"/>
      <c r="AV6" s="621"/>
      <c r="AW6" s="621"/>
      <c r="AX6" s="621"/>
      <c r="AY6" s="621"/>
      <c r="AZ6" s="621"/>
      <c r="BA6" s="621"/>
      <c r="BB6" s="621"/>
      <c r="BC6" s="621"/>
      <c r="BD6" s="621"/>
      <c r="BE6" s="621"/>
      <c r="BF6" s="622"/>
      <c r="BG6" s="623">
        <v>16202794</v>
      </c>
      <c r="BH6" s="624"/>
      <c r="BI6" s="624"/>
      <c r="BJ6" s="624"/>
      <c r="BK6" s="624"/>
      <c r="BL6" s="624"/>
      <c r="BM6" s="624"/>
      <c r="BN6" s="625"/>
      <c r="BO6" s="626">
        <v>92.4</v>
      </c>
      <c r="BP6" s="626"/>
      <c r="BQ6" s="626"/>
      <c r="BR6" s="626"/>
      <c r="BS6" s="627">
        <v>115074</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319882</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319882</v>
      </c>
      <c r="DR6" s="624"/>
      <c r="DS6" s="624"/>
      <c r="DT6" s="624"/>
      <c r="DU6" s="624"/>
      <c r="DV6" s="624"/>
      <c r="DW6" s="624"/>
      <c r="DX6" s="624"/>
      <c r="DY6" s="624"/>
      <c r="DZ6" s="624"/>
      <c r="EA6" s="624"/>
      <c r="EB6" s="624"/>
      <c r="EC6" s="633"/>
    </row>
    <row r="7" spans="2:143" ht="11.25" customHeight="1" x14ac:dyDescent="0.2">
      <c r="B7" s="620" t="s">
        <v>222</v>
      </c>
      <c r="C7" s="621"/>
      <c r="D7" s="621"/>
      <c r="E7" s="621"/>
      <c r="F7" s="621"/>
      <c r="G7" s="621"/>
      <c r="H7" s="621"/>
      <c r="I7" s="621"/>
      <c r="J7" s="621"/>
      <c r="K7" s="621"/>
      <c r="L7" s="621"/>
      <c r="M7" s="621"/>
      <c r="N7" s="621"/>
      <c r="O7" s="621"/>
      <c r="P7" s="621"/>
      <c r="Q7" s="622"/>
      <c r="R7" s="623">
        <v>12889</v>
      </c>
      <c r="S7" s="624"/>
      <c r="T7" s="624"/>
      <c r="U7" s="624"/>
      <c r="V7" s="624"/>
      <c r="W7" s="624"/>
      <c r="X7" s="624"/>
      <c r="Y7" s="625"/>
      <c r="Z7" s="626">
        <v>0</v>
      </c>
      <c r="AA7" s="626"/>
      <c r="AB7" s="626"/>
      <c r="AC7" s="626"/>
      <c r="AD7" s="627">
        <v>12889</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9253367</v>
      </c>
      <c r="BH7" s="624"/>
      <c r="BI7" s="624"/>
      <c r="BJ7" s="624"/>
      <c r="BK7" s="624"/>
      <c r="BL7" s="624"/>
      <c r="BM7" s="624"/>
      <c r="BN7" s="625"/>
      <c r="BO7" s="626">
        <v>52.8</v>
      </c>
      <c r="BP7" s="626"/>
      <c r="BQ7" s="626"/>
      <c r="BR7" s="626"/>
      <c r="BS7" s="627">
        <v>115074</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5115015</v>
      </c>
      <c r="CS7" s="624"/>
      <c r="CT7" s="624"/>
      <c r="CU7" s="624"/>
      <c r="CV7" s="624"/>
      <c r="CW7" s="624"/>
      <c r="CX7" s="624"/>
      <c r="CY7" s="625"/>
      <c r="CZ7" s="626">
        <v>10.8</v>
      </c>
      <c r="DA7" s="626"/>
      <c r="DB7" s="626"/>
      <c r="DC7" s="626"/>
      <c r="DD7" s="632">
        <v>148929</v>
      </c>
      <c r="DE7" s="624"/>
      <c r="DF7" s="624"/>
      <c r="DG7" s="624"/>
      <c r="DH7" s="624"/>
      <c r="DI7" s="624"/>
      <c r="DJ7" s="624"/>
      <c r="DK7" s="624"/>
      <c r="DL7" s="624"/>
      <c r="DM7" s="624"/>
      <c r="DN7" s="624"/>
      <c r="DO7" s="624"/>
      <c r="DP7" s="625"/>
      <c r="DQ7" s="632">
        <v>4246674</v>
      </c>
      <c r="DR7" s="624"/>
      <c r="DS7" s="624"/>
      <c r="DT7" s="624"/>
      <c r="DU7" s="624"/>
      <c r="DV7" s="624"/>
      <c r="DW7" s="624"/>
      <c r="DX7" s="624"/>
      <c r="DY7" s="624"/>
      <c r="DZ7" s="624"/>
      <c r="EA7" s="624"/>
      <c r="EB7" s="624"/>
      <c r="EC7" s="633"/>
    </row>
    <row r="8" spans="2:143" ht="11.25" customHeight="1" x14ac:dyDescent="0.2">
      <c r="B8" s="620" t="s">
        <v>225</v>
      </c>
      <c r="C8" s="621"/>
      <c r="D8" s="621"/>
      <c r="E8" s="621"/>
      <c r="F8" s="621"/>
      <c r="G8" s="621"/>
      <c r="H8" s="621"/>
      <c r="I8" s="621"/>
      <c r="J8" s="621"/>
      <c r="K8" s="621"/>
      <c r="L8" s="621"/>
      <c r="M8" s="621"/>
      <c r="N8" s="621"/>
      <c r="O8" s="621"/>
      <c r="P8" s="621"/>
      <c r="Q8" s="622"/>
      <c r="R8" s="623">
        <v>378056</v>
      </c>
      <c r="S8" s="624"/>
      <c r="T8" s="624"/>
      <c r="U8" s="624"/>
      <c r="V8" s="624"/>
      <c r="W8" s="624"/>
      <c r="X8" s="624"/>
      <c r="Y8" s="625"/>
      <c r="Z8" s="626">
        <v>0.8</v>
      </c>
      <c r="AA8" s="626"/>
      <c r="AB8" s="626"/>
      <c r="AC8" s="626"/>
      <c r="AD8" s="627">
        <v>378056</v>
      </c>
      <c r="AE8" s="627"/>
      <c r="AF8" s="627"/>
      <c r="AG8" s="627"/>
      <c r="AH8" s="627"/>
      <c r="AI8" s="627"/>
      <c r="AJ8" s="627"/>
      <c r="AK8" s="627"/>
      <c r="AL8" s="628">
        <v>1.4</v>
      </c>
      <c r="AM8" s="629"/>
      <c r="AN8" s="629"/>
      <c r="AO8" s="630"/>
      <c r="AP8" s="620" t="s">
        <v>226</v>
      </c>
      <c r="AQ8" s="621"/>
      <c r="AR8" s="621"/>
      <c r="AS8" s="621"/>
      <c r="AT8" s="621"/>
      <c r="AU8" s="621"/>
      <c r="AV8" s="621"/>
      <c r="AW8" s="621"/>
      <c r="AX8" s="621"/>
      <c r="AY8" s="621"/>
      <c r="AZ8" s="621"/>
      <c r="BA8" s="621"/>
      <c r="BB8" s="621"/>
      <c r="BC8" s="621"/>
      <c r="BD8" s="621"/>
      <c r="BE8" s="621"/>
      <c r="BF8" s="622"/>
      <c r="BG8" s="623">
        <v>179302</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19251546</v>
      </c>
      <c r="CS8" s="624"/>
      <c r="CT8" s="624"/>
      <c r="CU8" s="624"/>
      <c r="CV8" s="624"/>
      <c r="CW8" s="624"/>
      <c r="CX8" s="624"/>
      <c r="CY8" s="625"/>
      <c r="CZ8" s="626">
        <v>40.700000000000003</v>
      </c>
      <c r="DA8" s="626"/>
      <c r="DB8" s="626"/>
      <c r="DC8" s="626"/>
      <c r="DD8" s="632">
        <v>97792</v>
      </c>
      <c r="DE8" s="624"/>
      <c r="DF8" s="624"/>
      <c r="DG8" s="624"/>
      <c r="DH8" s="624"/>
      <c r="DI8" s="624"/>
      <c r="DJ8" s="624"/>
      <c r="DK8" s="624"/>
      <c r="DL8" s="624"/>
      <c r="DM8" s="624"/>
      <c r="DN8" s="624"/>
      <c r="DO8" s="624"/>
      <c r="DP8" s="625"/>
      <c r="DQ8" s="632">
        <v>10513867</v>
      </c>
      <c r="DR8" s="624"/>
      <c r="DS8" s="624"/>
      <c r="DT8" s="624"/>
      <c r="DU8" s="624"/>
      <c r="DV8" s="624"/>
      <c r="DW8" s="624"/>
      <c r="DX8" s="624"/>
      <c r="DY8" s="624"/>
      <c r="DZ8" s="624"/>
      <c r="EA8" s="624"/>
      <c r="EB8" s="624"/>
      <c r="EC8" s="633"/>
    </row>
    <row r="9" spans="2:143" ht="11.25" customHeight="1" x14ac:dyDescent="0.2">
      <c r="B9" s="620" t="s">
        <v>228</v>
      </c>
      <c r="C9" s="621"/>
      <c r="D9" s="621"/>
      <c r="E9" s="621"/>
      <c r="F9" s="621"/>
      <c r="G9" s="621"/>
      <c r="H9" s="621"/>
      <c r="I9" s="621"/>
      <c r="J9" s="621"/>
      <c r="K9" s="621"/>
      <c r="L9" s="621"/>
      <c r="M9" s="621"/>
      <c r="N9" s="621"/>
      <c r="O9" s="621"/>
      <c r="P9" s="621"/>
      <c r="Q9" s="622"/>
      <c r="R9" s="623">
        <v>495842</v>
      </c>
      <c r="S9" s="624"/>
      <c r="T9" s="624"/>
      <c r="U9" s="624"/>
      <c r="V9" s="624"/>
      <c r="W9" s="624"/>
      <c r="X9" s="624"/>
      <c r="Y9" s="625"/>
      <c r="Z9" s="626">
        <v>1</v>
      </c>
      <c r="AA9" s="626"/>
      <c r="AB9" s="626"/>
      <c r="AC9" s="626"/>
      <c r="AD9" s="627">
        <v>495842</v>
      </c>
      <c r="AE9" s="627"/>
      <c r="AF9" s="627"/>
      <c r="AG9" s="627"/>
      <c r="AH9" s="627"/>
      <c r="AI9" s="627"/>
      <c r="AJ9" s="627"/>
      <c r="AK9" s="627"/>
      <c r="AL9" s="628">
        <v>1.8</v>
      </c>
      <c r="AM9" s="629"/>
      <c r="AN9" s="629"/>
      <c r="AO9" s="630"/>
      <c r="AP9" s="620" t="s">
        <v>229</v>
      </c>
      <c r="AQ9" s="621"/>
      <c r="AR9" s="621"/>
      <c r="AS9" s="621"/>
      <c r="AT9" s="621"/>
      <c r="AU9" s="621"/>
      <c r="AV9" s="621"/>
      <c r="AW9" s="621"/>
      <c r="AX9" s="621"/>
      <c r="AY9" s="621"/>
      <c r="AZ9" s="621"/>
      <c r="BA9" s="621"/>
      <c r="BB9" s="621"/>
      <c r="BC9" s="621"/>
      <c r="BD9" s="621"/>
      <c r="BE9" s="621"/>
      <c r="BF9" s="622"/>
      <c r="BG9" s="623">
        <v>8448420</v>
      </c>
      <c r="BH9" s="624"/>
      <c r="BI9" s="624"/>
      <c r="BJ9" s="624"/>
      <c r="BK9" s="624"/>
      <c r="BL9" s="624"/>
      <c r="BM9" s="624"/>
      <c r="BN9" s="625"/>
      <c r="BO9" s="626">
        <v>48.2</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8683127</v>
      </c>
      <c r="CS9" s="624"/>
      <c r="CT9" s="624"/>
      <c r="CU9" s="624"/>
      <c r="CV9" s="624"/>
      <c r="CW9" s="624"/>
      <c r="CX9" s="624"/>
      <c r="CY9" s="625"/>
      <c r="CZ9" s="626">
        <v>18.399999999999999</v>
      </c>
      <c r="DA9" s="626"/>
      <c r="DB9" s="626"/>
      <c r="DC9" s="626"/>
      <c r="DD9" s="632">
        <v>4314739</v>
      </c>
      <c r="DE9" s="624"/>
      <c r="DF9" s="624"/>
      <c r="DG9" s="624"/>
      <c r="DH9" s="624"/>
      <c r="DI9" s="624"/>
      <c r="DJ9" s="624"/>
      <c r="DK9" s="624"/>
      <c r="DL9" s="624"/>
      <c r="DM9" s="624"/>
      <c r="DN9" s="624"/>
      <c r="DO9" s="624"/>
      <c r="DP9" s="625"/>
      <c r="DQ9" s="632">
        <v>4153271</v>
      </c>
      <c r="DR9" s="624"/>
      <c r="DS9" s="624"/>
      <c r="DT9" s="624"/>
      <c r="DU9" s="624"/>
      <c r="DV9" s="624"/>
      <c r="DW9" s="624"/>
      <c r="DX9" s="624"/>
      <c r="DY9" s="624"/>
      <c r="DZ9" s="624"/>
      <c r="EA9" s="624"/>
      <c r="EB9" s="624"/>
      <c r="EC9" s="633"/>
    </row>
    <row r="10" spans="2:143" ht="11.25" customHeight="1" x14ac:dyDescent="0.2">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220756</v>
      </c>
      <c r="BH10" s="624"/>
      <c r="BI10" s="624"/>
      <c r="BJ10" s="624"/>
      <c r="BK10" s="624"/>
      <c r="BL10" s="624"/>
      <c r="BM10" s="624"/>
      <c r="BN10" s="625"/>
      <c r="BO10" s="626">
        <v>1.3</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11920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11920</v>
      </c>
      <c r="DR10" s="624"/>
      <c r="DS10" s="624"/>
      <c r="DT10" s="624"/>
      <c r="DU10" s="624"/>
      <c r="DV10" s="624"/>
      <c r="DW10" s="624"/>
      <c r="DX10" s="624"/>
      <c r="DY10" s="624"/>
      <c r="DZ10" s="624"/>
      <c r="EA10" s="624"/>
      <c r="EB10" s="624"/>
      <c r="EC10" s="633"/>
    </row>
    <row r="11" spans="2:143" ht="11.25" customHeight="1" x14ac:dyDescent="0.2">
      <c r="B11" s="620" t="s">
        <v>234</v>
      </c>
      <c r="C11" s="621"/>
      <c r="D11" s="621"/>
      <c r="E11" s="621"/>
      <c r="F11" s="621"/>
      <c r="G11" s="621"/>
      <c r="H11" s="621"/>
      <c r="I11" s="621"/>
      <c r="J11" s="621"/>
      <c r="K11" s="621"/>
      <c r="L11" s="621"/>
      <c r="M11" s="621"/>
      <c r="N11" s="621"/>
      <c r="O11" s="621"/>
      <c r="P11" s="621"/>
      <c r="Q11" s="622"/>
      <c r="R11" s="623">
        <v>2494759</v>
      </c>
      <c r="S11" s="624"/>
      <c r="T11" s="624"/>
      <c r="U11" s="624"/>
      <c r="V11" s="624"/>
      <c r="W11" s="624"/>
      <c r="X11" s="624"/>
      <c r="Y11" s="625"/>
      <c r="Z11" s="628">
        <v>5.0999999999999996</v>
      </c>
      <c r="AA11" s="629"/>
      <c r="AB11" s="629"/>
      <c r="AC11" s="635"/>
      <c r="AD11" s="632">
        <v>2494759</v>
      </c>
      <c r="AE11" s="624"/>
      <c r="AF11" s="624"/>
      <c r="AG11" s="624"/>
      <c r="AH11" s="624"/>
      <c r="AI11" s="624"/>
      <c r="AJ11" s="624"/>
      <c r="AK11" s="625"/>
      <c r="AL11" s="628">
        <v>9.3000000000000007</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404889</v>
      </c>
      <c r="BH11" s="624"/>
      <c r="BI11" s="624"/>
      <c r="BJ11" s="624"/>
      <c r="BK11" s="624"/>
      <c r="BL11" s="624"/>
      <c r="BM11" s="624"/>
      <c r="BN11" s="625"/>
      <c r="BO11" s="626">
        <v>2.2999999999999998</v>
      </c>
      <c r="BP11" s="626"/>
      <c r="BQ11" s="626"/>
      <c r="BR11" s="626"/>
      <c r="BS11" s="627">
        <v>115074</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165768</v>
      </c>
      <c r="CS11" s="624"/>
      <c r="CT11" s="624"/>
      <c r="CU11" s="624"/>
      <c r="CV11" s="624"/>
      <c r="CW11" s="624"/>
      <c r="CX11" s="624"/>
      <c r="CY11" s="625"/>
      <c r="CZ11" s="626">
        <v>0.4</v>
      </c>
      <c r="DA11" s="626"/>
      <c r="DB11" s="626"/>
      <c r="DC11" s="626"/>
      <c r="DD11" s="632">
        <v>10053</v>
      </c>
      <c r="DE11" s="624"/>
      <c r="DF11" s="624"/>
      <c r="DG11" s="624"/>
      <c r="DH11" s="624"/>
      <c r="DI11" s="624"/>
      <c r="DJ11" s="624"/>
      <c r="DK11" s="624"/>
      <c r="DL11" s="624"/>
      <c r="DM11" s="624"/>
      <c r="DN11" s="624"/>
      <c r="DO11" s="624"/>
      <c r="DP11" s="625"/>
      <c r="DQ11" s="632">
        <v>129130</v>
      </c>
      <c r="DR11" s="624"/>
      <c r="DS11" s="624"/>
      <c r="DT11" s="624"/>
      <c r="DU11" s="624"/>
      <c r="DV11" s="624"/>
      <c r="DW11" s="624"/>
      <c r="DX11" s="624"/>
      <c r="DY11" s="624"/>
      <c r="DZ11" s="624"/>
      <c r="EA11" s="624"/>
      <c r="EB11" s="624"/>
      <c r="EC11" s="633"/>
    </row>
    <row r="12" spans="2:143" ht="11.25" customHeight="1" x14ac:dyDescent="0.2">
      <c r="B12" s="620" t="s">
        <v>237</v>
      </c>
      <c r="C12" s="621"/>
      <c r="D12" s="621"/>
      <c r="E12" s="621"/>
      <c r="F12" s="621"/>
      <c r="G12" s="621"/>
      <c r="H12" s="621"/>
      <c r="I12" s="621"/>
      <c r="J12" s="621"/>
      <c r="K12" s="621"/>
      <c r="L12" s="621"/>
      <c r="M12" s="621"/>
      <c r="N12" s="621"/>
      <c r="O12" s="621"/>
      <c r="P12" s="621"/>
      <c r="Q12" s="622"/>
      <c r="R12" s="623">
        <v>4848</v>
      </c>
      <c r="S12" s="624"/>
      <c r="T12" s="624"/>
      <c r="U12" s="624"/>
      <c r="V12" s="624"/>
      <c r="W12" s="624"/>
      <c r="X12" s="624"/>
      <c r="Y12" s="625"/>
      <c r="Z12" s="626">
        <v>0</v>
      </c>
      <c r="AA12" s="626"/>
      <c r="AB12" s="626"/>
      <c r="AC12" s="626"/>
      <c r="AD12" s="627">
        <v>4848</v>
      </c>
      <c r="AE12" s="627"/>
      <c r="AF12" s="627"/>
      <c r="AG12" s="627"/>
      <c r="AH12" s="627"/>
      <c r="AI12" s="627"/>
      <c r="AJ12" s="627"/>
      <c r="AK12" s="627"/>
      <c r="AL12" s="628">
        <v>0</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6298122</v>
      </c>
      <c r="BH12" s="624"/>
      <c r="BI12" s="624"/>
      <c r="BJ12" s="624"/>
      <c r="BK12" s="624"/>
      <c r="BL12" s="624"/>
      <c r="BM12" s="624"/>
      <c r="BN12" s="625"/>
      <c r="BO12" s="626">
        <v>35.9</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334672</v>
      </c>
      <c r="CS12" s="624"/>
      <c r="CT12" s="624"/>
      <c r="CU12" s="624"/>
      <c r="CV12" s="624"/>
      <c r="CW12" s="624"/>
      <c r="CX12" s="624"/>
      <c r="CY12" s="625"/>
      <c r="CZ12" s="626">
        <v>0.7</v>
      </c>
      <c r="DA12" s="626"/>
      <c r="DB12" s="626"/>
      <c r="DC12" s="626"/>
      <c r="DD12" s="632">
        <v>244</v>
      </c>
      <c r="DE12" s="624"/>
      <c r="DF12" s="624"/>
      <c r="DG12" s="624"/>
      <c r="DH12" s="624"/>
      <c r="DI12" s="624"/>
      <c r="DJ12" s="624"/>
      <c r="DK12" s="624"/>
      <c r="DL12" s="624"/>
      <c r="DM12" s="624"/>
      <c r="DN12" s="624"/>
      <c r="DO12" s="624"/>
      <c r="DP12" s="625"/>
      <c r="DQ12" s="632">
        <v>299776</v>
      </c>
      <c r="DR12" s="624"/>
      <c r="DS12" s="624"/>
      <c r="DT12" s="624"/>
      <c r="DU12" s="624"/>
      <c r="DV12" s="624"/>
      <c r="DW12" s="624"/>
      <c r="DX12" s="624"/>
      <c r="DY12" s="624"/>
      <c r="DZ12" s="624"/>
      <c r="EA12" s="624"/>
      <c r="EB12" s="624"/>
      <c r="EC12" s="633"/>
    </row>
    <row r="13" spans="2:143" ht="11.25" customHeight="1" x14ac:dyDescent="0.2">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6297453</v>
      </c>
      <c r="BH13" s="624"/>
      <c r="BI13" s="624"/>
      <c r="BJ13" s="624"/>
      <c r="BK13" s="624"/>
      <c r="BL13" s="624"/>
      <c r="BM13" s="624"/>
      <c r="BN13" s="625"/>
      <c r="BO13" s="626">
        <v>35.9</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3629195</v>
      </c>
      <c r="CS13" s="624"/>
      <c r="CT13" s="624"/>
      <c r="CU13" s="624"/>
      <c r="CV13" s="624"/>
      <c r="CW13" s="624"/>
      <c r="CX13" s="624"/>
      <c r="CY13" s="625"/>
      <c r="CZ13" s="626">
        <v>7.7</v>
      </c>
      <c r="DA13" s="626"/>
      <c r="DB13" s="626"/>
      <c r="DC13" s="626"/>
      <c r="DD13" s="632">
        <v>717806</v>
      </c>
      <c r="DE13" s="624"/>
      <c r="DF13" s="624"/>
      <c r="DG13" s="624"/>
      <c r="DH13" s="624"/>
      <c r="DI13" s="624"/>
      <c r="DJ13" s="624"/>
      <c r="DK13" s="624"/>
      <c r="DL13" s="624"/>
      <c r="DM13" s="624"/>
      <c r="DN13" s="624"/>
      <c r="DO13" s="624"/>
      <c r="DP13" s="625"/>
      <c r="DQ13" s="632">
        <v>2865783</v>
      </c>
      <c r="DR13" s="624"/>
      <c r="DS13" s="624"/>
      <c r="DT13" s="624"/>
      <c r="DU13" s="624"/>
      <c r="DV13" s="624"/>
      <c r="DW13" s="624"/>
      <c r="DX13" s="624"/>
      <c r="DY13" s="624"/>
      <c r="DZ13" s="624"/>
      <c r="EA13" s="624"/>
      <c r="EB13" s="624"/>
      <c r="EC13" s="633"/>
    </row>
    <row r="14" spans="2:143" ht="11.25" customHeight="1" x14ac:dyDescent="0.2">
      <c r="B14" s="620" t="s">
        <v>243</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198149</v>
      </c>
      <c r="BH14" s="624"/>
      <c r="BI14" s="624"/>
      <c r="BJ14" s="624"/>
      <c r="BK14" s="624"/>
      <c r="BL14" s="624"/>
      <c r="BM14" s="624"/>
      <c r="BN14" s="625"/>
      <c r="BO14" s="626">
        <v>1.1000000000000001</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1526235</v>
      </c>
      <c r="CS14" s="624"/>
      <c r="CT14" s="624"/>
      <c r="CU14" s="624"/>
      <c r="CV14" s="624"/>
      <c r="CW14" s="624"/>
      <c r="CX14" s="624"/>
      <c r="CY14" s="625"/>
      <c r="CZ14" s="626">
        <v>3.2</v>
      </c>
      <c r="DA14" s="626"/>
      <c r="DB14" s="626"/>
      <c r="DC14" s="626"/>
      <c r="DD14" s="632">
        <v>119583</v>
      </c>
      <c r="DE14" s="624"/>
      <c r="DF14" s="624"/>
      <c r="DG14" s="624"/>
      <c r="DH14" s="624"/>
      <c r="DI14" s="624"/>
      <c r="DJ14" s="624"/>
      <c r="DK14" s="624"/>
      <c r="DL14" s="624"/>
      <c r="DM14" s="624"/>
      <c r="DN14" s="624"/>
      <c r="DO14" s="624"/>
      <c r="DP14" s="625"/>
      <c r="DQ14" s="632">
        <v>1433390</v>
      </c>
      <c r="DR14" s="624"/>
      <c r="DS14" s="624"/>
      <c r="DT14" s="624"/>
      <c r="DU14" s="624"/>
      <c r="DV14" s="624"/>
      <c r="DW14" s="624"/>
      <c r="DX14" s="624"/>
      <c r="DY14" s="624"/>
      <c r="DZ14" s="624"/>
      <c r="EA14" s="624"/>
      <c r="EB14" s="624"/>
      <c r="EC14" s="633"/>
    </row>
    <row r="15" spans="2:143" ht="11.25" customHeight="1" x14ac:dyDescent="0.2">
      <c r="B15" s="620" t="s">
        <v>246</v>
      </c>
      <c r="C15" s="621"/>
      <c r="D15" s="621"/>
      <c r="E15" s="621"/>
      <c r="F15" s="621"/>
      <c r="G15" s="621"/>
      <c r="H15" s="621"/>
      <c r="I15" s="621"/>
      <c r="J15" s="621"/>
      <c r="K15" s="621"/>
      <c r="L15" s="621"/>
      <c r="M15" s="621"/>
      <c r="N15" s="621"/>
      <c r="O15" s="621"/>
      <c r="P15" s="621"/>
      <c r="Q15" s="622"/>
      <c r="R15" s="623">
        <v>44627</v>
      </c>
      <c r="S15" s="624"/>
      <c r="T15" s="624"/>
      <c r="U15" s="624"/>
      <c r="V15" s="624"/>
      <c r="W15" s="624"/>
      <c r="X15" s="624"/>
      <c r="Y15" s="625"/>
      <c r="Z15" s="626">
        <v>0.1</v>
      </c>
      <c r="AA15" s="626"/>
      <c r="AB15" s="626"/>
      <c r="AC15" s="626"/>
      <c r="AD15" s="627">
        <v>44627</v>
      </c>
      <c r="AE15" s="627"/>
      <c r="AF15" s="627"/>
      <c r="AG15" s="627"/>
      <c r="AH15" s="627"/>
      <c r="AI15" s="627"/>
      <c r="AJ15" s="627"/>
      <c r="AK15" s="627"/>
      <c r="AL15" s="628">
        <v>0.2</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453156</v>
      </c>
      <c r="BH15" s="624"/>
      <c r="BI15" s="624"/>
      <c r="BJ15" s="624"/>
      <c r="BK15" s="624"/>
      <c r="BL15" s="624"/>
      <c r="BM15" s="624"/>
      <c r="BN15" s="625"/>
      <c r="BO15" s="626">
        <v>2.6</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5558343</v>
      </c>
      <c r="CS15" s="624"/>
      <c r="CT15" s="624"/>
      <c r="CU15" s="624"/>
      <c r="CV15" s="624"/>
      <c r="CW15" s="624"/>
      <c r="CX15" s="624"/>
      <c r="CY15" s="625"/>
      <c r="CZ15" s="626">
        <v>11.8</v>
      </c>
      <c r="DA15" s="626"/>
      <c r="DB15" s="626"/>
      <c r="DC15" s="626"/>
      <c r="DD15" s="632">
        <v>524628</v>
      </c>
      <c r="DE15" s="624"/>
      <c r="DF15" s="624"/>
      <c r="DG15" s="624"/>
      <c r="DH15" s="624"/>
      <c r="DI15" s="624"/>
      <c r="DJ15" s="624"/>
      <c r="DK15" s="624"/>
      <c r="DL15" s="624"/>
      <c r="DM15" s="624"/>
      <c r="DN15" s="624"/>
      <c r="DO15" s="624"/>
      <c r="DP15" s="625"/>
      <c r="DQ15" s="632">
        <v>4398238</v>
      </c>
      <c r="DR15" s="624"/>
      <c r="DS15" s="624"/>
      <c r="DT15" s="624"/>
      <c r="DU15" s="624"/>
      <c r="DV15" s="624"/>
      <c r="DW15" s="624"/>
      <c r="DX15" s="624"/>
      <c r="DY15" s="624"/>
      <c r="DZ15" s="624"/>
      <c r="EA15" s="624"/>
      <c r="EB15" s="624"/>
      <c r="EC15" s="633"/>
    </row>
    <row r="16" spans="2:143" ht="11.25" customHeight="1" x14ac:dyDescent="0.2">
      <c r="B16" s="620" t="s">
        <v>249</v>
      </c>
      <c r="C16" s="621"/>
      <c r="D16" s="621"/>
      <c r="E16" s="621"/>
      <c r="F16" s="621"/>
      <c r="G16" s="621"/>
      <c r="H16" s="621"/>
      <c r="I16" s="621"/>
      <c r="J16" s="621"/>
      <c r="K16" s="621"/>
      <c r="L16" s="621"/>
      <c r="M16" s="621"/>
      <c r="N16" s="621"/>
      <c r="O16" s="621"/>
      <c r="P16" s="621"/>
      <c r="Q16" s="622"/>
      <c r="R16" s="623">
        <v>121363</v>
      </c>
      <c r="S16" s="624"/>
      <c r="T16" s="624"/>
      <c r="U16" s="624"/>
      <c r="V16" s="624"/>
      <c r="W16" s="624"/>
      <c r="X16" s="624"/>
      <c r="Y16" s="625"/>
      <c r="Z16" s="626">
        <v>0.2</v>
      </c>
      <c r="AA16" s="626"/>
      <c r="AB16" s="626"/>
      <c r="AC16" s="626"/>
      <c r="AD16" s="627">
        <v>121363</v>
      </c>
      <c r="AE16" s="627"/>
      <c r="AF16" s="627"/>
      <c r="AG16" s="627"/>
      <c r="AH16" s="627"/>
      <c r="AI16" s="627"/>
      <c r="AJ16" s="627"/>
      <c r="AK16" s="627"/>
      <c r="AL16" s="628">
        <v>0.5</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4729</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4729</v>
      </c>
      <c r="DR16" s="624"/>
      <c r="DS16" s="624"/>
      <c r="DT16" s="624"/>
      <c r="DU16" s="624"/>
      <c r="DV16" s="624"/>
      <c r="DW16" s="624"/>
      <c r="DX16" s="624"/>
      <c r="DY16" s="624"/>
      <c r="DZ16" s="624"/>
      <c r="EA16" s="624"/>
      <c r="EB16" s="624"/>
      <c r="EC16" s="633"/>
    </row>
    <row r="17" spans="2:133" ht="11.25" customHeight="1" x14ac:dyDescent="0.2">
      <c r="B17" s="620" t="s">
        <v>252</v>
      </c>
      <c r="C17" s="621"/>
      <c r="D17" s="621"/>
      <c r="E17" s="621"/>
      <c r="F17" s="621"/>
      <c r="G17" s="621"/>
      <c r="H17" s="621"/>
      <c r="I17" s="621"/>
      <c r="J17" s="621"/>
      <c r="K17" s="621"/>
      <c r="L17" s="621"/>
      <c r="M17" s="621"/>
      <c r="N17" s="621"/>
      <c r="O17" s="621"/>
      <c r="P17" s="621"/>
      <c r="Q17" s="622"/>
      <c r="R17" s="623">
        <v>661847</v>
      </c>
      <c r="S17" s="624"/>
      <c r="T17" s="624"/>
      <c r="U17" s="624"/>
      <c r="V17" s="624"/>
      <c r="W17" s="624"/>
      <c r="X17" s="624"/>
      <c r="Y17" s="625"/>
      <c r="Z17" s="626">
        <v>1.3</v>
      </c>
      <c r="AA17" s="626"/>
      <c r="AB17" s="626"/>
      <c r="AC17" s="626"/>
      <c r="AD17" s="627">
        <v>661847</v>
      </c>
      <c r="AE17" s="627"/>
      <c r="AF17" s="627"/>
      <c r="AG17" s="627"/>
      <c r="AH17" s="627"/>
      <c r="AI17" s="627"/>
      <c r="AJ17" s="627"/>
      <c r="AK17" s="627"/>
      <c r="AL17" s="628">
        <v>2.5</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2654895</v>
      </c>
      <c r="CS17" s="624"/>
      <c r="CT17" s="624"/>
      <c r="CU17" s="624"/>
      <c r="CV17" s="624"/>
      <c r="CW17" s="624"/>
      <c r="CX17" s="624"/>
      <c r="CY17" s="625"/>
      <c r="CZ17" s="626">
        <v>5.6</v>
      </c>
      <c r="DA17" s="626"/>
      <c r="DB17" s="626"/>
      <c r="DC17" s="626"/>
      <c r="DD17" s="632" t="s">
        <v>122</v>
      </c>
      <c r="DE17" s="624"/>
      <c r="DF17" s="624"/>
      <c r="DG17" s="624"/>
      <c r="DH17" s="624"/>
      <c r="DI17" s="624"/>
      <c r="DJ17" s="624"/>
      <c r="DK17" s="624"/>
      <c r="DL17" s="624"/>
      <c r="DM17" s="624"/>
      <c r="DN17" s="624"/>
      <c r="DO17" s="624"/>
      <c r="DP17" s="625"/>
      <c r="DQ17" s="632">
        <v>2654895</v>
      </c>
      <c r="DR17" s="624"/>
      <c r="DS17" s="624"/>
      <c r="DT17" s="624"/>
      <c r="DU17" s="624"/>
      <c r="DV17" s="624"/>
      <c r="DW17" s="624"/>
      <c r="DX17" s="624"/>
      <c r="DY17" s="624"/>
      <c r="DZ17" s="624"/>
      <c r="EA17" s="624"/>
      <c r="EB17" s="624"/>
      <c r="EC17" s="633"/>
    </row>
    <row r="18" spans="2:133" ht="11.25" customHeight="1" x14ac:dyDescent="0.2">
      <c r="B18" s="620" t="s">
        <v>255</v>
      </c>
      <c r="C18" s="621"/>
      <c r="D18" s="621"/>
      <c r="E18" s="621"/>
      <c r="F18" s="621"/>
      <c r="G18" s="621"/>
      <c r="H18" s="621"/>
      <c r="I18" s="621"/>
      <c r="J18" s="621"/>
      <c r="K18" s="621"/>
      <c r="L18" s="621"/>
      <c r="M18" s="621"/>
      <c r="N18" s="621"/>
      <c r="O18" s="621"/>
      <c r="P18" s="621"/>
      <c r="Q18" s="622"/>
      <c r="R18" s="623">
        <v>103885</v>
      </c>
      <c r="S18" s="624"/>
      <c r="T18" s="624"/>
      <c r="U18" s="624"/>
      <c r="V18" s="624"/>
      <c r="W18" s="624"/>
      <c r="X18" s="624"/>
      <c r="Y18" s="625"/>
      <c r="Z18" s="626">
        <v>0.2</v>
      </c>
      <c r="AA18" s="626"/>
      <c r="AB18" s="626"/>
      <c r="AC18" s="626"/>
      <c r="AD18" s="627">
        <v>103885</v>
      </c>
      <c r="AE18" s="627"/>
      <c r="AF18" s="627"/>
      <c r="AG18" s="627"/>
      <c r="AH18" s="627"/>
      <c r="AI18" s="627"/>
      <c r="AJ18" s="627"/>
      <c r="AK18" s="627"/>
      <c r="AL18" s="628">
        <v>0.4</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258</v>
      </c>
      <c r="C19" s="621"/>
      <c r="D19" s="621"/>
      <c r="E19" s="621"/>
      <c r="F19" s="621"/>
      <c r="G19" s="621"/>
      <c r="H19" s="621"/>
      <c r="I19" s="621"/>
      <c r="J19" s="621"/>
      <c r="K19" s="621"/>
      <c r="L19" s="621"/>
      <c r="M19" s="621"/>
      <c r="N19" s="621"/>
      <c r="O19" s="621"/>
      <c r="P19" s="621"/>
      <c r="Q19" s="622"/>
      <c r="R19" s="623">
        <v>549239</v>
      </c>
      <c r="S19" s="624"/>
      <c r="T19" s="624"/>
      <c r="U19" s="624"/>
      <c r="V19" s="624"/>
      <c r="W19" s="624"/>
      <c r="X19" s="624"/>
      <c r="Y19" s="625"/>
      <c r="Z19" s="626">
        <v>1.1000000000000001</v>
      </c>
      <c r="AA19" s="626"/>
      <c r="AB19" s="626"/>
      <c r="AC19" s="626"/>
      <c r="AD19" s="627">
        <v>549239</v>
      </c>
      <c r="AE19" s="627"/>
      <c r="AF19" s="627"/>
      <c r="AG19" s="627"/>
      <c r="AH19" s="627"/>
      <c r="AI19" s="627"/>
      <c r="AJ19" s="627"/>
      <c r="AK19" s="627"/>
      <c r="AL19" s="628">
        <v>2</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1336021</v>
      </c>
      <c r="BH19" s="624"/>
      <c r="BI19" s="624"/>
      <c r="BJ19" s="624"/>
      <c r="BK19" s="624"/>
      <c r="BL19" s="624"/>
      <c r="BM19" s="624"/>
      <c r="BN19" s="625"/>
      <c r="BO19" s="626">
        <v>7.6</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261</v>
      </c>
      <c r="C20" s="637"/>
      <c r="D20" s="637"/>
      <c r="E20" s="637"/>
      <c r="F20" s="637"/>
      <c r="G20" s="637"/>
      <c r="H20" s="637"/>
      <c r="I20" s="637"/>
      <c r="J20" s="637"/>
      <c r="K20" s="637"/>
      <c r="L20" s="637"/>
      <c r="M20" s="637"/>
      <c r="N20" s="637"/>
      <c r="O20" s="637"/>
      <c r="P20" s="637"/>
      <c r="Q20" s="638"/>
      <c r="R20" s="623">
        <v>8723</v>
      </c>
      <c r="S20" s="624"/>
      <c r="T20" s="624"/>
      <c r="U20" s="624"/>
      <c r="V20" s="624"/>
      <c r="W20" s="624"/>
      <c r="X20" s="624"/>
      <c r="Y20" s="625"/>
      <c r="Z20" s="626">
        <v>0</v>
      </c>
      <c r="AA20" s="626"/>
      <c r="AB20" s="626"/>
      <c r="AC20" s="626"/>
      <c r="AD20" s="627">
        <v>8723</v>
      </c>
      <c r="AE20" s="627"/>
      <c r="AF20" s="627"/>
      <c r="AG20" s="627"/>
      <c r="AH20" s="627"/>
      <c r="AI20" s="627"/>
      <c r="AJ20" s="627"/>
      <c r="AK20" s="627"/>
      <c r="AL20" s="628">
        <v>0</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1336021</v>
      </c>
      <c r="BH20" s="624"/>
      <c r="BI20" s="624"/>
      <c r="BJ20" s="624"/>
      <c r="BK20" s="624"/>
      <c r="BL20" s="624"/>
      <c r="BM20" s="624"/>
      <c r="BN20" s="625"/>
      <c r="BO20" s="626">
        <v>7.6</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47255327</v>
      </c>
      <c r="CS20" s="624"/>
      <c r="CT20" s="624"/>
      <c r="CU20" s="624"/>
      <c r="CV20" s="624"/>
      <c r="CW20" s="624"/>
      <c r="CX20" s="624"/>
      <c r="CY20" s="625"/>
      <c r="CZ20" s="626">
        <v>100</v>
      </c>
      <c r="DA20" s="626"/>
      <c r="DB20" s="626"/>
      <c r="DC20" s="626"/>
      <c r="DD20" s="632">
        <v>5933774</v>
      </c>
      <c r="DE20" s="624"/>
      <c r="DF20" s="624"/>
      <c r="DG20" s="624"/>
      <c r="DH20" s="624"/>
      <c r="DI20" s="624"/>
      <c r="DJ20" s="624"/>
      <c r="DK20" s="624"/>
      <c r="DL20" s="624"/>
      <c r="DM20" s="624"/>
      <c r="DN20" s="624"/>
      <c r="DO20" s="624"/>
      <c r="DP20" s="625"/>
      <c r="DQ20" s="632">
        <v>31031555</v>
      </c>
      <c r="DR20" s="624"/>
      <c r="DS20" s="624"/>
      <c r="DT20" s="624"/>
      <c r="DU20" s="624"/>
      <c r="DV20" s="624"/>
      <c r="DW20" s="624"/>
      <c r="DX20" s="624"/>
      <c r="DY20" s="624"/>
      <c r="DZ20" s="624"/>
      <c r="EA20" s="624"/>
      <c r="EB20" s="624"/>
      <c r="EC20" s="633"/>
    </row>
    <row r="21" spans="2:133" ht="11.25" customHeight="1" x14ac:dyDescent="0.2">
      <c r="B21" s="620" t="s">
        <v>264</v>
      </c>
      <c r="C21" s="621"/>
      <c r="D21" s="621"/>
      <c r="E21" s="621"/>
      <c r="F21" s="621"/>
      <c r="G21" s="621"/>
      <c r="H21" s="621"/>
      <c r="I21" s="621"/>
      <c r="J21" s="621"/>
      <c r="K21" s="621"/>
      <c r="L21" s="621"/>
      <c r="M21" s="621"/>
      <c r="N21" s="621"/>
      <c r="O21" s="621"/>
      <c r="P21" s="621"/>
      <c r="Q21" s="622"/>
      <c r="R21" s="623">
        <v>6714108</v>
      </c>
      <c r="S21" s="624"/>
      <c r="T21" s="624"/>
      <c r="U21" s="624"/>
      <c r="V21" s="624"/>
      <c r="W21" s="624"/>
      <c r="X21" s="624"/>
      <c r="Y21" s="625"/>
      <c r="Z21" s="626">
        <v>13.7</v>
      </c>
      <c r="AA21" s="626"/>
      <c r="AB21" s="626"/>
      <c r="AC21" s="626"/>
      <c r="AD21" s="627">
        <v>6087060</v>
      </c>
      <c r="AE21" s="627"/>
      <c r="AF21" s="627"/>
      <c r="AG21" s="627"/>
      <c r="AH21" s="627"/>
      <c r="AI21" s="627"/>
      <c r="AJ21" s="627"/>
      <c r="AK21" s="627"/>
      <c r="AL21" s="628">
        <v>22.7</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266</v>
      </c>
      <c r="C22" s="621"/>
      <c r="D22" s="621"/>
      <c r="E22" s="621"/>
      <c r="F22" s="621"/>
      <c r="G22" s="621"/>
      <c r="H22" s="621"/>
      <c r="I22" s="621"/>
      <c r="J22" s="621"/>
      <c r="K22" s="621"/>
      <c r="L22" s="621"/>
      <c r="M22" s="621"/>
      <c r="N22" s="621"/>
      <c r="O22" s="621"/>
      <c r="P22" s="621"/>
      <c r="Q22" s="622"/>
      <c r="R22" s="623">
        <v>6087060</v>
      </c>
      <c r="S22" s="624"/>
      <c r="T22" s="624"/>
      <c r="U22" s="624"/>
      <c r="V22" s="624"/>
      <c r="W22" s="624"/>
      <c r="X22" s="624"/>
      <c r="Y22" s="625"/>
      <c r="Z22" s="626">
        <v>12.4</v>
      </c>
      <c r="AA22" s="626"/>
      <c r="AB22" s="626"/>
      <c r="AC22" s="626"/>
      <c r="AD22" s="627">
        <v>6087060</v>
      </c>
      <c r="AE22" s="627"/>
      <c r="AF22" s="627"/>
      <c r="AG22" s="627"/>
      <c r="AH22" s="627"/>
      <c r="AI22" s="627"/>
      <c r="AJ22" s="627"/>
      <c r="AK22" s="627"/>
      <c r="AL22" s="628">
        <v>22.7</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269</v>
      </c>
      <c r="C23" s="621"/>
      <c r="D23" s="621"/>
      <c r="E23" s="621"/>
      <c r="F23" s="621"/>
      <c r="G23" s="621"/>
      <c r="H23" s="621"/>
      <c r="I23" s="621"/>
      <c r="J23" s="621"/>
      <c r="K23" s="621"/>
      <c r="L23" s="621"/>
      <c r="M23" s="621"/>
      <c r="N23" s="621"/>
      <c r="O23" s="621"/>
      <c r="P23" s="621"/>
      <c r="Q23" s="622"/>
      <c r="R23" s="623">
        <v>627048</v>
      </c>
      <c r="S23" s="624"/>
      <c r="T23" s="624"/>
      <c r="U23" s="624"/>
      <c r="V23" s="624"/>
      <c r="W23" s="624"/>
      <c r="X23" s="624"/>
      <c r="Y23" s="625"/>
      <c r="Z23" s="626">
        <v>1.3</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v>1336021</v>
      </c>
      <c r="BH23" s="624"/>
      <c r="BI23" s="624"/>
      <c r="BJ23" s="624"/>
      <c r="BK23" s="624"/>
      <c r="BL23" s="624"/>
      <c r="BM23" s="624"/>
      <c r="BN23" s="625"/>
      <c r="BO23" s="626">
        <v>7.6</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2">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22960762</v>
      </c>
      <c r="CS24" s="613"/>
      <c r="CT24" s="613"/>
      <c r="CU24" s="613"/>
      <c r="CV24" s="613"/>
      <c r="CW24" s="613"/>
      <c r="CX24" s="613"/>
      <c r="CY24" s="614"/>
      <c r="CZ24" s="617">
        <v>48.6</v>
      </c>
      <c r="DA24" s="618"/>
      <c r="DB24" s="618"/>
      <c r="DC24" s="634"/>
      <c r="DD24" s="658">
        <v>15260961</v>
      </c>
      <c r="DE24" s="613"/>
      <c r="DF24" s="613"/>
      <c r="DG24" s="613"/>
      <c r="DH24" s="613"/>
      <c r="DI24" s="613"/>
      <c r="DJ24" s="613"/>
      <c r="DK24" s="614"/>
      <c r="DL24" s="658">
        <v>12709464</v>
      </c>
      <c r="DM24" s="613"/>
      <c r="DN24" s="613"/>
      <c r="DO24" s="613"/>
      <c r="DP24" s="613"/>
      <c r="DQ24" s="613"/>
      <c r="DR24" s="613"/>
      <c r="DS24" s="613"/>
      <c r="DT24" s="613"/>
      <c r="DU24" s="613"/>
      <c r="DV24" s="614"/>
      <c r="DW24" s="617">
        <v>47.3</v>
      </c>
      <c r="DX24" s="618"/>
      <c r="DY24" s="618"/>
      <c r="DZ24" s="618"/>
      <c r="EA24" s="618"/>
      <c r="EB24" s="618"/>
      <c r="EC24" s="619"/>
    </row>
    <row r="25" spans="2:133" ht="11.25" customHeight="1" x14ac:dyDescent="0.2">
      <c r="B25" s="620" t="s">
        <v>279</v>
      </c>
      <c r="C25" s="621"/>
      <c r="D25" s="621"/>
      <c r="E25" s="621"/>
      <c r="F25" s="621"/>
      <c r="G25" s="621"/>
      <c r="H25" s="621"/>
      <c r="I25" s="621"/>
      <c r="J25" s="621"/>
      <c r="K25" s="621"/>
      <c r="L25" s="621"/>
      <c r="M25" s="621"/>
      <c r="N25" s="621"/>
      <c r="O25" s="621"/>
      <c r="P25" s="621"/>
      <c r="Q25" s="622"/>
      <c r="R25" s="623">
        <v>28731329</v>
      </c>
      <c r="S25" s="624"/>
      <c r="T25" s="624"/>
      <c r="U25" s="624"/>
      <c r="V25" s="624"/>
      <c r="W25" s="624"/>
      <c r="X25" s="624"/>
      <c r="Y25" s="625"/>
      <c r="Z25" s="626">
        <v>58.5</v>
      </c>
      <c r="AA25" s="626"/>
      <c r="AB25" s="626"/>
      <c r="AC25" s="626"/>
      <c r="AD25" s="627">
        <v>26768260</v>
      </c>
      <c r="AE25" s="627"/>
      <c r="AF25" s="627"/>
      <c r="AG25" s="627"/>
      <c r="AH25" s="627"/>
      <c r="AI25" s="627"/>
      <c r="AJ25" s="627"/>
      <c r="AK25" s="627"/>
      <c r="AL25" s="628">
        <v>99.6</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8716021</v>
      </c>
      <c r="CS25" s="655"/>
      <c r="CT25" s="655"/>
      <c r="CU25" s="655"/>
      <c r="CV25" s="655"/>
      <c r="CW25" s="655"/>
      <c r="CX25" s="655"/>
      <c r="CY25" s="656"/>
      <c r="CZ25" s="628">
        <v>18.399999999999999</v>
      </c>
      <c r="DA25" s="653"/>
      <c r="DB25" s="653"/>
      <c r="DC25" s="657"/>
      <c r="DD25" s="632">
        <v>8279235</v>
      </c>
      <c r="DE25" s="655"/>
      <c r="DF25" s="655"/>
      <c r="DG25" s="655"/>
      <c r="DH25" s="655"/>
      <c r="DI25" s="655"/>
      <c r="DJ25" s="655"/>
      <c r="DK25" s="656"/>
      <c r="DL25" s="632">
        <v>7384425</v>
      </c>
      <c r="DM25" s="655"/>
      <c r="DN25" s="655"/>
      <c r="DO25" s="655"/>
      <c r="DP25" s="655"/>
      <c r="DQ25" s="655"/>
      <c r="DR25" s="655"/>
      <c r="DS25" s="655"/>
      <c r="DT25" s="655"/>
      <c r="DU25" s="655"/>
      <c r="DV25" s="656"/>
      <c r="DW25" s="628">
        <v>27.5</v>
      </c>
      <c r="DX25" s="653"/>
      <c r="DY25" s="653"/>
      <c r="DZ25" s="653"/>
      <c r="EA25" s="653"/>
      <c r="EB25" s="653"/>
      <c r="EC25" s="654"/>
    </row>
    <row r="26" spans="2:133" ht="11.25" customHeight="1" x14ac:dyDescent="0.2">
      <c r="B26" s="620" t="s">
        <v>282</v>
      </c>
      <c r="C26" s="621"/>
      <c r="D26" s="621"/>
      <c r="E26" s="621"/>
      <c r="F26" s="621"/>
      <c r="G26" s="621"/>
      <c r="H26" s="621"/>
      <c r="I26" s="621"/>
      <c r="J26" s="621"/>
      <c r="K26" s="621"/>
      <c r="L26" s="621"/>
      <c r="M26" s="621"/>
      <c r="N26" s="621"/>
      <c r="O26" s="621"/>
      <c r="P26" s="621"/>
      <c r="Q26" s="622"/>
      <c r="R26" s="623">
        <v>9534</v>
      </c>
      <c r="S26" s="624"/>
      <c r="T26" s="624"/>
      <c r="U26" s="624"/>
      <c r="V26" s="624"/>
      <c r="W26" s="624"/>
      <c r="X26" s="624"/>
      <c r="Y26" s="625"/>
      <c r="Z26" s="626">
        <v>0</v>
      </c>
      <c r="AA26" s="626"/>
      <c r="AB26" s="626"/>
      <c r="AC26" s="626"/>
      <c r="AD26" s="627">
        <v>9534</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5423477</v>
      </c>
      <c r="CS26" s="624"/>
      <c r="CT26" s="624"/>
      <c r="CU26" s="624"/>
      <c r="CV26" s="624"/>
      <c r="CW26" s="624"/>
      <c r="CX26" s="624"/>
      <c r="CY26" s="625"/>
      <c r="CZ26" s="628">
        <v>11.5</v>
      </c>
      <c r="DA26" s="653"/>
      <c r="DB26" s="653"/>
      <c r="DC26" s="657"/>
      <c r="DD26" s="632">
        <v>5172312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285</v>
      </c>
      <c r="C27" s="621"/>
      <c r="D27" s="621"/>
      <c r="E27" s="621"/>
      <c r="F27" s="621"/>
      <c r="G27" s="621"/>
      <c r="H27" s="621"/>
      <c r="I27" s="621"/>
      <c r="J27" s="621"/>
      <c r="K27" s="621"/>
      <c r="L27" s="621"/>
      <c r="M27" s="621"/>
      <c r="N27" s="621"/>
      <c r="O27" s="621"/>
      <c r="P27" s="621"/>
      <c r="Q27" s="622"/>
      <c r="R27" s="623">
        <v>163801</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17538815</v>
      </c>
      <c r="BH27" s="624"/>
      <c r="BI27" s="624"/>
      <c r="BJ27" s="624"/>
      <c r="BK27" s="624"/>
      <c r="BL27" s="624"/>
      <c r="BM27" s="624"/>
      <c r="BN27" s="625"/>
      <c r="BO27" s="626">
        <v>100</v>
      </c>
      <c r="BP27" s="626"/>
      <c r="BQ27" s="626"/>
      <c r="BR27" s="626"/>
      <c r="BS27" s="627">
        <v>115074</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11589846</v>
      </c>
      <c r="CS27" s="655"/>
      <c r="CT27" s="655"/>
      <c r="CU27" s="655"/>
      <c r="CV27" s="655"/>
      <c r="CW27" s="655"/>
      <c r="CX27" s="655"/>
      <c r="CY27" s="656"/>
      <c r="CZ27" s="628">
        <v>24.5</v>
      </c>
      <c r="DA27" s="653"/>
      <c r="DB27" s="653"/>
      <c r="DC27" s="657"/>
      <c r="DD27" s="632">
        <v>4326831</v>
      </c>
      <c r="DE27" s="655"/>
      <c r="DF27" s="655"/>
      <c r="DG27" s="655"/>
      <c r="DH27" s="655"/>
      <c r="DI27" s="655"/>
      <c r="DJ27" s="655"/>
      <c r="DK27" s="656"/>
      <c r="DL27" s="632">
        <v>2824811</v>
      </c>
      <c r="DM27" s="655"/>
      <c r="DN27" s="655"/>
      <c r="DO27" s="655"/>
      <c r="DP27" s="655"/>
      <c r="DQ27" s="655"/>
      <c r="DR27" s="655"/>
      <c r="DS27" s="655"/>
      <c r="DT27" s="655"/>
      <c r="DU27" s="655"/>
      <c r="DV27" s="656"/>
      <c r="DW27" s="628">
        <v>10.5</v>
      </c>
      <c r="DX27" s="653"/>
      <c r="DY27" s="653"/>
      <c r="DZ27" s="653"/>
      <c r="EA27" s="653"/>
      <c r="EB27" s="653"/>
      <c r="EC27" s="654"/>
    </row>
    <row r="28" spans="2:133" ht="11.25" customHeight="1" x14ac:dyDescent="0.2">
      <c r="B28" s="620" t="s">
        <v>288</v>
      </c>
      <c r="C28" s="621"/>
      <c r="D28" s="621"/>
      <c r="E28" s="621"/>
      <c r="F28" s="621"/>
      <c r="G28" s="621"/>
      <c r="H28" s="621"/>
      <c r="I28" s="621"/>
      <c r="J28" s="621"/>
      <c r="K28" s="621"/>
      <c r="L28" s="621"/>
      <c r="M28" s="621"/>
      <c r="N28" s="621"/>
      <c r="O28" s="621"/>
      <c r="P28" s="621"/>
      <c r="Q28" s="622"/>
      <c r="R28" s="623">
        <v>353814</v>
      </c>
      <c r="S28" s="624"/>
      <c r="T28" s="624"/>
      <c r="U28" s="624"/>
      <c r="V28" s="624"/>
      <c r="W28" s="624"/>
      <c r="X28" s="624"/>
      <c r="Y28" s="625"/>
      <c r="Z28" s="626">
        <v>0.7</v>
      </c>
      <c r="AA28" s="626"/>
      <c r="AB28" s="626"/>
      <c r="AC28" s="626"/>
      <c r="AD28" s="627">
        <v>55719</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2654895</v>
      </c>
      <c r="CS28" s="624"/>
      <c r="CT28" s="624"/>
      <c r="CU28" s="624"/>
      <c r="CV28" s="624"/>
      <c r="CW28" s="624"/>
      <c r="CX28" s="624"/>
      <c r="CY28" s="625"/>
      <c r="CZ28" s="628">
        <v>5.6</v>
      </c>
      <c r="DA28" s="653"/>
      <c r="DB28" s="653"/>
      <c r="DC28" s="657"/>
      <c r="DD28" s="632">
        <v>2654895</v>
      </c>
      <c r="DE28" s="624"/>
      <c r="DF28" s="624"/>
      <c r="DG28" s="624"/>
      <c r="DH28" s="624"/>
      <c r="DI28" s="624"/>
      <c r="DJ28" s="624"/>
      <c r="DK28" s="625"/>
      <c r="DL28" s="632">
        <v>2500228</v>
      </c>
      <c r="DM28" s="624"/>
      <c r="DN28" s="624"/>
      <c r="DO28" s="624"/>
      <c r="DP28" s="624"/>
      <c r="DQ28" s="624"/>
      <c r="DR28" s="624"/>
      <c r="DS28" s="624"/>
      <c r="DT28" s="624"/>
      <c r="DU28" s="624"/>
      <c r="DV28" s="625"/>
      <c r="DW28" s="628">
        <v>9.3000000000000007</v>
      </c>
      <c r="DX28" s="653"/>
      <c r="DY28" s="653"/>
      <c r="DZ28" s="653"/>
      <c r="EA28" s="653"/>
      <c r="EB28" s="653"/>
      <c r="EC28" s="654"/>
    </row>
    <row r="29" spans="2:133" ht="11.25" customHeight="1" x14ac:dyDescent="0.2">
      <c r="B29" s="620" t="s">
        <v>290</v>
      </c>
      <c r="C29" s="621"/>
      <c r="D29" s="621"/>
      <c r="E29" s="621"/>
      <c r="F29" s="621"/>
      <c r="G29" s="621"/>
      <c r="H29" s="621"/>
      <c r="I29" s="621"/>
      <c r="J29" s="621"/>
      <c r="K29" s="621"/>
      <c r="L29" s="621"/>
      <c r="M29" s="621"/>
      <c r="N29" s="621"/>
      <c r="O29" s="621"/>
      <c r="P29" s="621"/>
      <c r="Q29" s="622"/>
      <c r="R29" s="623">
        <v>323966</v>
      </c>
      <c r="S29" s="624"/>
      <c r="T29" s="624"/>
      <c r="U29" s="624"/>
      <c r="V29" s="624"/>
      <c r="W29" s="624"/>
      <c r="X29" s="624"/>
      <c r="Y29" s="625"/>
      <c r="Z29" s="626">
        <v>0.7</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291</v>
      </c>
      <c r="CE29" s="660"/>
      <c r="CF29" s="620" t="s">
        <v>66</v>
      </c>
      <c r="CG29" s="621"/>
      <c r="CH29" s="621"/>
      <c r="CI29" s="621"/>
      <c r="CJ29" s="621"/>
      <c r="CK29" s="621"/>
      <c r="CL29" s="621"/>
      <c r="CM29" s="621"/>
      <c r="CN29" s="621"/>
      <c r="CO29" s="621"/>
      <c r="CP29" s="621"/>
      <c r="CQ29" s="622"/>
      <c r="CR29" s="623">
        <v>2654895</v>
      </c>
      <c r="CS29" s="655"/>
      <c r="CT29" s="655"/>
      <c r="CU29" s="655"/>
      <c r="CV29" s="655"/>
      <c r="CW29" s="655"/>
      <c r="CX29" s="655"/>
      <c r="CY29" s="656"/>
      <c r="CZ29" s="628">
        <v>5.6</v>
      </c>
      <c r="DA29" s="653"/>
      <c r="DB29" s="653"/>
      <c r="DC29" s="657"/>
      <c r="DD29" s="632">
        <v>2654895</v>
      </c>
      <c r="DE29" s="655"/>
      <c r="DF29" s="655"/>
      <c r="DG29" s="655"/>
      <c r="DH29" s="655"/>
      <c r="DI29" s="655"/>
      <c r="DJ29" s="655"/>
      <c r="DK29" s="656"/>
      <c r="DL29" s="632">
        <v>2500228</v>
      </c>
      <c r="DM29" s="655"/>
      <c r="DN29" s="655"/>
      <c r="DO29" s="655"/>
      <c r="DP29" s="655"/>
      <c r="DQ29" s="655"/>
      <c r="DR29" s="655"/>
      <c r="DS29" s="655"/>
      <c r="DT29" s="655"/>
      <c r="DU29" s="655"/>
      <c r="DV29" s="656"/>
      <c r="DW29" s="628">
        <v>9.3000000000000007</v>
      </c>
      <c r="DX29" s="653"/>
      <c r="DY29" s="653"/>
      <c r="DZ29" s="653"/>
      <c r="EA29" s="653"/>
      <c r="EB29" s="653"/>
      <c r="EC29" s="654"/>
    </row>
    <row r="30" spans="2:133" ht="11.25" customHeight="1" x14ac:dyDescent="0.2">
      <c r="B30" s="620" t="s">
        <v>292</v>
      </c>
      <c r="C30" s="621"/>
      <c r="D30" s="621"/>
      <c r="E30" s="621"/>
      <c r="F30" s="621"/>
      <c r="G30" s="621"/>
      <c r="H30" s="621"/>
      <c r="I30" s="621"/>
      <c r="J30" s="621"/>
      <c r="K30" s="621"/>
      <c r="L30" s="621"/>
      <c r="M30" s="621"/>
      <c r="N30" s="621"/>
      <c r="O30" s="621"/>
      <c r="P30" s="621"/>
      <c r="Q30" s="622"/>
      <c r="R30" s="623">
        <v>9355568</v>
      </c>
      <c r="S30" s="624"/>
      <c r="T30" s="624"/>
      <c r="U30" s="624"/>
      <c r="V30" s="624"/>
      <c r="W30" s="624"/>
      <c r="X30" s="624"/>
      <c r="Y30" s="625"/>
      <c r="Z30" s="626">
        <v>19.100000000000001</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65"/>
      <c r="BI30" s="665"/>
      <c r="BJ30" s="665"/>
      <c r="BK30" s="665"/>
      <c r="BL30" s="665"/>
      <c r="BM30" s="665"/>
      <c r="BN30" s="665"/>
      <c r="BO30" s="665"/>
      <c r="BP30" s="665"/>
      <c r="BQ30" s="666"/>
      <c r="BR30" s="605" t="s">
        <v>294</v>
      </c>
      <c r="BS30" s="665"/>
      <c r="BT30" s="665"/>
      <c r="BU30" s="665"/>
      <c r="BV30" s="665"/>
      <c r="BW30" s="665"/>
      <c r="BX30" s="665"/>
      <c r="BY30" s="665"/>
      <c r="BZ30" s="665"/>
      <c r="CA30" s="665"/>
      <c r="CB30" s="666"/>
      <c r="CD30" s="661"/>
      <c r="CE30" s="662"/>
      <c r="CF30" s="620" t="s">
        <v>295</v>
      </c>
      <c r="CG30" s="621"/>
      <c r="CH30" s="621"/>
      <c r="CI30" s="621"/>
      <c r="CJ30" s="621"/>
      <c r="CK30" s="621"/>
      <c r="CL30" s="621"/>
      <c r="CM30" s="621"/>
      <c r="CN30" s="621"/>
      <c r="CO30" s="621"/>
      <c r="CP30" s="621"/>
      <c r="CQ30" s="622"/>
      <c r="CR30" s="623">
        <v>2625532</v>
      </c>
      <c r="CS30" s="624"/>
      <c r="CT30" s="624"/>
      <c r="CU30" s="624"/>
      <c r="CV30" s="624"/>
      <c r="CW30" s="624"/>
      <c r="CX30" s="624"/>
      <c r="CY30" s="625"/>
      <c r="CZ30" s="628">
        <v>5.6</v>
      </c>
      <c r="DA30" s="653"/>
      <c r="DB30" s="653"/>
      <c r="DC30" s="657"/>
      <c r="DD30" s="632">
        <v>2625532</v>
      </c>
      <c r="DE30" s="624"/>
      <c r="DF30" s="624"/>
      <c r="DG30" s="624"/>
      <c r="DH30" s="624"/>
      <c r="DI30" s="624"/>
      <c r="DJ30" s="624"/>
      <c r="DK30" s="625"/>
      <c r="DL30" s="632">
        <v>2470865</v>
      </c>
      <c r="DM30" s="624"/>
      <c r="DN30" s="624"/>
      <c r="DO30" s="624"/>
      <c r="DP30" s="624"/>
      <c r="DQ30" s="624"/>
      <c r="DR30" s="624"/>
      <c r="DS30" s="624"/>
      <c r="DT30" s="624"/>
      <c r="DU30" s="624"/>
      <c r="DV30" s="625"/>
      <c r="DW30" s="628">
        <v>9.1999999999999993</v>
      </c>
      <c r="DX30" s="653"/>
      <c r="DY30" s="653"/>
      <c r="DZ30" s="653"/>
      <c r="EA30" s="653"/>
      <c r="EB30" s="653"/>
      <c r="EC30" s="654"/>
    </row>
    <row r="31" spans="2:133" ht="11.25" customHeight="1" x14ac:dyDescent="0.2">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297</v>
      </c>
      <c r="AQ31" s="670"/>
      <c r="AR31" s="670"/>
      <c r="AS31" s="670"/>
      <c r="AT31" s="675" t="s">
        <v>298</v>
      </c>
      <c r="AU31" s="206"/>
      <c r="AV31" s="206"/>
      <c r="AW31" s="206"/>
      <c r="AX31" s="609" t="s">
        <v>176</v>
      </c>
      <c r="AY31" s="610"/>
      <c r="AZ31" s="610"/>
      <c r="BA31" s="610"/>
      <c r="BB31" s="610"/>
      <c r="BC31" s="610"/>
      <c r="BD31" s="610"/>
      <c r="BE31" s="610"/>
      <c r="BF31" s="611"/>
      <c r="BG31" s="679">
        <v>99.5</v>
      </c>
      <c r="BH31" s="667"/>
      <c r="BI31" s="667"/>
      <c r="BJ31" s="667"/>
      <c r="BK31" s="667"/>
      <c r="BL31" s="667"/>
      <c r="BM31" s="618">
        <v>97.2</v>
      </c>
      <c r="BN31" s="667"/>
      <c r="BO31" s="667"/>
      <c r="BP31" s="667"/>
      <c r="BQ31" s="668"/>
      <c r="BR31" s="679">
        <v>99.6</v>
      </c>
      <c r="BS31" s="667"/>
      <c r="BT31" s="667"/>
      <c r="BU31" s="667"/>
      <c r="BV31" s="667"/>
      <c r="BW31" s="667"/>
      <c r="BX31" s="618">
        <v>97.2</v>
      </c>
      <c r="BY31" s="667"/>
      <c r="BZ31" s="667"/>
      <c r="CA31" s="667"/>
      <c r="CB31" s="668"/>
      <c r="CD31" s="661"/>
      <c r="CE31" s="662"/>
      <c r="CF31" s="620" t="s">
        <v>299</v>
      </c>
      <c r="CG31" s="621"/>
      <c r="CH31" s="621"/>
      <c r="CI31" s="621"/>
      <c r="CJ31" s="621"/>
      <c r="CK31" s="621"/>
      <c r="CL31" s="621"/>
      <c r="CM31" s="621"/>
      <c r="CN31" s="621"/>
      <c r="CO31" s="621"/>
      <c r="CP31" s="621"/>
      <c r="CQ31" s="622"/>
      <c r="CR31" s="623">
        <v>29363</v>
      </c>
      <c r="CS31" s="655"/>
      <c r="CT31" s="655"/>
      <c r="CU31" s="655"/>
      <c r="CV31" s="655"/>
      <c r="CW31" s="655"/>
      <c r="CX31" s="655"/>
      <c r="CY31" s="656"/>
      <c r="CZ31" s="628">
        <v>0.1</v>
      </c>
      <c r="DA31" s="653"/>
      <c r="DB31" s="653"/>
      <c r="DC31" s="657"/>
      <c r="DD31" s="632">
        <v>29363</v>
      </c>
      <c r="DE31" s="655"/>
      <c r="DF31" s="655"/>
      <c r="DG31" s="655"/>
      <c r="DH31" s="655"/>
      <c r="DI31" s="655"/>
      <c r="DJ31" s="655"/>
      <c r="DK31" s="656"/>
      <c r="DL31" s="632">
        <v>29363</v>
      </c>
      <c r="DM31" s="655"/>
      <c r="DN31" s="655"/>
      <c r="DO31" s="655"/>
      <c r="DP31" s="655"/>
      <c r="DQ31" s="655"/>
      <c r="DR31" s="655"/>
      <c r="DS31" s="655"/>
      <c r="DT31" s="655"/>
      <c r="DU31" s="655"/>
      <c r="DV31" s="656"/>
      <c r="DW31" s="628">
        <v>0.1</v>
      </c>
      <c r="DX31" s="653"/>
      <c r="DY31" s="653"/>
      <c r="DZ31" s="653"/>
      <c r="EA31" s="653"/>
      <c r="EB31" s="653"/>
      <c r="EC31" s="654"/>
    </row>
    <row r="32" spans="2:133" ht="11.25" customHeight="1" x14ac:dyDescent="0.2">
      <c r="B32" s="620" t="s">
        <v>300</v>
      </c>
      <c r="C32" s="621"/>
      <c r="D32" s="621"/>
      <c r="E32" s="621"/>
      <c r="F32" s="621"/>
      <c r="G32" s="621"/>
      <c r="H32" s="621"/>
      <c r="I32" s="621"/>
      <c r="J32" s="621"/>
      <c r="K32" s="621"/>
      <c r="L32" s="621"/>
      <c r="M32" s="621"/>
      <c r="N32" s="621"/>
      <c r="O32" s="621"/>
      <c r="P32" s="621"/>
      <c r="Q32" s="622"/>
      <c r="R32" s="623">
        <v>3267646</v>
      </c>
      <c r="S32" s="624"/>
      <c r="T32" s="624"/>
      <c r="U32" s="624"/>
      <c r="V32" s="624"/>
      <c r="W32" s="624"/>
      <c r="X32" s="624"/>
      <c r="Y32" s="625"/>
      <c r="Z32" s="626">
        <v>6.7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301</v>
      </c>
      <c r="AX32" s="620" t="s">
        <v>302</v>
      </c>
      <c r="AY32" s="621"/>
      <c r="AZ32" s="621"/>
      <c r="BA32" s="621"/>
      <c r="BB32" s="621"/>
      <c r="BC32" s="621"/>
      <c r="BD32" s="621"/>
      <c r="BE32" s="621"/>
      <c r="BF32" s="622"/>
      <c r="BG32" s="680">
        <v>99.5</v>
      </c>
      <c r="BH32" s="655"/>
      <c r="BI32" s="655"/>
      <c r="BJ32" s="655"/>
      <c r="BK32" s="655"/>
      <c r="BL32" s="655"/>
      <c r="BM32" s="629">
        <v>98.1</v>
      </c>
      <c r="BN32" s="655"/>
      <c r="BO32" s="655"/>
      <c r="BP32" s="655"/>
      <c r="BQ32" s="678"/>
      <c r="BR32" s="680">
        <v>99.6</v>
      </c>
      <c r="BS32" s="655"/>
      <c r="BT32" s="655"/>
      <c r="BU32" s="655"/>
      <c r="BV32" s="655"/>
      <c r="BW32" s="655"/>
      <c r="BX32" s="629">
        <v>98.1</v>
      </c>
      <c r="BY32" s="655"/>
      <c r="BZ32" s="655"/>
      <c r="CA32" s="655"/>
      <c r="CB32" s="678"/>
      <c r="CD32" s="663"/>
      <c r="CE32" s="664"/>
      <c r="CF32" s="620" t="s">
        <v>303</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304</v>
      </c>
      <c r="C33" s="621"/>
      <c r="D33" s="621"/>
      <c r="E33" s="621"/>
      <c r="F33" s="621"/>
      <c r="G33" s="621"/>
      <c r="H33" s="621"/>
      <c r="I33" s="621"/>
      <c r="J33" s="621"/>
      <c r="K33" s="621"/>
      <c r="L33" s="621"/>
      <c r="M33" s="621"/>
      <c r="N33" s="621"/>
      <c r="O33" s="621"/>
      <c r="P33" s="621"/>
      <c r="Q33" s="622"/>
      <c r="R33" s="623">
        <v>63641</v>
      </c>
      <c r="S33" s="624"/>
      <c r="T33" s="624"/>
      <c r="U33" s="624"/>
      <c r="V33" s="624"/>
      <c r="W33" s="624"/>
      <c r="X33" s="624"/>
      <c r="Y33" s="625"/>
      <c r="Z33" s="626">
        <v>0.1</v>
      </c>
      <c r="AA33" s="626"/>
      <c r="AB33" s="626"/>
      <c r="AC33" s="626"/>
      <c r="AD33" s="627">
        <v>26490</v>
      </c>
      <c r="AE33" s="627"/>
      <c r="AF33" s="627"/>
      <c r="AG33" s="627"/>
      <c r="AH33" s="627"/>
      <c r="AI33" s="627"/>
      <c r="AJ33" s="627"/>
      <c r="AK33" s="627"/>
      <c r="AL33" s="628">
        <v>0.1</v>
      </c>
      <c r="AM33" s="629"/>
      <c r="AN33" s="629"/>
      <c r="AO33" s="630"/>
      <c r="AP33" s="673"/>
      <c r="AQ33" s="674"/>
      <c r="AR33" s="674"/>
      <c r="AS33" s="674"/>
      <c r="AT33" s="677"/>
      <c r="AU33" s="207"/>
      <c r="AV33" s="207"/>
      <c r="AW33" s="207"/>
      <c r="AX33" s="644" t="s">
        <v>305</v>
      </c>
      <c r="AY33" s="645"/>
      <c r="AZ33" s="645"/>
      <c r="BA33" s="645"/>
      <c r="BB33" s="645"/>
      <c r="BC33" s="645"/>
      <c r="BD33" s="645"/>
      <c r="BE33" s="645"/>
      <c r="BF33" s="646"/>
      <c r="BG33" s="681">
        <v>99.5</v>
      </c>
      <c r="BH33" s="682"/>
      <c r="BI33" s="682"/>
      <c r="BJ33" s="682"/>
      <c r="BK33" s="682"/>
      <c r="BL33" s="682"/>
      <c r="BM33" s="683">
        <v>96.1</v>
      </c>
      <c r="BN33" s="682"/>
      <c r="BO33" s="682"/>
      <c r="BP33" s="682"/>
      <c r="BQ33" s="684"/>
      <c r="BR33" s="681">
        <v>99.6</v>
      </c>
      <c r="BS33" s="682"/>
      <c r="BT33" s="682"/>
      <c r="BU33" s="682"/>
      <c r="BV33" s="682"/>
      <c r="BW33" s="682"/>
      <c r="BX33" s="683">
        <v>96</v>
      </c>
      <c r="BY33" s="682"/>
      <c r="BZ33" s="682"/>
      <c r="CA33" s="682"/>
      <c r="CB33" s="684"/>
      <c r="CD33" s="620" t="s">
        <v>306</v>
      </c>
      <c r="CE33" s="621"/>
      <c r="CF33" s="621"/>
      <c r="CG33" s="621"/>
      <c r="CH33" s="621"/>
      <c r="CI33" s="621"/>
      <c r="CJ33" s="621"/>
      <c r="CK33" s="621"/>
      <c r="CL33" s="621"/>
      <c r="CM33" s="621"/>
      <c r="CN33" s="621"/>
      <c r="CO33" s="621"/>
      <c r="CP33" s="621"/>
      <c r="CQ33" s="622"/>
      <c r="CR33" s="623">
        <v>18356062</v>
      </c>
      <c r="CS33" s="655"/>
      <c r="CT33" s="655"/>
      <c r="CU33" s="655"/>
      <c r="CV33" s="655"/>
      <c r="CW33" s="655"/>
      <c r="CX33" s="655"/>
      <c r="CY33" s="656"/>
      <c r="CZ33" s="628">
        <v>38.799999999999997</v>
      </c>
      <c r="DA33" s="653"/>
      <c r="DB33" s="653"/>
      <c r="DC33" s="657"/>
      <c r="DD33" s="632">
        <v>14640047</v>
      </c>
      <c r="DE33" s="655"/>
      <c r="DF33" s="655"/>
      <c r="DG33" s="655"/>
      <c r="DH33" s="655"/>
      <c r="DI33" s="655"/>
      <c r="DJ33" s="655"/>
      <c r="DK33" s="656"/>
      <c r="DL33" s="632">
        <v>10938062</v>
      </c>
      <c r="DM33" s="655"/>
      <c r="DN33" s="655"/>
      <c r="DO33" s="655"/>
      <c r="DP33" s="655"/>
      <c r="DQ33" s="655"/>
      <c r="DR33" s="655"/>
      <c r="DS33" s="655"/>
      <c r="DT33" s="655"/>
      <c r="DU33" s="655"/>
      <c r="DV33" s="656"/>
      <c r="DW33" s="628">
        <v>40.700000000000003</v>
      </c>
      <c r="DX33" s="653"/>
      <c r="DY33" s="653"/>
      <c r="DZ33" s="653"/>
      <c r="EA33" s="653"/>
      <c r="EB33" s="653"/>
      <c r="EC33" s="654"/>
    </row>
    <row r="34" spans="2:133" ht="11.25" customHeight="1" x14ac:dyDescent="0.2">
      <c r="B34" s="620" t="s">
        <v>307</v>
      </c>
      <c r="C34" s="621"/>
      <c r="D34" s="621"/>
      <c r="E34" s="621"/>
      <c r="F34" s="621"/>
      <c r="G34" s="621"/>
      <c r="H34" s="621"/>
      <c r="I34" s="621"/>
      <c r="J34" s="621"/>
      <c r="K34" s="621"/>
      <c r="L34" s="621"/>
      <c r="M34" s="621"/>
      <c r="N34" s="621"/>
      <c r="O34" s="621"/>
      <c r="P34" s="621"/>
      <c r="Q34" s="622"/>
      <c r="R34" s="623">
        <v>203076</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8947777</v>
      </c>
      <c r="CS34" s="624"/>
      <c r="CT34" s="624"/>
      <c r="CU34" s="624"/>
      <c r="CV34" s="624"/>
      <c r="CW34" s="624"/>
      <c r="CX34" s="624"/>
      <c r="CY34" s="625"/>
      <c r="CZ34" s="628">
        <v>18.899999999999999</v>
      </c>
      <c r="DA34" s="653"/>
      <c r="DB34" s="653"/>
      <c r="DC34" s="657"/>
      <c r="DD34" s="632">
        <v>7159551</v>
      </c>
      <c r="DE34" s="624"/>
      <c r="DF34" s="624"/>
      <c r="DG34" s="624"/>
      <c r="DH34" s="624"/>
      <c r="DI34" s="624"/>
      <c r="DJ34" s="624"/>
      <c r="DK34" s="625"/>
      <c r="DL34" s="632">
        <v>5786927</v>
      </c>
      <c r="DM34" s="624"/>
      <c r="DN34" s="624"/>
      <c r="DO34" s="624"/>
      <c r="DP34" s="624"/>
      <c r="DQ34" s="624"/>
      <c r="DR34" s="624"/>
      <c r="DS34" s="624"/>
      <c r="DT34" s="624"/>
      <c r="DU34" s="624"/>
      <c r="DV34" s="625"/>
      <c r="DW34" s="628">
        <v>21.5</v>
      </c>
      <c r="DX34" s="653"/>
      <c r="DY34" s="653"/>
      <c r="DZ34" s="653"/>
      <c r="EA34" s="653"/>
      <c r="EB34" s="653"/>
      <c r="EC34" s="654"/>
    </row>
    <row r="35" spans="2:133" ht="11.25" customHeight="1" x14ac:dyDescent="0.2">
      <c r="B35" s="620" t="s">
        <v>309</v>
      </c>
      <c r="C35" s="621"/>
      <c r="D35" s="621"/>
      <c r="E35" s="621"/>
      <c r="F35" s="621"/>
      <c r="G35" s="621"/>
      <c r="H35" s="621"/>
      <c r="I35" s="621"/>
      <c r="J35" s="621"/>
      <c r="K35" s="621"/>
      <c r="L35" s="621"/>
      <c r="M35" s="621"/>
      <c r="N35" s="621"/>
      <c r="O35" s="621"/>
      <c r="P35" s="621"/>
      <c r="Q35" s="622"/>
      <c r="R35" s="623">
        <v>1096315</v>
      </c>
      <c r="S35" s="624"/>
      <c r="T35" s="624"/>
      <c r="U35" s="624"/>
      <c r="V35" s="624"/>
      <c r="W35" s="624"/>
      <c r="X35" s="624"/>
      <c r="Y35" s="625"/>
      <c r="Z35" s="626">
        <v>2.2000000000000002</v>
      </c>
      <c r="AA35" s="626"/>
      <c r="AB35" s="626"/>
      <c r="AC35" s="626"/>
      <c r="AD35" s="627" t="s">
        <v>122</v>
      </c>
      <c r="AE35" s="627"/>
      <c r="AF35" s="627"/>
      <c r="AG35" s="627"/>
      <c r="AH35" s="627"/>
      <c r="AI35" s="627"/>
      <c r="AJ35" s="627"/>
      <c r="AK35" s="627"/>
      <c r="AL35" s="628" t="s">
        <v>122</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153088</v>
      </c>
      <c r="CS35" s="655"/>
      <c r="CT35" s="655"/>
      <c r="CU35" s="655"/>
      <c r="CV35" s="655"/>
      <c r="CW35" s="655"/>
      <c r="CX35" s="655"/>
      <c r="CY35" s="656"/>
      <c r="CZ35" s="628">
        <v>0.3</v>
      </c>
      <c r="DA35" s="653"/>
      <c r="DB35" s="653"/>
      <c r="DC35" s="657"/>
      <c r="DD35" s="632">
        <v>151375</v>
      </c>
      <c r="DE35" s="655"/>
      <c r="DF35" s="655"/>
      <c r="DG35" s="655"/>
      <c r="DH35" s="655"/>
      <c r="DI35" s="655"/>
      <c r="DJ35" s="655"/>
      <c r="DK35" s="656"/>
      <c r="DL35" s="632">
        <v>135511</v>
      </c>
      <c r="DM35" s="655"/>
      <c r="DN35" s="655"/>
      <c r="DO35" s="655"/>
      <c r="DP35" s="655"/>
      <c r="DQ35" s="655"/>
      <c r="DR35" s="655"/>
      <c r="DS35" s="655"/>
      <c r="DT35" s="655"/>
      <c r="DU35" s="655"/>
      <c r="DV35" s="656"/>
      <c r="DW35" s="628">
        <v>0.5</v>
      </c>
      <c r="DX35" s="653"/>
      <c r="DY35" s="653"/>
      <c r="DZ35" s="653"/>
      <c r="EA35" s="653"/>
      <c r="EB35" s="653"/>
      <c r="EC35" s="654"/>
    </row>
    <row r="36" spans="2:133" ht="11.25" customHeight="1" x14ac:dyDescent="0.2">
      <c r="B36" s="620" t="s">
        <v>313</v>
      </c>
      <c r="C36" s="621"/>
      <c r="D36" s="621"/>
      <c r="E36" s="621"/>
      <c r="F36" s="621"/>
      <c r="G36" s="621"/>
      <c r="H36" s="621"/>
      <c r="I36" s="621"/>
      <c r="J36" s="621"/>
      <c r="K36" s="621"/>
      <c r="L36" s="621"/>
      <c r="M36" s="621"/>
      <c r="N36" s="621"/>
      <c r="O36" s="621"/>
      <c r="P36" s="621"/>
      <c r="Q36" s="622"/>
      <c r="R36" s="623">
        <v>1895640</v>
      </c>
      <c r="S36" s="624"/>
      <c r="T36" s="624"/>
      <c r="U36" s="624"/>
      <c r="V36" s="624"/>
      <c r="W36" s="624"/>
      <c r="X36" s="624"/>
      <c r="Y36" s="625"/>
      <c r="Z36" s="626">
        <v>3.9</v>
      </c>
      <c r="AA36" s="626"/>
      <c r="AB36" s="626"/>
      <c r="AC36" s="626"/>
      <c r="AD36" s="627" t="s">
        <v>122</v>
      </c>
      <c r="AE36" s="627"/>
      <c r="AF36" s="627"/>
      <c r="AG36" s="627"/>
      <c r="AH36" s="627"/>
      <c r="AI36" s="627"/>
      <c r="AJ36" s="627"/>
      <c r="AK36" s="627"/>
      <c r="AL36" s="628" t="s">
        <v>122</v>
      </c>
      <c r="AM36" s="629"/>
      <c r="AN36" s="629"/>
      <c r="AO36" s="630"/>
      <c r="AP36" s="210"/>
      <c r="AQ36" s="689" t="s">
        <v>314</v>
      </c>
      <c r="AR36" s="690"/>
      <c r="AS36" s="690"/>
      <c r="AT36" s="690"/>
      <c r="AU36" s="690"/>
      <c r="AV36" s="690"/>
      <c r="AW36" s="690"/>
      <c r="AX36" s="690"/>
      <c r="AY36" s="691"/>
      <c r="AZ36" s="612">
        <v>5755208</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11700</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3852853</v>
      </c>
      <c r="CS36" s="624"/>
      <c r="CT36" s="624"/>
      <c r="CU36" s="624"/>
      <c r="CV36" s="624"/>
      <c r="CW36" s="624"/>
      <c r="CX36" s="624"/>
      <c r="CY36" s="625"/>
      <c r="CZ36" s="628">
        <v>8.1999999999999993</v>
      </c>
      <c r="DA36" s="653"/>
      <c r="DB36" s="653"/>
      <c r="DC36" s="657"/>
      <c r="DD36" s="632">
        <v>2886058</v>
      </c>
      <c r="DE36" s="624"/>
      <c r="DF36" s="624"/>
      <c r="DG36" s="624"/>
      <c r="DH36" s="624"/>
      <c r="DI36" s="624"/>
      <c r="DJ36" s="624"/>
      <c r="DK36" s="625"/>
      <c r="DL36" s="632">
        <v>1635247</v>
      </c>
      <c r="DM36" s="624"/>
      <c r="DN36" s="624"/>
      <c r="DO36" s="624"/>
      <c r="DP36" s="624"/>
      <c r="DQ36" s="624"/>
      <c r="DR36" s="624"/>
      <c r="DS36" s="624"/>
      <c r="DT36" s="624"/>
      <c r="DU36" s="624"/>
      <c r="DV36" s="625"/>
      <c r="DW36" s="628">
        <v>6.1</v>
      </c>
      <c r="DX36" s="653"/>
      <c r="DY36" s="653"/>
      <c r="DZ36" s="653"/>
      <c r="EA36" s="653"/>
      <c r="EB36" s="653"/>
      <c r="EC36" s="654"/>
    </row>
    <row r="37" spans="2:133" ht="11.25" customHeight="1" x14ac:dyDescent="0.2">
      <c r="B37" s="620" t="s">
        <v>317</v>
      </c>
      <c r="C37" s="621"/>
      <c r="D37" s="621"/>
      <c r="E37" s="621"/>
      <c r="F37" s="621"/>
      <c r="G37" s="621"/>
      <c r="H37" s="621"/>
      <c r="I37" s="621"/>
      <c r="J37" s="621"/>
      <c r="K37" s="621"/>
      <c r="L37" s="621"/>
      <c r="M37" s="621"/>
      <c r="N37" s="621"/>
      <c r="O37" s="621"/>
      <c r="P37" s="621"/>
      <c r="Q37" s="622"/>
      <c r="R37" s="623">
        <v>871424</v>
      </c>
      <c r="S37" s="624"/>
      <c r="T37" s="624"/>
      <c r="U37" s="624"/>
      <c r="V37" s="624"/>
      <c r="W37" s="624"/>
      <c r="X37" s="624"/>
      <c r="Y37" s="625"/>
      <c r="Z37" s="626">
        <v>1.8</v>
      </c>
      <c r="AA37" s="626"/>
      <c r="AB37" s="626"/>
      <c r="AC37" s="626"/>
      <c r="AD37" s="627">
        <v>4535</v>
      </c>
      <c r="AE37" s="627"/>
      <c r="AF37" s="627"/>
      <c r="AG37" s="627"/>
      <c r="AH37" s="627"/>
      <c r="AI37" s="627"/>
      <c r="AJ37" s="627"/>
      <c r="AK37" s="627"/>
      <c r="AL37" s="628">
        <v>0</v>
      </c>
      <c r="AM37" s="629"/>
      <c r="AN37" s="629"/>
      <c r="AO37" s="630"/>
      <c r="AQ37" s="686" t="s">
        <v>318</v>
      </c>
      <c r="AR37" s="687"/>
      <c r="AS37" s="687"/>
      <c r="AT37" s="687"/>
      <c r="AU37" s="687"/>
      <c r="AV37" s="687"/>
      <c r="AW37" s="687"/>
      <c r="AX37" s="687"/>
      <c r="AY37" s="688"/>
      <c r="AZ37" s="623">
        <v>1037004</v>
      </c>
      <c r="BA37" s="624"/>
      <c r="BB37" s="624"/>
      <c r="BC37" s="624"/>
      <c r="BD37" s="655"/>
      <c r="BE37" s="655"/>
      <c r="BF37" s="678"/>
      <c r="BG37" s="620" t="s">
        <v>319</v>
      </c>
      <c r="BH37" s="621"/>
      <c r="BI37" s="621"/>
      <c r="BJ37" s="621"/>
      <c r="BK37" s="621"/>
      <c r="BL37" s="621"/>
      <c r="BM37" s="621"/>
      <c r="BN37" s="621"/>
      <c r="BO37" s="621"/>
      <c r="BP37" s="621"/>
      <c r="BQ37" s="621"/>
      <c r="BR37" s="621"/>
      <c r="BS37" s="621"/>
      <c r="BT37" s="621"/>
      <c r="BU37" s="622"/>
      <c r="BV37" s="623">
        <v>-21797</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6041</v>
      </c>
      <c r="CS37" s="655"/>
      <c r="CT37" s="655"/>
      <c r="CU37" s="655"/>
      <c r="CV37" s="655"/>
      <c r="CW37" s="655"/>
      <c r="CX37" s="655"/>
      <c r="CY37" s="656"/>
      <c r="CZ37" s="628">
        <v>0</v>
      </c>
      <c r="DA37" s="653"/>
      <c r="DB37" s="653"/>
      <c r="DC37" s="657"/>
      <c r="DD37" s="632">
        <v>6041</v>
      </c>
      <c r="DE37" s="655"/>
      <c r="DF37" s="655"/>
      <c r="DG37" s="655"/>
      <c r="DH37" s="655"/>
      <c r="DI37" s="655"/>
      <c r="DJ37" s="655"/>
      <c r="DK37" s="656"/>
      <c r="DL37" s="632">
        <v>5838</v>
      </c>
      <c r="DM37" s="655"/>
      <c r="DN37" s="655"/>
      <c r="DO37" s="655"/>
      <c r="DP37" s="655"/>
      <c r="DQ37" s="655"/>
      <c r="DR37" s="655"/>
      <c r="DS37" s="655"/>
      <c r="DT37" s="655"/>
      <c r="DU37" s="655"/>
      <c r="DV37" s="656"/>
      <c r="DW37" s="628">
        <v>0</v>
      </c>
      <c r="DX37" s="653"/>
      <c r="DY37" s="653"/>
      <c r="DZ37" s="653"/>
      <c r="EA37" s="653"/>
      <c r="EB37" s="653"/>
      <c r="EC37" s="654"/>
    </row>
    <row r="38" spans="2:133" ht="11.25" customHeight="1" x14ac:dyDescent="0.2">
      <c r="B38" s="620" t="s">
        <v>321</v>
      </c>
      <c r="C38" s="621"/>
      <c r="D38" s="621"/>
      <c r="E38" s="621"/>
      <c r="F38" s="621"/>
      <c r="G38" s="621"/>
      <c r="H38" s="621"/>
      <c r="I38" s="621"/>
      <c r="J38" s="621"/>
      <c r="K38" s="621"/>
      <c r="L38" s="621"/>
      <c r="M38" s="621"/>
      <c r="N38" s="621"/>
      <c r="O38" s="621"/>
      <c r="P38" s="621"/>
      <c r="Q38" s="622"/>
      <c r="R38" s="623">
        <v>2766300</v>
      </c>
      <c r="S38" s="624"/>
      <c r="T38" s="624"/>
      <c r="U38" s="624"/>
      <c r="V38" s="624"/>
      <c r="W38" s="624"/>
      <c r="X38" s="624"/>
      <c r="Y38" s="625"/>
      <c r="Z38" s="626">
        <v>5.6</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541474</v>
      </c>
      <c r="BA38" s="624"/>
      <c r="BB38" s="624"/>
      <c r="BC38" s="624"/>
      <c r="BD38" s="655"/>
      <c r="BE38" s="655"/>
      <c r="BF38" s="678"/>
      <c r="BG38" s="620" t="s">
        <v>323</v>
      </c>
      <c r="BH38" s="621"/>
      <c r="BI38" s="621"/>
      <c r="BJ38" s="621"/>
      <c r="BK38" s="621"/>
      <c r="BL38" s="621"/>
      <c r="BM38" s="621"/>
      <c r="BN38" s="621"/>
      <c r="BO38" s="621"/>
      <c r="BP38" s="621"/>
      <c r="BQ38" s="621"/>
      <c r="BR38" s="621"/>
      <c r="BS38" s="621"/>
      <c r="BT38" s="621"/>
      <c r="BU38" s="622"/>
      <c r="BV38" s="623">
        <v>12467</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4156275</v>
      </c>
      <c r="CS38" s="624"/>
      <c r="CT38" s="624"/>
      <c r="CU38" s="624"/>
      <c r="CV38" s="624"/>
      <c r="CW38" s="624"/>
      <c r="CX38" s="624"/>
      <c r="CY38" s="625"/>
      <c r="CZ38" s="628">
        <v>8.8000000000000007</v>
      </c>
      <c r="DA38" s="653"/>
      <c r="DB38" s="653"/>
      <c r="DC38" s="657"/>
      <c r="DD38" s="632">
        <v>3427048</v>
      </c>
      <c r="DE38" s="624"/>
      <c r="DF38" s="624"/>
      <c r="DG38" s="624"/>
      <c r="DH38" s="624"/>
      <c r="DI38" s="624"/>
      <c r="DJ38" s="624"/>
      <c r="DK38" s="625"/>
      <c r="DL38" s="632">
        <v>3380377</v>
      </c>
      <c r="DM38" s="624"/>
      <c r="DN38" s="624"/>
      <c r="DO38" s="624"/>
      <c r="DP38" s="624"/>
      <c r="DQ38" s="624"/>
      <c r="DR38" s="624"/>
      <c r="DS38" s="624"/>
      <c r="DT38" s="624"/>
      <c r="DU38" s="624"/>
      <c r="DV38" s="625"/>
      <c r="DW38" s="628">
        <v>12.6</v>
      </c>
      <c r="DX38" s="653"/>
      <c r="DY38" s="653"/>
      <c r="DZ38" s="653"/>
      <c r="EA38" s="653"/>
      <c r="EB38" s="653"/>
      <c r="EC38" s="654"/>
    </row>
    <row r="39" spans="2:133" ht="11.25" customHeight="1" x14ac:dyDescent="0.2">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v>22146</v>
      </c>
      <c r="BA39" s="624"/>
      <c r="BB39" s="624"/>
      <c r="BC39" s="624"/>
      <c r="BD39" s="655"/>
      <c r="BE39" s="655"/>
      <c r="BF39" s="678"/>
      <c r="BG39" s="620" t="s">
        <v>327</v>
      </c>
      <c r="BH39" s="621"/>
      <c r="BI39" s="621"/>
      <c r="BJ39" s="621"/>
      <c r="BK39" s="621"/>
      <c r="BL39" s="621"/>
      <c r="BM39" s="621"/>
      <c r="BN39" s="621"/>
      <c r="BO39" s="621"/>
      <c r="BP39" s="621"/>
      <c r="BQ39" s="621"/>
      <c r="BR39" s="621"/>
      <c r="BS39" s="621"/>
      <c r="BT39" s="621"/>
      <c r="BU39" s="622"/>
      <c r="BV39" s="623">
        <v>18150</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1089734</v>
      </c>
      <c r="CS39" s="655"/>
      <c r="CT39" s="655"/>
      <c r="CU39" s="655"/>
      <c r="CV39" s="655"/>
      <c r="CW39" s="655"/>
      <c r="CX39" s="655"/>
      <c r="CY39" s="656"/>
      <c r="CZ39" s="628">
        <v>2.2999999999999998</v>
      </c>
      <c r="DA39" s="653"/>
      <c r="DB39" s="653"/>
      <c r="DC39" s="657"/>
      <c r="DD39" s="632">
        <v>860191</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329</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v>20455</v>
      </c>
      <c r="BA40" s="624"/>
      <c r="BB40" s="624"/>
      <c r="BC40" s="624"/>
      <c r="BD40" s="655"/>
      <c r="BE40" s="655"/>
      <c r="BF40" s="678"/>
      <c r="BG40" s="671" t="s">
        <v>331</v>
      </c>
      <c r="BH40" s="672"/>
      <c r="BI40" s="672"/>
      <c r="BJ40" s="672"/>
      <c r="BK40" s="672"/>
      <c r="BL40" s="211"/>
      <c r="BM40" s="621" t="s">
        <v>332</v>
      </c>
      <c r="BN40" s="621"/>
      <c r="BO40" s="621"/>
      <c r="BP40" s="621"/>
      <c r="BQ40" s="621"/>
      <c r="BR40" s="621"/>
      <c r="BS40" s="621"/>
      <c r="BT40" s="621"/>
      <c r="BU40" s="622"/>
      <c r="BV40" s="623">
        <v>118</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156335</v>
      </c>
      <c r="CS40" s="624"/>
      <c r="CT40" s="624"/>
      <c r="CU40" s="624"/>
      <c r="CV40" s="624"/>
      <c r="CW40" s="624"/>
      <c r="CX40" s="624"/>
      <c r="CY40" s="625"/>
      <c r="CZ40" s="628">
        <v>0.3</v>
      </c>
      <c r="DA40" s="653"/>
      <c r="DB40" s="653"/>
      <c r="DC40" s="657"/>
      <c r="DD40" s="632">
        <v>155824</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334</v>
      </c>
      <c r="C41" s="645"/>
      <c r="D41" s="645"/>
      <c r="E41" s="645"/>
      <c r="F41" s="645"/>
      <c r="G41" s="645"/>
      <c r="H41" s="645"/>
      <c r="I41" s="645"/>
      <c r="J41" s="645"/>
      <c r="K41" s="645"/>
      <c r="L41" s="645"/>
      <c r="M41" s="645"/>
      <c r="N41" s="645"/>
      <c r="O41" s="645"/>
      <c r="P41" s="645"/>
      <c r="Q41" s="646"/>
      <c r="R41" s="695">
        <v>49102054</v>
      </c>
      <c r="S41" s="696"/>
      <c r="T41" s="696"/>
      <c r="U41" s="696"/>
      <c r="V41" s="696"/>
      <c r="W41" s="696"/>
      <c r="X41" s="696"/>
      <c r="Y41" s="700"/>
      <c r="Z41" s="701">
        <v>100</v>
      </c>
      <c r="AA41" s="701"/>
      <c r="AB41" s="701"/>
      <c r="AC41" s="701"/>
      <c r="AD41" s="702">
        <v>26864538</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750065</v>
      </c>
      <c r="BA41" s="624"/>
      <c r="BB41" s="624"/>
      <c r="BC41" s="624"/>
      <c r="BD41" s="655"/>
      <c r="BE41" s="655"/>
      <c r="BF41" s="678"/>
      <c r="BG41" s="671"/>
      <c r="BH41" s="672"/>
      <c r="BI41" s="672"/>
      <c r="BJ41" s="672"/>
      <c r="BK41" s="672"/>
      <c r="BL41" s="211"/>
      <c r="BM41" s="621" t="s">
        <v>336</v>
      </c>
      <c r="BN41" s="621"/>
      <c r="BO41" s="621"/>
      <c r="BP41" s="621"/>
      <c r="BQ41" s="621"/>
      <c r="BR41" s="621"/>
      <c r="BS41" s="621"/>
      <c r="BT41" s="621"/>
      <c r="BU41" s="622"/>
      <c r="BV41" s="623">
        <v>1</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338</v>
      </c>
      <c r="AR42" s="693"/>
      <c r="AS42" s="693"/>
      <c r="AT42" s="693"/>
      <c r="AU42" s="693"/>
      <c r="AV42" s="693"/>
      <c r="AW42" s="693"/>
      <c r="AX42" s="693"/>
      <c r="AY42" s="694"/>
      <c r="AZ42" s="695">
        <v>3384064</v>
      </c>
      <c r="BA42" s="696"/>
      <c r="BB42" s="696"/>
      <c r="BC42" s="696"/>
      <c r="BD42" s="682"/>
      <c r="BE42" s="682"/>
      <c r="BF42" s="684"/>
      <c r="BG42" s="673"/>
      <c r="BH42" s="674"/>
      <c r="BI42" s="674"/>
      <c r="BJ42" s="674"/>
      <c r="BK42" s="674"/>
      <c r="BL42" s="212"/>
      <c r="BM42" s="645" t="s">
        <v>339</v>
      </c>
      <c r="BN42" s="645"/>
      <c r="BO42" s="645"/>
      <c r="BP42" s="645"/>
      <c r="BQ42" s="645"/>
      <c r="BR42" s="645"/>
      <c r="BS42" s="645"/>
      <c r="BT42" s="645"/>
      <c r="BU42" s="646"/>
      <c r="BV42" s="695">
        <v>369</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5938503</v>
      </c>
      <c r="CS42" s="655"/>
      <c r="CT42" s="655"/>
      <c r="CU42" s="655"/>
      <c r="CV42" s="655"/>
      <c r="CW42" s="655"/>
      <c r="CX42" s="655"/>
      <c r="CY42" s="656"/>
      <c r="CZ42" s="628">
        <v>12.6</v>
      </c>
      <c r="DA42" s="653"/>
      <c r="DB42" s="653"/>
      <c r="DC42" s="657"/>
      <c r="DD42" s="632">
        <v>1130547</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341</v>
      </c>
      <c r="CD43" s="620" t="s">
        <v>342</v>
      </c>
      <c r="CE43" s="621"/>
      <c r="CF43" s="621"/>
      <c r="CG43" s="621"/>
      <c r="CH43" s="621"/>
      <c r="CI43" s="621"/>
      <c r="CJ43" s="621"/>
      <c r="CK43" s="621"/>
      <c r="CL43" s="621"/>
      <c r="CM43" s="621"/>
      <c r="CN43" s="621"/>
      <c r="CO43" s="621"/>
      <c r="CP43" s="621"/>
      <c r="CQ43" s="622"/>
      <c r="CR43" s="623">
        <v>116426</v>
      </c>
      <c r="CS43" s="655"/>
      <c r="CT43" s="655"/>
      <c r="CU43" s="655"/>
      <c r="CV43" s="655"/>
      <c r="CW43" s="655"/>
      <c r="CX43" s="655"/>
      <c r="CY43" s="656"/>
      <c r="CZ43" s="628">
        <v>0.2</v>
      </c>
      <c r="DA43" s="653"/>
      <c r="DB43" s="653"/>
      <c r="DC43" s="657"/>
      <c r="DD43" s="632">
        <v>116426</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291</v>
      </c>
      <c r="CE44" s="660"/>
      <c r="CF44" s="620" t="s">
        <v>344</v>
      </c>
      <c r="CG44" s="621"/>
      <c r="CH44" s="621"/>
      <c r="CI44" s="621"/>
      <c r="CJ44" s="621"/>
      <c r="CK44" s="621"/>
      <c r="CL44" s="621"/>
      <c r="CM44" s="621"/>
      <c r="CN44" s="621"/>
      <c r="CO44" s="621"/>
      <c r="CP44" s="621"/>
      <c r="CQ44" s="622"/>
      <c r="CR44" s="623">
        <v>5933774</v>
      </c>
      <c r="CS44" s="624"/>
      <c r="CT44" s="624"/>
      <c r="CU44" s="624"/>
      <c r="CV44" s="624"/>
      <c r="CW44" s="624"/>
      <c r="CX44" s="624"/>
      <c r="CY44" s="625"/>
      <c r="CZ44" s="628">
        <v>12.6</v>
      </c>
      <c r="DA44" s="629"/>
      <c r="DB44" s="629"/>
      <c r="DC44" s="635"/>
      <c r="DD44" s="632">
        <v>1125818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2671908</v>
      </c>
      <c r="CS45" s="655"/>
      <c r="CT45" s="655"/>
      <c r="CU45" s="655"/>
      <c r="CV45" s="655"/>
      <c r="CW45" s="655"/>
      <c r="CX45" s="655"/>
      <c r="CY45" s="656"/>
      <c r="CZ45" s="628">
        <v>5.7</v>
      </c>
      <c r="DA45" s="653"/>
      <c r="DB45" s="653"/>
      <c r="DC45" s="657"/>
      <c r="DD45" s="632">
        <v>145870</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347</v>
      </c>
      <c r="CG46" s="621"/>
      <c r="CH46" s="621"/>
      <c r="CI46" s="621"/>
      <c r="CJ46" s="621"/>
      <c r="CK46" s="621"/>
      <c r="CL46" s="621"/>
      <c r="CM46" s="621"/>
      <c r="CN46" s="621"/>
      <c r="CO46" s="621"/>
      <c r="CP46" s="621"/>
      <c r="CQ46" s="622"/>
      <c r="CR46" s="623">
        <v>3261065</v>
      </c>
      <c r="CS46" s="624"/>
      <c r="CT46" s="624"/>
      <c r="CU46" s="624"/>
      <c r="CV46" s="624"/>
      <c r="CW46" s="624"/>
      <c r="CX46" s="624"/>
      <c r="CY46" s="625"/>
      <c r="CZ46" s="628">
        <v>6.9</v>
      </c>
      <c r="DA46" s="629"/>
      <c r="DB46" s="629"/>
      <c r="DC46" s="635"/>
      <c r="DD46" s="632">
        <v>979245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348</v>
      </c>
      <c r="CG47" s="621"/>
      <c r="CH47" s="621"/>
      <c r="CI47" s="621"/>
      <c r="CJ47" s="621"/>
      <c r="CK47" s="621"/>
      <c r="CL47" s="621"/>
      <c r="CM47" s="621"/>
      <c r="CN47" s="621"/>
      <c r="CO47" s="621"/>
      <c r="CP47" s="621"/>
      <c r="CQ47" s="622"/>
      <c r="CR47" s="623">
        <v>4729</v>
      </c>
      <c r="CS47" s="655"/>
      <c r="CT47" s="655"/>
      <c r="CU47" s="655"/>
      <c r="CV47" s="655"/>
      <c r="CW47" s="655"/>
      <c r="CX47" s="655"/>
      <c r="CY47" s="656"/>
      <c r="CZ47" s="628">
        <v>0</v>
      </c>
      <c r="DA47" s="653"/>
      <c r="DB47" s="653"/>
      <c r="DC47" s="657"/>
      <c r="DD47" s="632">
        <v>4729</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350</v>
      </c>
      <c r="CE49" s="645"/>
      <c r="CF49" s="645"/>
      <c r="CG49" s="645"/>
      <c r="CH49" s="645"/>
      <c r="CI49" s="645"/>
      <c r="CJ49" s="645"/>
      <c r="CK49" s="645"/>
      <c r="CL49" s="645"/>
      <c r="CM49" s="645"/>
      <c r="CN49" s="645"/>
      <c r="CO49" s="645"/>
      <c r="CP49" s="645"/>
      <c r="CQ49" s="646"/>
      <c r="CR49" s="695">
        <v>47255327</v>
      </c>
      <c r="CS49" s="682"/>
      <c r="CT49" s="682"/>
      <c r="CU49" s="682"/>
      <c r="CV49" s="682"/>
      <c r="CW49" s="682"/>
      <c r="CX49" s="682"/>
      <c r="CY49" s="711"/>
      <c r="CZ49" s="703">
        <v>100</v>
      </c>
      <c r="DA49" s="712"/>
      <c r="DB49" s="712"/>
      <c r="DC49" s="713"/>
      <c r="DD49" s="714">
        <v>31031555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R9E9ehqUc0/Hb1SQdpmwD9wpaRaiE/uDxxsq6UzCtXKnXG9vIQHjXP95Tj0PfgtWnv6wC9IJcfPNL+a3X4e2dQ==" saltValue="Jp+/GEWZ2niO+2gAGrpD5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373</v>
      </c>
      <c r="C7" s="750"/>
      <c r="D7" s="750"/>
      <c r="E7" s="750"/>
      <c r="F7" s="750"/>
      <c r="G7" s="750"/>
      <c r="H7" s="750"/>
      <c r="I7" s="750"/>
      <c r="J7" s="750"/>
      <c r="K7" s="750"/>
      <c r="L7" s="750"/>
      <c r="M7" s="750"/>
      <c r="N7" s="750"/>
      <c r="O7" s="750"/>
      <c r="P7" s="751"/>
      <c r="Q7" s="752">
        <v>49230</v>
      </c>
      <c r="R7" s="753"/>
      <c r="S7" s="753"/>
      <c r="T7" s="753"/>
      <c r="U7" s="753"/>
      <c r="V7" s="753">
        <v>47383</v>
      </c>
      <c r="W7" s="753"/>
      <c r="X7" s="753"/>
      <c r="Y7" s="753"/>
      <c r="Z7" s="753"/>
      <c r="AA7" s="753">
        <v>1847</v>
      </c>
      <c r="AB7" s="753"/>
      <c r="AC7" s="753"/>
      <c r="AD7" s="753"/>
      <c r="AE7" s="754"/>
      <c r="AF7" s="755">
        <v>1536</v>
      </c>
      <c r="AG7" s="756"/>
      <c r="AH7" s="756"/>
      <c r="AI7" s="756"/>
      <c r="AJ7" s="757"/>
      <c r="AK7" s="758" t="s">
        <v>486</v>
      </c>
      <c r="AL7" s="759"/>
      <c r="AM7" s="759"/>
      <c r="AN7" s="759"/>
      <c r="AO7" s="759"/>
      <c r="AP7" s="759">
        <v>13683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550</v>
      </c>
      <c r="BT7" s="747"/>
      <c r="BU7" s="747"/>
      <c r="BV7" s="747"/>
      <c r="BW7" s="747"/>
      <c r="BX7" s="747"/>
      <c r="BY7" s="747"/>
      <c r="BZ7" s="747"/>
      <c r="CA7" s="747"/>
      <c r="CB7" s="747"/>
      <c r="CC7" s="747"/>
      <c r="CD7" s="747"/>
      <c r="CE7" s="747"/>
      <c r="CF7" s="747"/>
      <c r="CG7" s="762"/>
      <c r="CH7" s="743">
        <v>0</v>
      </c>
      <c r="CI7" s="744"/>
      <c r="CJ7" s="744"/>
      <c r="CK7" s="744"/>
      <c r="CL7" s="745"/>
      <c r="CM7" s="743">
        <v>46</v>
      </c>
      <c r="CN7" s="744"/>
      <c r="CO7" s="744"/>
      <c r="CP7" s="744"/>
      <c r="CQ7" s="745"/>
      <c r="CR7" s="743">
        <v>5</v>
      </c>
      <c r="CS7" s="744"/>
      <c r="CT7" s="744"/>
      <c r="CU7" s="744"/>
      <c r="CV7" s="745"/>
      <c r="CW7" s="743" t="s">
        <v>486</v>
      </c>
      <c r="CX7" s="744"/>
      <c r="CY7" s="744"/>
      <c r="CZ7" s="744"/>
      <c r="DA7" s="745"/>
      <c r="DB7" s="743" t="s">
        <v>486</v>
      </c>
      <c r="DC7" s="744"/>
      <c r="DD7" s="744"/>
      <c r="DE7" s="744"/>
      <c r="DF7" s="745"/>
      <c r="DG7" s="743" t="s">
        <v>486</v>
      </c>
      <c r="DH7" s="744"/>
      <c r="DI7" s="744"/>
      <c r="DJ7" s="744"/>
      <c r="DK7" s="745"/>
      <c r="DL7" s="743" t="s">
        <v>486</v>
      </c>
      <c r="DM7" s="744"/>
      <c r="DN7" s="744"/>
      <c r="DO7" s="744"/>
      <c r="DP7" s="745"/>
      <c r="DQ7" s="743" t="s">
        <v>486</v>
      </c>
      <c r="DR7" s="744"/>
      <c r="DS7" s="744"/>
      <c r="DT7" s="744"/>
      <c r="DU7" s="745"/>
      <c r="DV7" s="746"/>
      <c r="DW7" s="747"/>
      <c r="DX7" s="747"/>
      <c r="DY7" s="747"/>
      <c r="DZ7" s="748"/>
      <c r="EA7" s="222"/>
    </row>
    <row r="8" spans="1:131" s="223" customFormat="1" ht="26.25" customHeight="1" x14ac:dyDescent="0.2">
      <c r="A8" s="226">
        <v>2</v>
      </c>
      <c r="B8" s="780" t="s">
        <v>374</v>
      </c>
      <c r="C8" s="781"/>
      <c r="D8" s="781"/>
      <c r="E8" s="781"/>
      <c r="F8" s="781"/>
      <c r="G8" s="781"/>
      <c r="H8" s="781"/>
      <c r="I8" s="781"/>
      <c r="J8" s="781"/>
      <c r="K8" s="781"/>
      <c r="L8" s="781"/>
      <c r="M8" s="781"/>
      <c r="N8" s="781"/>
      <c r="O8" s="781"/>
      <c r="P8" s="782"/>
      <c r="Q8" s="783">
        <v>1</v>
      </c>
      <c r="R8" s="784"/>
      <c r="S8" s="784"/>
      <c r="T8" s="784"/>
      <c r="U8" s="784"/>
      <c r="V8" s="784">
        <v>1</v>
      </c>
      <c r="W8" s="784"/>
      <c r="X8" s="784"/>
      <c r="Y8" s="784"/>
      <c r="Z8" s="784"/>
      <c r="AA8" s="784" t="s">
        <v>486</v>
      </c>
      <c r="AB8" s="784"/>
      <c r="AC8" s="784"/>
      <c r="AD8" s="784"/>
      <c r="AE8" s="785"/>
      <c r="AF8" s="786" t="s">
        <v>122</v>
      </c>
      <c r="AG8" s="787"/>
      <c r="AH8" s="787"/>
      <c r="AI8" s="787"/>
      <c r="AJ8" s="788"/>
      <c r="AK8" s="769" t="s">
        <v>486</v>
      </c>
      <c r="AL8" s="770"/>
      <c r="AM8" s="770"/>
      <c r="AN8" s="770"/>
      <c r="AO8" s="770"/>
      <c r="AP8" s="770" t="s">
        <v>547</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551</v>
      </c>
      <c r="BT8" s="774"/>
      <c r="BU8" s="774"/>
      <c r="BV8" s="774"/>
      <c r="BW8" s="774"/>
      <c r="BX8" s="774"/>
      <c r="BY8" s="774"/>
      <c r="BZ8" s="774"/>
      <c r="CA8" s="774"/>
      <c r="CB8" s="774"/>
      <c r="CC8" s="774"/>
      <c r="CD8" s="774"/>
      <c r="CE8" s="774"/>
      <c r="CF8" s="774"/>
      <c r="CG8" s="775"/>
      <c r="CH8" s="776">
        <v>3</v>
      </c>
      <c r="CI8" s="777"/>
      <c r="CJ8" s="777"/>
      <c r="CK8" s="777"/>
      <c r="CL8" s="778"/>
      <c r="CM8" s="776">
        <v>137</v>
      </c>
      <c r="CN8" s="777"/>
      <c r="CO8" s="777"/>
      <c r="CP8" s="777"/>
      <c r="CQ8" s="778"/>
      <c r="CR8" s="776">
        <v>1</v>
      </c>
      <c r="CS8" s="777"/>
      <c r="CT8" s="777"/>
      <c r="CU8" s="777"/>
      <c r="CV8" s="778"/>
      <c r="CW8" s="776" t="s">
        <v>486</v>
      </c>
      <c r="CX8" s="777"/>
      <c r="CY8" s="777"/>
      <c r="CZ8" s="777"/>
      <c r="DA8" s="778"/>
      <c r="DB8" s="776" t="s">
        <v>486</v>
      </c>
      <c r="DC8" s="777"/>
      <c r="DD8" s="777"/>
      <c r="DE8" s="777"/>
      <c r="DF8" s="778"/>
      <c r="DG8" s="776" t="s">
        <v>486</v>
      </c>
      <c r="DH8" s="777"/>
      <c r="DI8" s="777"/>
      <c r="DJ8" s="777"/>
      <c r="DK8" s="778"/>
      <c r="DL8" s="776" t="s">
        <v>486</v>
      </c>
      <c r="DM8" s="777"/>
      <c r="DN8" s="777"/>
      <c r="DO8" s="777"/>
      <c r="DP8" s="778"/>
      <c r="DQ8" s="776" t="s">
        <v>486</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552</v>
      </c>
      <c r="BT9" s="774"/>
      <c r="BU9" s="774"/>
      <c r="BV9" s="774"/>
      <c r="BW9" s="774"/>
      <c r="BX9" s="774"/>
      <c r="BY9" s="774"/>
      <c r="BZ9" s="774"/>
      <c r="CA9" s="774"/>
      <c r="CB9" s="774"/>
      <c r="CC9" s="774"/>
      <c r="CD9" s="774"/>
      <c r="CE9" s="774"/>
      <c r="CF9" s="774"/>
      <c r="CG9" s="775"/>
      <c r="CH9" s="776">
        <v>2</v>
      </c>
      <c r="CI9" s="777"/>
      <c r="CJ9" s="777"/>
      <c r="CK9" s="777"/>
      <c r="CL9" s="778"/>
      <c r="CM9" s="776">
        <v>53</v>
      </c>
      <c r="CN9" s="777"/>
      <c r="CO9" s="777"/>
      <c r="CP9" s="777"/>
      <c r="CQ9" s="778"/>
      <c r="CR9" s="776">
        <v>8</v>
      </c>
      <c r="CS9" s="777"/>
      <c r="CT9" s="777"/>
      <c r="CU9" s="777"/>
      <c r="CV9" s="778"/>
      <c r="CW9" s="776" t="s">
        <v>486</v>
      </c>
      <c r="CX9" s="777"/>
      <c r="CY9" s="777"/>
      <c r="CZ9" s="777"/>
      <c r="DA9" s="778"/>
      <c r="DB9" s="776" t="s">
        <v>486</v>
      </c>
      <c r="DC9" s="777"/>
      <c r="DD9" s="777"/>
      <c r="DE9" s="777"/>
      <c r="DF9" s="778"/>
      <c r="DG9" s="776" t="s">
        <v>486</v>
      </c>
      <c r="DH9" s="777"/>
      <c r="DI9" s="777"/>
      <c r="DJ9" s="777"/>
      <c r="DK9" s="778"/>
      <c r="DL9" s="776" t="s">
        <v>486</v>
      </c>
      <c r="DM9" s="777"/>
      <c r="DN9" s="777"/>
      <c r="DO9" s="777"/>
      <c r="DP9" s="778"/>
      <c r="DQ9" s="776" t="s">
        <v>486</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49231</v>
      </c>
      <c r="R23" s="793"/>
      <c r="S23" s="793"/>
      <c r="T23" s="793"/>
      <c r="U23" s="793"/>
      <c r="V23" s="793">
        <v>47384</v>
      </c>
      <c r="W23" s="793"/>
      <c r="X23" s="793"/>
      <c r="Y23" s="793"/>
      <c r="Z23" s="793"/>
      <c r="AA23" s="793">
        <v>1847</v>
      </c>
      <c r="AB23" s="793"/>
      <c r="AC23" s="793"/>
      <c r="AD23" s="793"/>
      <c r="AE23" s="794"/>
      <c r="AF23" s="795">
        <v>1536</v>
      </c>
      <c r="AG23" s="793"/>
      <c r="AH23" s="793"/>
      <c r="AI23" s="793"/>
      <c r="AJ23" s="796"/>
      <c r="AK23" s="797"/>
      <c r="AL23" s="798"/>
      <c r="AM23" s="798"/>
      <c r="AN23" s="798"/>
      <c r="AO23" s="798"/>
      <c r="AP23" s="793">
        <v>13683</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356</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10146</v>
      </c>
      <c r="R28" s="823"/>
      <c r="S28" s="823"/>
      <c r="T28" s="823"/>
      <c r="U28" s="823"/>
      <c r="V28" s="823">
        <v>10146</v>
      </c>
      <c r="W28" s="823"/>
      <c r="X28" s="823"/>
      <c r="Y28" s="823"/>
      <c r="Z28" s="823"/>
      <c r="AA28" s="823" t="s">
        <v>547</v>
      </c>
      <c r="AB28" s="823"/>
      <c r="AC28" s="823"/>
      <c r="AD28" s="823"/>
      <c r="AE28" s="824"/>
      <c r="AF28" s="825" t="s">
        <v>122</v>
      </c>
      <c r="AG28" s="823"/>
      <c r="AH28" s="823"/>
      <c r="AI28" s="823"/>
      <c r="AJ28" s="826"/>
      <c r="AK28" s="827">
        <v>1584</v>
      </c>
      <c r="AL28" s="828"/>
      <c r="AM28" s="828"/>
      <c r="AN28" s="828"/>
      <c r="AO28" s="828"/>
      <c r="AP28" s="828" t="s">
        <v>486</v>
      </c>
      <c r="AQ28" s="828"/>
      <c r="AR28" s="828"/>
      <c r="AS28" s="828"/>
      <c r="AT28" s="828"/>
      <c r="AU28" s="828" t="s">
        <v>486</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9701</v>
      </c>
      <c r="R29" s="784"/>
      <c r="S29" s="784"/>
      <c r="T29" s="784"/>
      <c r="U29" s="784"/>
      <c r="V29" s="784">
        <v>9689</v>
      </c>
      <c r="W29" s="784"/>
      <c r="X29" s="784"/>
      <c r="Y29" s="784"/>
      <c r="Z29" s="784"/>
      <c r="AA29" s="784">
        <v>12</v>
      </c>
      <c r="AB29" s="784"/>
      <c r="AC29" s="784"/>
      <c r="AD29" s="784"/>
      <c r="AE29" s="785"/>
      <c r="AF29" s="786">
        <v>12</v>
      </c>
      <c r="AG29" s="787"/>
      <c r="AH29" s="787"/>
      <c r="AI29" s="787"/>
      <c r="AJ29" s="788"/>
      <c r="AK29" s="834">
        <v>746</v>
      </c>
      <c r="AL29" s="830"/>
      <c r="AM29" s="830"/>
      <c r="AN29" s="830"/>
      <c r="AO29" s="830"/>
      <c r="AP29" s="830" t="s">
        <v>486</v>
      </c>
      <c r="AQ29" s="830"/>
      <c r="AR29" s="830"/>
      <c r="AS29" s="830"/>
      <c r="AT29" s="830"/>
      <c r="AU29" s="830" t="s">
        <v>486</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2887</v>
      </c>
      <c r="R30" s="784"/>
      <c r="S30" s="784"/>
      <c r="T30" s="784"/>
      <c r="U30" s="784"/>
      <c r="V30" s="784">
        <v>2879</v>
      </c>
      <c r="W30" s="784"/>
      <c r="X30" s="784"/>
      <c r="Y30" s="784"/>
      <c r="Z30" s="784"/>
      <c r="AA30" s="784">
        <v>8</v>
      </c>
      <c r="AB30" s="784"/>
      <c r="AC30" s="784"/>
      <c r="AD30" s="784"/>
      <c r="AE30" s="785"/>
      <c r="AF30" s="786">
        <v>8</v>
      </c>
      <c r="AG30" s="787"/>
      <c r="AH30" s="787"/>
      <c r="AI30" s="787"/>
      <c r="AJ30" s="788"/>
      <c r="AK30" s="834">
        <v>431</v>
      </c>
      <c r="AL30" s="830"/>
      <c r="AM30" s="830"/>
      <c r="AN30" s="830"/>
      <c r="AO30" s="830"/>
      <c r="AP30" s="830" t="s">
        <v>486</v>
      </c>
      <c r="AQ30" s="830"/>
      <c r="AR30" s="830"/>
      <c r="AS30" s="830"/>
      <c r="AT30" s="830"/>
      <c r="AU30" s="830" t="s">
        <v>486</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2630</v>
      </c>
      <c r="R31" s="784"/>
      <c r="S31" s="784"/>
      <c r="T31" s="784"/>
      <c r="U31" s="784"/>
      <c r="V31" s="784">
        <v>2580</v>
      </c>
      <c r="W31" s="784"/>
      <c r="X31" s="784"/>
      <c r="Y31" s="784"/>
      <c r="Z31" s="784"/>
      <c r="AA31" s="784">
        <v>50</v>
      </c>
      <c r="AB31" s="784"/>
      <c r="AC31" s="784"/>
      <c r="AD31" s="784"/>
      <c r="AE31" s="785"/>
      <c r="AF31" s="786">
        <v>3084</v>
      </c>
      <c r="AG31" s="787"/>
      <c r="AH31" s="787"/>
      <c r="AI31" s="787"/>
      <c r="AJ31" s="788"/>
      <c r="AK31" s="834">
        <v>13</v>
      </c>
      <c r="AL31" s="830"/>
      <c r="AM31" s="830"/>
      <c r="AN31" s="830"/>
      <c r="AO31" s="830"/>
      <c r="AP31" s="830" t="s">
        <v>486</v>
      </c>
      <c r="AQ31" s="830"/>
      <c r="AR31" s="830"/>
      <c r="AS31" s="830"/>
      <c r="AT31" s="830"/>
      <c r="AU31" s="830" t="s">
        <v>486</v>
      </c>
      <c r="AV31" s="830"/>
      <c r="AW31" s="830"/>
      <c r="AX31" s="830"/>
      <c r="AY31" s="830"/>
      <c r="AZ31" s="831" t="s">
        <v>486</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f>2665+9</f>
        <v>2674</v>
      </c>
      <c r="R32" s="784"/>
      <c r="S32" s="784"/>
      <c r="T32" s="784"/>
      <c r="U32" s="784"/>
      <c r="V32" s="784">
        <f>2221+15</f>
        <v>2236</v>
      </c>
      <c r="W32" s="784"/>
      <c r="X32" s="784"/>
      <c r="Y32" s="784"/>
      <c r="Z32" s="784"/>
      <c r="AA32" s="784">
        <v>438</v>
      </c>
      <c r="AB32" s="784"/>
      <c r="AC32" s="784"/>
      <c r="AD32" s="784"/>
      <c r="AE32" s="785"/>
      <c r="AF32" s="786">
        <v>17</v>
      </c>
      <c r="AG32" s="787"/>
      <c r="AH32" s="787"/>
      <c r="AI32" s="787"/>
      <c r="AJ32" s="788"/>
      <c r="AK32" s="834">
        <v>1037</v>
      </c>
      <c r="AL32" s="830"/>
      <c r="AM32" s="830"/>
      <c r="AN32" s="830"/>
      <c r="AO32" s="830"/>
      <c r="AP32" s="830">
        <v>6078</v>
      </c>
      <c r="AQ32" s="830"/>
      <c r="AR32" s="830"/>
      <c r="AS32" s="830"/>
      <c r="AT32" s="830"/>
      <c r="AU32" s="830">
        <v>665</v>
      </c>
      <c r="AV32" s="830"/>
      <c r="AW32" s="830"/>
      <c r="AX32" s="830"/>
      <c r="AY32" s="830"/>
      <c r="AZ32" s="831" t="s">
        <v>486</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394</v>
      </c>
      <c r="C33" s="781"/>
      <c r="D33" s="781"/>
      <c r="E33" s="781"/>
      <c r="F33" s="781"/>
      <c r="G33" s="781"/>
      <c r="H33" s="781"/>
      <c r="I33" s="781"/>
      <c r="J33" s="781"/>
      <c r="K33" s="781"/>
      <c r="L33" s="781"/>
      <c r="M33" s="781"/>
      <c r="N33" s="781"/>
      <c r="O33" s="781"/>
      <c r="P33" s="782"/>
      <c r="Q33" s="783">
        <v>574</v>
      </c>
      <c r="R33" s="784"/>
      <c r="S33" s="784"/>
      <c r="T33" s="784"/>
      <c r="U33" s="784"/>
      <c r="V33" s="784">
        <v>487</v>
      </c>
      <c r="W33" s="784"/>
      <c r="X33" s="784"/>
      <c r="Y33" s="784"/>
      <c r="Z33" s="784"/>
      <c r="AA33" s="784">
        <v>87</v>
      </c>
      <c r="AB33" s="784"/>
      <c r="AC33" s="784"/>
      <c r="AD33" s="784"/>
      <c r="AE33" s="785"/>
      <c r="AF33" s="786">
        <v>61</v>
      </c>
      <c r="AG33" s="787"/>
      <c r="AH33" s="787"/>
      <c r="AI33" s="787"/>
      <c r="AJ33" s="788"/>
      <c r="AK33" s="834">
        <v>383</v>
      </c>
      <c r="AL33" s="830"/>
      <c r="AM33" s="830"/>
      <c r="AN33" s="830"/>
      <c r="AO33" s="830"/>
      <c r="AP33" s="830">
        <v>72</v>
      </c>
      <c r="AQ33" s="830"/>
      <c r="AR33" s="830"/>
      <c r="AS33" s="830"/>
      <c r="AT33" s="830"/>
      <c r="AU33" s="830">
        <v>339</v>
      </c>
      <c r="AV33" s="830"/>
      <c r="AW33" s="830"/>
      <c r="AX33" s="830"/>
      <c r="AY33" s="830"/>
      <c r="AZ33" s="831" t="s">
        <v>486</v>
      </c>
      <c r="BA33" s="831"/>
      <c r="BB33" s="831"/>
      <c r="BC33" s="831"/>
      <c r="BD33" s="831"/>
      <c r="BE33" s="832" t="s">
        <v>392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3181</v>
      </c>
      <c r="AG63" s="844"/>
      <c r="AH63" s="844"/>
      <c r="AI63" s="844"/>
      <c r="AJ63" s="845"/>
      <c r="AK63" s="846"/>
      <c r="AL63" s="841"/>
      <c r="AM63" s="841"/>
      <c r="AN63" s="841"/>
      <c r="AO63" s="841"/>
      <c r="AP63" s="844">
        <f>AP32+AP33</f>
        <v>6150</v>
      </c>
      <c r="AQ63" s="844"/>
      <c r="AR63" s="844"/>
      <c r="AS63" s="844"/>
      <c r="AT63" s="844"/>
      <c r="AU63" s="844">
        <f>AU32+AU33</f>
        <v>1004</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548</v>
      </c>
      <c r="C68" s="870"/>
      <c r="D68" s="870"/>
      <c r="E68" s="870"/>
      <c r="F68" s="870"/>
      <c r="G68" s="870"/>
      <c r="H68" s="870"/>
      <c r="I68" s="870"/>
      <c r="J68" s="870"/>
      <c r="K68" s="870"/>
      <c r="L68" s="870"/>
      <c r="M68" s="870"/>
      <c r="N68" s="870"/>
      <c r="O68" s="870"/>
      <c r="P68" s="871"/>
      <c r="Q68" s="872">
        <v>4475</v>
      </c>
      <c r="R68" s="866"/>
      <c r="S68" s="866"/>
      <c r="T68" s="866"/>
      <c r="U68" s="866"/>
      <c r="V68" s="866">
        <v>4456</v>
      </c>
      <c r="W68" s="866"/>
      <c r="X68" s="866"/>
      <c r="Y68" s="866"/>
      <c r="Z68" s="866"/>
      <c r="AA68" s="866">
        <v>19</v>
      </c>
      <c r="AB68" s="866"/>
      <c r="AC68" s="866"/>
      <c r="AD68" s="866"/>
      <c r="AE68" s="866"/>
      <c r="AF68" s="866">
        <v>19</v>
      </c>
      <c r="AG68" s="866"/>
      <c r="AH68" s="866"/>
      <c r="AI68" s="866"/>
      <c r="AJ68" s="866"/>
      <c r="AK68" s="866">
        <v>50</v>
      </c>
      <c r="AL68" s="866"/>
      <c r="AM68" s="866"/>
      <c r="AN68" s="866"/>
      <c r="AO68" s="866"/>
      <c r="AP68" s="866" t="s">
        <v>547</v>
      </c>
      <c r="AQ68" s="866"/>
      <c r="AR68" s="866"/>
      <c r="AS68" s="866"/>
      <c r="AT68" s="866"/>
      <c r="AU68" s="866" t="s">
        <v>547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549</v>
      </c>
      <c r="C69" s="874"/>
      <c r="D69" s="874"/>
      <c r="E69" s="874"/>
      <c r="F69" s="874"/>
      <c r="G69" s="874"/>
      <c r="H69" s="874"/>
      <c r="I69" s="874"/>
      <c r="J69" s="874"/>
      <c r="K69" s="874"/>
      <c r="L69" s="874"/>
      <c r="M69" s="874"/>
      <c r="N69" s="874"/>
      <c r="O69" s="874"/>
      <c r="P69" s="875"/>
      <c r="Q69" s="876">
        <v>187</v>
      </c>
      <c r="R69" s="830"/>
      <c r="S69" s="830"/>
      <c r="T69" s="830"/>
      <c r="U69" s="830"/>
      <c r="V69" s="830">
        <v>176</v>
      </c>
      <c r="W69" s="830"/>
      <c r="X69" s="830"/>
      <c r="Y69" s="830"/>
      <c r="Z69" s="830"/>
      <c r="AA69" s="830">
        <v>11</v>
      </c>
      <c r="AB69" s="830"/>
      <c r="AC69" s="830"/>
      <c r="AD69" s="830"/>
      <c r="AE69" s="830"/>
      <c r="AF69" s="830">
        <v>11</v>
      </c>
      <c r="AG69" s="830"/>
      <c r="AH69" s="830"/>
      <c r="AI69" s="830"/>
      <c r="AJ69" s="830"/>
      <c r="AK69" s="830">
        <v>87</v>
      </c>
      <c r="AL69" s="830"/>
      <c r="AM69" s="830"/>
      <c r="AN69" s="830"/>
      <c r="AO69" s="830"/>
      <c r="AP69" s="830" t="s">
        <v>486</v>
      </c>
      <c r="AQ69" s="830"/>
      <c r="AR69" s="830"/>
      <c r="AS69" s="830"/>
      <c r="AT69" s="830"/>
      <c r="AU69" s="830" t="s">
        <v>486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AF68+AF69</f>
        <v>30</v>
      </c>
      <c r="AG88" s="844"/>
      <c r="AH88" s="844"/>
      <c r="AI88" s="844"/>
      <c r="AJ88" s="844"/>
      <c r="AK88" s="841"/>
      <c r="AL88" s="841"/>
      <c r="AM88" s="841"/>
      <c r="AN88" s="841"/>
      <c r="AO88" s="841"/>
      <c r="AP88" s="887" t="s">
        <v>486</v>
      </c>
      <c r="AQ88" s="852"/>
      <c r="AR88" s="852"/>
      <c r="AS88" s="852"/>
      <c r="AT88" s="888"/>
      <c r="AU88" s="887" t="s">
        <v>486</v>
      </c>
      <c r="AV88" s="852"/>
      <c r="AW88" s="852"/>
      <c r="AX88" s="852"/>
      <c r="AY88" s="888"/>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89"/>
      <c r="CI102" s="890"/>
      <c r="CJ102" s="890"/>
      <c r="CK102" s="890"/>
      <c r="CL102" s="891"/>
      <c r="CM102" s="889"/>
      <c r="CN102" s="890"/>
      <c r="CO102" s="890"/>
      <c r="CP102" s="890"/>
      <c r="CQ102" s="891"/>
      <c r="CR102" s="892">
        <f>CR7+CR8+CR9</f>
        <v>14</v>
      </c>
      <c r="CS102" s="852"/>
      <c r="CT102" s="852"/>
      <c r="CU102" s="852"/>
      <c r="CV102" s="893"/>
      <c r="CW102" s="892" t="s">
        <v>486</v>
      </c>
      <c r="CX102" s="852"/>
      <c r="CY102" s="852"/>
      <c r="CZ102" s="852"/>
      <c r="DA102" s="893"/>
      <c r="DB102" s="892" t="s">
        <v>486</v>
      </c>
      <c r="DC102" s="852"/>
      <c r="DD102" s="852"/>
      <c r="DE102" s="852"/>
      <c r="DF102" s="893"/>
      <c r="DG102" s="892" t="s">
        <v>486</v>
      </c>
      <c r="DH102" s="852"/>
      <c r="DI102" s="852"/>
      <c r="DJ102" s="852"/>
      <c r="DK102" s="893"/>
      <c r="DL102" s="892" t="s">
        <v>486</v>
      </c>
      <c r="DM102" s="852"/>
      <c r="DN102" s="852"/>
      <c r="DO102" s="852"/>
      <c r="DP102" s="893"/>
      <c r="DQ102" s="892" t="s">
        <v>486</v>
      </c>
      <c r="DR102" s="852"/>
      <c r="DS102" s="852"/>
      <c r="DT102" s="852"/>
      <c r="DU102" s="893"/>
      <c r="DV102" s="789"/>
      <c r="DW102" s="790"/>
      <c r="DX102" s="790"/>
      <c r="DY102" s="790"/>
      <c r="DZ102" s="916"/>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7" t="s">
        <v>402</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8" t="s">
        <v>403</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9" t="s">
        <v>406</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407</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18" customFormat="1" ht="26.25" customHeight="1" x14ac:dyDescent="0.2">
      <c r="A109" s="914" t="s">
        <v>408</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409</v>
      </c>
      <c r="AB109" s="895"/>
      <c r="AC109" s="895"/>
      <c r="AD109" s="895"/>
      <c r="AE109" s="896"/>
      <c r="AF109" s="894" t="s">
        <v>410</v>
      </c>
      <c r="AG109" s="895"/>
      <c r="AH109" s="895"/>
      <c r="AI109" s="895"/>
      <c r="AJ109" s="896"/>
      <c r="AK109" s="894" t="s">
        <v>293</v>
      </c>
      <c r="AL109" s="895"/>
      <c r="AM109" s="895"/>
      <c r="AN109" s="895"/>
      <c r="AO109" s="896"/>
      <c r="AP109" s="894" t="s">
        <v>411</v>
      </c>
      <c r="AQ109" s="895"/>
      <c r="AR109" s="895"/>
      <c r="AS109" s="895"/>
      <c r="AT109" s="897"/>
      <c r="AU109" s="914" t="s">
        <v>408</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409</v>
      </c>
      <c r="BR109" s="895"/>
      <c r="BS109" s="895"/>
      <c r="BT109" s="895"/>
      <c r="BU109" s="896"/>
      <c r="BV109" s="894" t="s">
        <v>410</v>
      </c>
      <c r="BW109" s="895"/>
      <c r="BX109" s="895"/>
      <c r="BY109" s="895"/>
      <c r="BZ109" s="896"/>
      <c r="CA109" s="894" t="s">
        <v>293</v>
      </c>
      <c r="CB109" s="895"/>
      <c r="CC109" s="895"/>
      <c r="CD109" s="895"/>
      <c r="CE109" s="896"/>
      <c r="CF109" s="915" t="s">
        <v>411</v>
      </c>
      <c r="CG109" s="915"/>
      <c r="CH109" s="915"/>
      <c r="CI109" s="915"/>
      <c r="CJ109" s="915"/>
      <c r="CK109" s="894" t="s">
        <v>412</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409</v>
      </c>
      <c r="DH109" s="895"/>
      <c r="DI109" s="895"/>
      <c r="DJ109" s="895"/>
      <c r="DK109" s="896"/>
      <c r="DL109" s="894" t="s">
        <v>410</v>
      </c>
      <c r="DM109" s="895"/>
      <c r="DN109" s="895"/>
      <c r="DO109" s="895"/>
      <c r="DP109" s="896"/>
      <c r="DQ109" s="894" t="s">
        <v>293</v>
      </c>
      <c r="DR109" s="895"/>
      <c r="DS109" s="895"/>
      <c r="DT109" s="895"/>
      <c r="DU109" s="896"/>
      <c r="DV109" s="894" t="s">
        <v>411</v>
      </c>
      <c r="DW109" s="895"/>
      <c r="DX109" s="895"/>
      <c r="DY109" s="895"/>
      <c r="DZ109" s="897"/>
    </row>
    <row r="110" spans="1:131" s="218" customFormat="1" ht="26.25" customHeight="1" x14ac:dyDescent="0.2">
      <c r="A110" s="898" t="s">
        <v>413</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2966717</v>
      </c>
      <c r="AB110" s="902"/>
      <c r="AC110" s="902"/>
      <c r="AD110" s="902"/>
      <c r="AE110" s="903"/>
      <c r="AF110" s="904">
        <v>2808658</v>
      </c>
      <c r="AG110" s="902"/>
      <c r="AH110" s="902"/>
      <c r="AI110" s="902"/>
      <c r="AJ110" s="903"/>
      <c r="AK110" s="904">
        <v>2572374</v>
      </c>
      <c r="AL110" s="902"/>
      <c r="AM110" s="902"/>
      <c r="AN110" s="902"/>
      <c r="AO110" s="903"/>
      <c r="AP110" s="905">
        <v>11.2</v>
      </c>
      <c r="AQ110" s="906"/>
      <c r="AR110" s="906"/>
      <c r="AS110" s="906"/>
      <c r="AT110" s="907"/>
      <c r="AU110" s="908" t="s">
        <v>69</v>
      </c>
      <c r="AV110" s="909"/>
      <c r="AW110" s="909"/>
      <c r="AX110" s="909"/>
      <c r="AY110" s="909"/>
      <c r="AZ110" s="931" t="s">
        <v>414</v>
      </c>
      <c r="BA110" s="899"/>
      <c r="BB110" s="899"/>
      <c r="BC110" s="899"/>
      <c r="BD110" s="899"/>
      <c r="BE110" s="899"/>
      <c r="BF110" s="899"/>
      <c r="BG110" s="899"/>
      <c r="BH110" s="899"/>
      <c r="BI110" s="899"/>
      <c r="BJ110" s="899"/>
      <c r="BK110" s="899"/>
      <c r="BL110" s="899"/>
      <c r="BM110" s="899"/>
      <c r="BN110" s="899"/>
      <c r="BO110" s="899"/>
      <c r="BP110" s="900"/>
      <c r="BQ110" s="932">
        <v>14403541</v>
      </c>
      <c r="BR110" s="933"/>
      <c r="BS110" s="933"/>
      <c r="BT110" s="933"/>
      <c r="BU110" s="933"/>
      <c r="BV110" s="933">
        <v>13605163</v>
      </c>
      <c r="BW110" s="933"/>
      <c r="BX110" s="933"/>
      <c r="BY110" s="933"/>
      <c r="BZ110" s="933"/>
      <c r="CA110" s="933">
        <v>13683409</v>
      </c>
      <c r="CB110" s="933"/>
      <c r="CC110" s="933"/>
      <c r="CD110" s="933"/>
      <c r="CE110" s="933"/>
      <c r="CF110" s="946">
        <v>59.5</v>
      </c>
      <c r="CG110" s="947"/>
      <c r="CH110" s="947"/>
      <c r="CI110" s="947"/>
      <c r="CJ110" s="947"/>
      <c r="CK110" s="948" t="s">
        <v>415</v>
      </c>
      <c r="CL110" s="949"/>
      <c r="CM110" s="931" t="s">
        <v>416</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v>1383963</v>
      </c>
      <c r="DH110" s="933"/>
      <c r="DI110" s="933"/>
      <c r="DJ110" s="933"/>
      <c r="DK110" s="933"/>
      <c r="DL110" s="933">
        <v>1267303</v>
      </c>
      <c r="DM110" s="933"/>
      <c r="DN110" s="933"/>
      <c r="DO110" s="933"/>
      <c r="DP110" s="933"/>
      <c r="DQ110" s="933">
        <v>1149953</v>
      </c>
      <c r="DR110" s="933"/>
      <c r="DS110" s="933"/>
      <c r="DT110" s="933"/>
      <c r="DU110" s="933"/>
      <c r="DV110" s="934">
        <v>5</v>
      </c>
      <c r="DW110" s="934"/>
      <c r="DX110" s="934"/>
      <c r="DY110" s="934"/>
      <c r="DZ110" s="935"/>
    </row>
    <row r="111" spans="1:131" s="218" customFormat="1" ht="26.25" customHeight="1" x14ac:dyDescent="0.2">
      <c r="A111" s="936" t="s">
        <v>417</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122</v>
      </c>
      <c r="AB111" s="940"/>
      <c r="AC111" s="940"/>
      <c r="AD111" s="940"/>
      <c r="AE111" s="941"/>
      <c r="AF111" s="942" t="s">
        <v>122</v>
      </c>
      <c r="AG111" s="940"/>
      <c r="AH111" s="940"/>
      <c r="AI111" s="940"/>
      <c r="AJ111" s="941"/>
      <c r="AK111" s="942" t="s">
        <v>122</v>
      </c>
      <c r="AL111" s="940"/>
      <c r="AM111" s="940"/>
      <c r="AN111" s="940"/>
      <c r="AO111" s="941"/>
      <c r="AP111" s="943" t="s">
        <v>122</v>
      </c>
      <c r="AQ111" s="944"/>
      <c r="AR111" s="944"/>
      <c r="AS111" s="944"/>
      <c r="AT111" s="945"/>
      <c r="AU111" s="910"/>
      <c r="AV111" s="911"/>
      <c r="AW111" s="911"/>
      <c r="AX111" s="911"/>
      <c r="AY111" s="911"/>
      <c r="AZ111" s="924" t="s">
        <v>418</v>
      </c>
      <c r="BA111" s="925"/>
      <c r="BB111" s="925"/>
      <c r="BC111" s="925"/>
      <c r="BD111" s="925"/>
      <c r="BE111" s="925"/>
      <c r="BF111" s="925"/>
      <c r="BG111" s="925"/>
      <c r="BH111" s="925"/>
      <c r="BI111" s="925"/>
      <c r="BJ111" s="925"/>
      <c r="BK111" s="925"/>
      <c r="BL111" s="925"/>
      <c r="BM111" s="925"/>
      <c r="BN111" s="925"/>
      <c r="BO111" s="925"/>
      <c r="BP111" s="926"/>
      <c r="BQ111" s="927">
        <v>1383963</v>
      </c>
      <c r="BR111" s="928"/>
      <c r="BS111" s="928"/>
      <c r="BT111" s="928"/>
      <c r="BU111" s="928"/>
      <c r="BV111" s="928">
        <v>1267303</v>
      </c>
      <c r="BW111" s="928"/>
      <c r="BX111" s="928"/>
      <c r="BY111" s="928"/>
      <c r="BZ111" s="928"/>
      <c r="CA111" s="928">
        <v>1149953</v>
      </c>
      <c r="CB111" s="928"/>
      <c r="CC111" s="928"/>
      <c r="CD111" s="928"/>
      <c r="CE111" s="928"/>
      <c r="CF111" s="922">
        <v>5</v>
      </c>
      <c r="CG111" s="923"/>
      <c r="CH111" s="923"/>
      <c r="CI111" s="923"/>
      <c r="CJ111" s="923"/>
      <c r="CK111" s="950"/>
      <c r="CL111" s="951"/>
      <c r="CM111" s="924" t="s">
        <v>419</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122</v>
      </c>
      <c r="DH111" s="928"/>
      <c r="DI111" s="928"/>
      <c r="DJ111" s="928"/>
      <c r="DK111" s="928"/>
      <c r="DL111" s="928" t="s">
        <v>122</v>
      </c>
      <c r="DM111" s="928"/>
      <c r="DN111" s="928"/>
      <c r="DO111" s="928"/>
      <c r="DP111" s="928"/>
      <c r="DQ111" s="928" t="s">
        <v>122</v>
      </c>
      <c r="DR111" s="928"/>
      <c r="DS111" s="928"/>
      <c r="DT111" s="928"/>
      <c r="DU111" s="928"/>
      <c r="DV111" s="929" t="s">
        <v>122</v>
      </c>
      <c r="DW111" s="929"/>
      <c r="DX111" s="929"/>
      <c r="DY111" s="929"/>
      <c r="DZ111" s="930"/>
    </row>
    <row r="112" spans="1:131" s="218" customFormat="1" ht="26.25" customHeight="1" x14ac:dyDescent="0.2">
      <c r="A112" s="954" t="s">
        <v>420</v>
      </c>
      <c r="B112" s="955"/>
      <c r="C112" s="925" t="s">
        <v>421</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122</v>
      </c>
      <c r="AB112" s="961"/>
      <c r="AC112" s="961"/>
      <c r="AD112" s="961"/>
      <c r="AE112" s="962"/>
      <c r="AF112" s="963" t="s">
        <v>122</v>
      </c>
      <c r="AG112" s="961"/>
      <c r="AH112" s="961"/>
      <c r="AI112" s="961"/>
      <c r="AJ112" s="962"/>
      <c r="AK112" s="963" t="s">
        <v>122</v>
      </c>
      <c r="AL112" s="961"/>
      <c r="AM112" s="961"/>
      <c r="AN112" s="961"/>
      <c r="AO112" s="962"/>
      <c r="AP112" s="964" t="s">
        <v>122</v>
      </c>
      <c r="AQ112" s="965"/>
      <c r="AR112" s="965"/>
      <c r="AS112" s="965"/>
      <c r="AT112" s="966"/>
      <c r="AU112" s="910"/>
      <c r="AV112" s="911"/>
      <c r="AW112" s="911"/>
      <c r="AX112" s="911"/>
      <c r="AY112" s="911"/>
      <c r="AZ112" s="924" t="s">
        <v>422</v>
      </c>
      <c r="BA112" s="925"/>
      <c r="BB112" s="925"/>
      <c r="BC112" s="925"/>
      <c r="BD112" s="925"/>
      <c r="BE112" s="925"/>
      <c r="BF112" s="925"/>
      <c r="BG112" s="925"/>
      <c r="BH112" s="925"/>
      <c r="BI112" s="925"/>
      <c r="BJ112" s="925"/>
      <c r="BK112" s="925"/>
      <c r="BL112" s="925"/>
      <c r="BM112" s="925"/>
      <c r="BN112" s="925"/>
      <c r="BO112" s="925"/>
      <c r="BP112" s="926"/>
      <c r="BQ112" s="927">
        <v>5868377</v>
      </c>
      <c r="BR112" s="928"/>
      <c r="BS112" s="928"/>
      <c r="BT112" s="928"/>
      <c r="BU112" s="928"/>
      <c r="BV112" s="928">
        <v>4822100</v>
      </c>
      <c r="BW112" s="928"/>
      <c r="BX112" s="928"/>
      <c r="BY112" s="928"/>
      <c r="BZ112" s="928"/>
      <c r="CA112" s="928">
        <v>4047504</v>
      </c>
      <c r="CB112" s="928"/>
      <c r="CC112" s="928"/>
      <c r="CD112" s="928"/>
      <c r="CE112" s="928"/>
      <c r="CF112" s="922">
        <v>17.600000000000001</v>
      </c>
      <c r="CG112" s="923"/>
      <c r="CH112" s="923"/>
      <c r="CI112" s="923"/>
      <c r="CJ112" s="923"/>
      <c r="CK112" s="950"/>
      <c r="CL112" s="951"/>
      <c r="CM112" s="924" t="s">
        <v>423</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122</v>
      </c>
      <c r="DH112" s="928"/>
      <c r="DI112" s="928"/>
      <c r="DJ112" s="928"/>
      <c r="DK112" s="928"/>
      <c r="DL112" s="928" t="s">
        <v>122</v>
      </c>
      <c r="DM112" s="928"/>
      <c r="DN112" s="928"/>
      <c r="DO112" s="928"/>
      <c r="DP112" s="928"/>
      <c r="DQ112" s="928" t="s">
        <v>122</v>
      </c>
      <c r="DR112" s="928"/>
      <c r="DS112" s="928"/>
      <c r="DT112" s="928"/>
      <c r="DU112" s="928"/>
      <c r="DV112" s="929" t="s">
        <v>122</v>
      </c>
      <c r="DW112" s="929"/>
      <c r="DX112" s="929"/>
      <c r="DY112" s="929"/>
      <c r="DZ112" s="930"/>
    </row>
    <row r="113" spans="1:130" s="218" customFormat="1" ht="26.25" customHeight="1" x14ac:dyDescent="0.2">
      <c r="A113" s="956"/>
      <c r="B113" s="957"/>
      <c r="C113" s="925" t="s">
        <v>424</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1046399</v>
      </c>
      <c r="AB113" s="940"/>
      <c r="AC113" s="940"/>
      <c r="AD113" s="940"/>
      <c r="AE113" s="941"/>
      <c r="AF113" s="942">
        <v>1048556</v>
      </c>
      <c r="AG113" s="940"/>
      <c r="AH113" s="940"/>
      <c r="AI113" s="940"/>
      <c r="AJ113" s="941"/>
      <c r="AK113" s="942">
        <v>1004234</v>
      </c>
      <c r="AL113" s="940"/>
      <c r="AM113" s="940"/>
      <c r="AN113" s="940"/>
      <c r="AO113" s="941"/>
      <c r="AP113" s="943">
        <v>4.4000000000000004</v>
      </c>
      <c r="AQ113" s="944"/>
      <c r="AR113" s="944"/>
      <c r="AS113" s="944"/>
      <c r="AT113" s="945"/>
      <c r="AU113" s="910"/>
      <c r="AV113" s="911"/>
      <c r="AW113" s="911"/>
      <c r="AX113" s="911"/>
      <c r="AY113" s="911"/>
      <c r="AZ113" s="924" t="s">
        <v>425</v>
      </c>
      <c r="BA113" s="925"/>
      <c r="BB113" s="925"/>
      <c r="BC113" s="925"/>
      <c r="BD113" s="925"/>
      <c r="BE113" s="925"/>
      <c r="BF113" s="925"/>
      <c r="BG113" s="925"/>
      <c r="BH113" s="925"/>
      <c r="BI113" s="925"/>
      <c r="BJ113" s="925"/>
      <c r="BK113" s="925"/>
      <c r="BL113" s="925"/>
      <c r="BM113" s="925"/>
      <c r="BN113" s="925"/>
      <c r="BO113" s="925"/>
      <c r="BP113" s="926"/>
      <c r="BQ113" s="927" t="s">
        <v>122</v>
      </c>
      <c r="BR113" s="928"/>
      <c r="BS113" s="928"/>
      <c r="BT113" s="928"/>
      <c r="BU113" s="928"/>
      <c r="BV113" s="928" t="s">
        <v>122</v>
      </c>
      <c r="BW113" s="928"/>
      <c r="BX113" s="928"/>
      <c r="BY113" s="928"/>
      <c r="BZ113" s="928"/>
      <c r="CA113" s="928" t="s">
        <v>122</v>
      </c>
      <c r="CB113" s="928"/>
      <c r="CC113" s="928"/>
      <c r="CD113" s="928"/>
      <c r="CE113" s="928"/>
      <c r="CF113" s="922" t="s">
        <v>122</v>
      </c>
      <c r="CG113" s="923"/>
      <c r="CH113" s="923"/>
      <c r="CI113" s="923"/>
      <c r="CJ113" s="923"/>
      <c r="CK113" s="950"/>
      <c r="CL113" s="951"/>
      <c r="CM113" s="924" t="s">
        <v>426</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122</v>
      </c>
      <c r="DH113" s="961"/>
      <c r="DI113" s="961"/>
      <c r="DJ113" s="961"/>
      <c r="DK113" s="962"/>
      <c r="DL113" s="963" t="s">
        <v>122</v>
      </c>
      <c r="DM113" s="961"/>
      <c r="DN113" s="961"/>
      <c r="DO113" s="961"/>
      <c r="DP113" s="962"/>
      <c r="DQ113" s="963" t="s">
        <v>122</v>
      </c>
      <c r="DR113" s="961"/>
      <c r="DS113" s="961"/>
      <c r="DT113" s="961"/>
      <c r="DU113" s="962"/>
      <c r="DV113" s="964" t="s">
        <v>122</v>
      </c>
      <c r="DW113" s="965"/>
      <c r="DX113" s="965"/>
      <c r="DY113" s="965"/>
      <c r="DZ113" s="966"/>
    </row>
    <row r="114" spans="1:130" s="218" customFormat="1" ht="26.25" customHeight="1" x14ac:dyDescent="0.2">
      <c r="A114" s="956"/>
      <c r="B114" s="957"/>
      <c r="C114" s="925" t="s">
        <v>427</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t="s">
        <v>122</v>
      </c>
      <c r="AB114" s="961"/>
      <c r="AC114" s="961"/>
      <c r="AD114" s="961"/>
      <c r="AE114" s="962"/>
      <c r="AF114" s="963" t="s">
        <v>122</v>
      </c>
      <c r="AG114" s="961"/>
      <c r="AH114" s="961"/>
      <c r="AI114" s="961"/>
      <c r="AJ114" s="962"/>
      <c r="AK114" s="963" t="s">
        <v>122</v>
      </c>
      <c r="AL114" s="961"/>
      <c r="AM114" s="961"/>
      <c r="AN114" s="961"/>
      <c r="AO114" s="962"/>
      <c r="AP114" s="964" t="s">
        <v>122</v>
      </c>
      <c r="AQ114" s="965"/>
      <c r="AR114" s="965"/>
      <c r="AS114" s="965"/>
      <c r="AT114" s="966"/>
      <c r="AU114" s="910"/>
      <c r="AV114" s="911"/>
      <c r="AW114" s="911"/>
      <c r="AX114" s="911"/>
      <c r="AY114" s="911"/>
      <c r="AZ114" s="924" t="s">
        <v>428</v>
      </c>
      <c r="BA114" s="925"/>
      <c r="BB114" s="925"/>
      <c r="BC114" s="925"/>
      <c r="BD114" s="925"/>
      <c r="BE114" s="925"/>
      <c r="BF114" s="925"/>
      <c r="BG114" s="925"/>
      <c r="BH114" s="925"/>
      <c r="BI114" s="925"/>
      <c r="BJ114" s="925"/>
      <c r="BK114" s="925"/>
      <c r="BL114" s="925"/>
      <c r="BM114" s="925"/>
      <c r="BN114" s="925"/>
      <c r="BO114" s="925"/>
      <c r="BP114" s="926"/>
      <c r="BQ114" s="927">
        <v>6327691</v>
      </c>
      <c r="BR114" s="928"/>
      <c r="BS114" s="928"/>
      <c r="BT114" s="928"/>
      <c r="BU114" s="928"/>
      <c r="BV114" s="928">
        <v>6350799</v>
      </c>
      <c r="BW114" s="928"/>
      <c r="BX114" s="928"/>
      <c r="BY114" s="928"/>
      <c r="BZ114" s="928"/>
      <c r="CA114" s="928">
        <v>6306071</v>
      </c>
      <c r="CB114" s="928"/>
      <c r="CC114" s="928"/>
      <c r="CD114" s="928"/>
      <c r="CE114" s="928"/>
      <c r="CF114" s="922">
        <v>27.4</v>
      </c>
      <c r="CG114" s="923"/>
      <c r="CH114" s="923"/>
      <c r="CI114" s="923"/>
      <c r="CJ114" s="923"/>
      <c r="CK114" s="950"/>
      <c r="CL114" s="951"/>
      <c r="CM114" s="924" t="s">
        <v>429</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122</v>
      </c>
      <c r="DH114" s="961"/>
      <c r="DI114" s="961"/>
      <c r="DJ114" s="961"/>
      <c r="DK114" s="962"/>
      <c r="DL114" s="963" t="s">
        <v>122</v>
      </c>
      <c r="DM114" s="961"/>
      <c r="DN114" s="961"/>
      <c r="DO114" s="961"/>
      <c r="DP114" s="962"/>
      <c r="DQ114" s="963" t="s">
        <v>122</v>
      </c>
      <c r="DR114" s="961"/>
      <c r="DS114" s="961"/>
      <c r="DT114" s="961"/>
      <c r="DU114" s="962"/>
      <c r="DV114" s="964" t="s">
        <v>122</v>
      </c>
      <c r="DW114" s="965"/>
      <c r="DX114" s="965"/>
      <c r="DY114" s="965"/>
      <c r="DZ114" s="966"/>
    </row>
    <row r="115" spans="1:130" s="218" customFormat="1" ht="26.25" customHeight="1" x14ac:dyDescent="0.2">
      <c r="A115" s="956"/>
      <c r="B115" s="957"/>
      <c r="C115" s="925" t="s">
        <v>430</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v>123920</v>
      </c>
      <c r="AB115" s="940"/>
      <c r="AC115" s="940"/>
      <c r="AD115" s="940"/>
      <c r="AE115" s="941"/>
      <c r="AF115" s="942">
        <v>123970</v>
      </c>
      <c r="AG115" s="940"/>
      <c r="AH115" s="940"/>
      <c r="AI115" s="940"/>
      <c r="AJ115" s="941"/>
      <c r="AK115" s="942">
        <v>124021</v>
      </c>
      <c r="AL115" s="940"/>
      <c r="AM115" s="940"/>
      <c r="AN115" s="940"/>
      <c r="AO115" s="941"/>
      <c r="AP115" s="943">
        <v>0.5</v>
      </c>
      <c r="AQ115" s="944"/>
      <c r="AR115" s="944"/>
      <c r="AS115" s="944"/>
      <c r="AT115" s="945"/>
      <c r="AU115" s="910"/>
      <c r="AV115" s="911"/>
      <c r="AW115" s="911"/>
      <c r="AX115" s="911"/>
      <c r="AY115" s="911"/>
      <c r="AZ115" s="924" t="s">
        <v>431</v>
      </c>
      <c r="BA115" s="925"/>
      <c r="BB115" s="925"/>
      <c r="BC115" s="925"/>
      <c r="BD115" s="925"/>
      <c r="BE115" s="925"/>
      <c r="BF115" s="925"/>
      <c r="BG115" s="925"/>
      <c r="BH115" s="925"/>
      <c r="BI115" s="925"/>
      <c r="BJ115" s="925"/>
      <c r="BK115" s="925"/>
      <c r="BL115" s="925"/>
      <c r="BM115" s="925"/>
      <c r="BN115" s="925"/>
      <c r="BO115" s="925"/>
      <c r="BP115" s="926"/>
      <c r="BQ115" s="927">
        <v>10626</v>
      </c>
      <c r="BR115" s="928"/>
      <c r="BS115" s="928"/>
      <c r="BT115" s="928"/>
      <c r="BU115" s="928"/>
      <c r="BV115" s="928" t="s">
        <v>122</v>
      </c>
      <c r="BW115" s="928"/>
      <c r="BX115" s="928"/>
      <c r="BY115" s="928"/>
      <c r="BZ115" s="928"/>
      <c r="CA115" s="928" t="s">
        <v>122</v>
      </c>
      <c r="CB115" s="928"/>
      <c r="CC115" s="928"/>
      <c r="CD115" s="928"/>
      <c r="CE115" s="928"/>
      <c r="CF115" s="922" t="s">
        <v>122</v>
      </c>
      <c r="CG115" s="923"/>
      <c r="CH115" s="923"/>
      <c r="CI115" s="923"/>
      <c r="CJ115" s="923"/>
      <c r="CK115" s="950"/>
      <c r="CL115" s="951"/>
      <c r="CM115" s="924" t="s">
        <v>432</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t="s">
        <v>122</v>
      </c>
      <c r="DH115" s="961"/>
      <c r="DI115" s="961"/>
      <c r="DJ115" s="961"/>
      <c r="DK115" s="962"/>
      <c r="DL115" s="963" t="s">
        <v>122</v>
      </c>
      <c r="DM115" s="961"/>
      <c r="DN115" s="961"/>
      <c r="DO115" s="961"/>
      <c r="DP115" s="962"/>
      <c r="DQ115" s="963" t="s">
        <v>122</v>
      </c>
      <c r="DR115" s="961"/>
      <c r="DS115" s="961"/>
      <c r="DT115" s="961"/>
      <c r="DU115" s="962"/>
      <c r="DV115" s="964" t="s">
        <v>122</v>
      </c>
      <c r="DW115" s="965"/>
      <c r="DX115" s="965"/>
      <c r="DY115" s="965"/>
      <c r="DZ115" s="966"/>
    </row>
    <row r="116" spans="1:130" s="218" customFormat="1" ht="26.25" customHeight="1" x14ac:dyDescent="0.2">
      <c r="A116" s="958"/>
      <c r="B116" s="959"/>
      <c r="C116" s="967" t="s">
        <v>433</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122</v>
      </c>
      <c r="AB116" s="961"/>
      <c r="AC116" s="961"/>
      <c r="AD116" s="961"/>
      <c r="AE116" s="962"/>
      <c r="AF116" s="963" t="s">
        <v>122</v>
      </c>
      <c r="AG116" s="961"/>
      <c r="AH116" s="961"/>
      <c r="AI116" s="961"/>
      <c r="AJ116" s="962"/>
      <c r="AK116" s="963" t="s">
        <v>122</v>
      </c>
      <c r="AL116" s="961"/>
      <c r="AM116" s="961"/>
      <c r="AN116" s="961"/>
      <c r="AO116" s="962"/>
      <c r="AP116" s="964" t="s">
        <v>122</v>
      </c>
      <c r="AQ116" s="965"/>
      <c r="AR116" s="965"/>
      <c r="AS116" s="965"/>
      <c r="AT116" s="966"/>
      <c r="AU116" s="910"/>
      <c r="AV116" s="911"/>
      <c r="AW116" s="911"/>
      <c r="AX116" s="911"/>
      <c r="AY116" s="911"/>
      <c r="AZ116" s="969" t="s">
        <v>434</v>
      </c>
      <c r="BA116" s="970"/>
      <c r="BB116" s="970"/>
      <c r="BC116" s="970"/>
      <c r="BD116" s="970"/>
      <c r="BE116" s="970"/>
      <c r="BF116" s="970"/>
      <c r="BG116" s="970"/>
      <c r="BH116" s="970"/>
      <c r="BI116" s="970"/>
      <c r="BJ116" s="970"/>
      <c r="BK116" s="970"/>
      <c r="BL116" s="970"/>
      <c r="BM116" s="970"/>
      <c r="BN116" s="970"/>
      <c r="BO116" s="970"/>
      <c r="BP116" s="971"/>
      <c r="BQ116" s="927" t="s">
        <v>122</v>
      </c>
      <c r="BR116" s="928"/>
      <c r="BS116" s="928"/>
      <c r="BT116" s="928"/>
      <c r="BU116" s="928"/>
      <c r="BV116" s="928" t="s">
        <v>122</v>
      </c>
      <c r="BW116" s="928"/>
      <c r="BX116" s="928"/>
      <c r="BY116" s="928"/>
      <c r="BZ116" s="928"/>
      <c r="CA116" s="928" t="s">
        <v>122</v>
      </c>
      <c r="CB116" s="928"/>
      <c r="CC116" s="928"/>
      <c r="CD116" s="928"/>
      <c r="CE116" s="928"/>
      <c r="CF116" s="922" t="s">
        <v>122</v>
      </c>
      <c r="CG116" s="923"/>
      <c r="CH116" s="923"/>
      <c r="CI116" s="923"/>
      <c r="CJ116" s="923"/>
      <c r="CK116" s="950"/>
      <c r="CL116" s="951"/>
      <c r="CM116" s="924" t="s">
        <v>435</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t="s">
        <v>122</v>
      </c>
      <c r="DH116" s="961"/>
      <c r="DI116" s="961"/>
      <c r="DJ116" s="961"/>
      <c r="DK116" s="962"/>
      <c r="DL116" s="963" t="s">
        <v>122</v>
      </c>
      <c r="DM116" s="961"/>
      <c r="DN116" s="961"/>
      <c r="DO116" s="961"/>
      <c r="DP116" s="962"/>
      <c r="DQ116" s="963" t="s">
        <v>122</v>
      </c>
      <c r="DR116" s="961"/>
      <c r="DS116" s="961"/>
      <c r="DT116" s="961"/>
      <c r="DU116" s="962"/>
      <c r="DV116" s="964" t="s">
        <v>122</v>
      </c>
      <c r="DW116" s="965"/>
      <c r="DX116" s="965"/>
      <c r="DY116" s="965"/>
      <c r="DZ116" s="966"/>
    </row>
    <row r="117" spans="1:130" s="218" customFormat="1" ht="26.25" customHeight="1" x14ac:dyDescent="0.2">
      <c r="A117" s="914" t="s">
        <v>176</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436</v>
      </c>
      <c r="Z117" s="896"/>
      <c r="AA117" s="980">
        <v>4137036</v>
      </c>
      <c r="AB117" s="981"/>
      <c r="AC117" s="981"/>
      <c r="AD117" s="981"/>
      <c r="AE117" s="982"/>
      <c r="AF117" s="983">
        <v>3981184</v>
      </c>
      <c r="AG117" s="981"/>
      <c r="AH117" s="981"/>
      <c r="AI117" s="981"/>
      <c r="AJ117" s="982"/>
      <c r="AK117" s="983">
        <v>3700629</v>
      </c>
      <c r="AL117" s="981"/>
      <c r="AM117" s="981"/>
      <c r="AN117" s="981"/>
      <c r="AO117" s="982"/>
      <c r="AP117" s="984"/>
      <c r="AQ117" s="985"/>
      <c r="AR117" s="985"/>
      <c r="AS117" s="985"/>
      <c r="AT117" s="986"/>
      <c r="AU117" s="910"/>
      <c r="AV117" s="911"/>
      <c r="AW117" s="911"/>
      <c r="AX117" s="911"/>
      <c r="AY117" s="911"/>
      <c r="AZ117" s="976" t="s">
        <v>437</v>
      </c>
      <c r="BA117" s="977"/>
      <c r="BB117" s="977"/>
      <c r="BC117" s="977"/>
      <c r="BD117" s="977"/>
      <c r="BE117" s="977"/>
      <c r="BF117" s="977"/>
      <c r="BG117" s="977"/>
      <c r="BH117" s="977"/>
      <c r="BI117" s="977"/>
      <c r="BJ117" s="977"/>
      <c r="BK117" s="977"/>
      <c r="BL117" s="977"/>
      <c r="BM117" s="977"/>
      <c r="BN117" s="977"/>
      <c r="BO117" s="977"/>
      <c r="BP117" s="978"/>
      <c r="BQ117" s="927" t="s">
        <v>122</v>
      </c>
      <c r="BR117" s="928"/>
      <c r="BS117" s="928"/>
      <c r="BT117" s="928"/>
      <c r="BU117" s="928"/>
      <c r="BV117" s="928" t="s">
        <v>122</v>
      </c>
      <c r="BW117" s="928"/>
      <c r="BX117" s="928"/>
      <c r="BY117" s="928"/>
      <c r="BZ117" s="928"/>
      <c r="CA117" s="928" t="s">
        <v>122</v>
      </c>
      <c r="CB117" s="928"/>
      <c r="CC117" s="928"/>
      <c r="CD117" s="928"/>
      <c r="CE117" s="928"/>
      <c r="CF117" s="922" t="s">
        <v>122</v>
      </c>
      <c r="CG117" s="923"/>
      <c r="CH117" s="923"/>
      <c r="CI117" s="923"/>
      <c r="CJ117" s="923"/>
      <c r="CK117" s="950"/>
      <c r="CL117" s="951"/>
      <c r="CM117" s="924" t="s">
        <v>438</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122</v>
      </c>
      <c r="DH117" s="961"/>
      <c r="DI117" s="961"/>
      <c r="DJ117" s="961"/>
      <c r="DK117" s="962"/>
      <c r="DL117" s="963" t="s">
        <v>122</v>
      </c>
      <c r="DM117" s="961"/>
      <c r="DN117" s="961"/>
      <c r="DO117" s="961"/>
      <c r="DP117" s="962"/>
      <c r="DQ117" s="963" t="s">
        <v>122</v>
      </c>
      <c r="DR117" s="961"/>
      <c r="DS117" s="961"/>
      <c r="DT117" s="961"/>
      <c r="DU117" s="962"/>
      <c r="DV117" s="964" t="s">
        <v>122</v>
      </c>
      <c r="DW117" s="965"/>
      <c r="DX117" s="965"/>
      <c r="DY117" s="965"/>
      <c r="DZ117" s="966"/>
    </row>
    <row r="118" spans="1:130" s="218" customFormat="1" ht="26.25" customHeight="1" x14ac:dyDescent="0.2">
      <c r="A118" s="914" t="s">
        <v>412</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409</v>
      </c>
      <c r="AB118" s="895"/>
      <c r="AC118" s="895"/>
      <c r="AD118" s="895"/>
      <c r="AE118" s="896"/>
      <c r="AF118" s="894" t="s">
        <v>410</v>
      </c>
      <c r="AG118" s="895"/>
      <c r="AH118" s="895"/>
      <c r="AI118" s="895"/>
      <c r="AJ118" s="896"/>
      <c r="AK118" s="894" t="s">
        <v>293</v>
      </c>
      <c r="AL118" s="895"/>
      <c r="AM118" s="895"/>
      <c r="AN118" s="895"/>
      <c r="AO118" s="896"/>
      <c r="AP118" s="972" t="s">
        <v>411</v>
      </c>
      <c r="AQ118" s="973"/>
      <c r="AR118" s="973"/>
      <c r="AS118" s="973"/>
      <c r="AT118" s="974"/>
      <c r="AU118" s="910"/>
      <c r="AV118" s="911"/>
      <c r="AW118" s="911"/>
      <c r="AX118" s="911"/>
      <c r="AY118" s="911"/>
      <c r="AZ118" s="975" t="s">
        <v>439</v>
      </c>
      <c r="BA118" s="967"/>
      <c r="BB118" s="967"/>
      <c r="BC118" s="967"/>
      <c r="BD118" s="967"/>
      <c r="BE118" s="967"/>
      <c r="BF118" s="967"/>
      <c r="BG118" s="967"/>
      <c r="BH118" s="967"/>
      <c r="BI118" s="967"/>
      <c r="BJ118" s="967"/>
      <c r="BK118" s="967"/>
      <c r="BL118" s="967"/>
      <c r="BM118" s="967"/>
      <c r="BN118" s="967"/>
      <c r="BO118" s="967"/>
      <c r="BP118" s="968"/>
      <c r="BQ118" s="1001" t="s">
        <v>122</v>
      </c>
      <c r="BR118" s="1002"/>
      <c r="BS118" s="1002"/>
      <c r="BT118" s="1002"/>
      <c r="BU118" s="1002"/>
      <c r="BV118" s="1002" t="s">
        <v>122</v>
      </c>
      <c r="BW118" s="1002"/>
      <c r="BX118" s="1002"/>
      <c r="BY118" s="1002"/>
      <c r="BZ118" s="1002"/>
      <c r="CA118" s="1002" t="s">
        <v>122</v>
      </c>
      <c r="CB118" s="1002"/>
      <c r="CC118" s="1002"/>
      <c r="CD118" s="1002"/>
      <c r="CE118" s="1002"/>
      <c r="CF118" s="922" t="s">
        <v>122</v>
      </c>
      <c r="CG118" s="923"/>
      <c r="CH118" s="923"/>
      <c r="CI118" s="923"/>
      <c r="CJ118" s="923"/>
      <c r="CK118" s="950"/>
      <c r="CL118" s="951"/>
      <c r="CM118" s="924" t="s">
        <v>440</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122</v>
      </c>
      <c r="DH118" s="961"/>
      <c r="DI118" s="961"/>
      <c r="DJ118" s="961"/>
      <c r="DK118" s="962"/>
      <c r="DL118" s="963" t="s">
        <v>122</v>
      </c>
      <c r="DM118" s="961"/>
      <c r="DN118" s="961"/>
      <c r="DO118" s="961"/>
      <c r="DP118" s="962"/>
      <c r="DQ118" s="963" t="s">
        <v>122</v>
      </c>
      <c r="DR118" s="961"/>
      <c r="DS118" s="961"/>
      <c r="DT118" s="961"/>
      <c r="DU118" s="962"/>
      <c r="DV118" s="964" t="s">
        <v>122</v>
      </c>
      <c r="DW118" s="965"/>
      <c r="DX118" s="965"/>
      <c r="DY118" s="965"/>
      <c r="DZ118" s="966"/>
    </row>
    <row r="119" spans="1:130" s="218" customFormat="1" ht="26.25" customHeight="1" x14ac:dyDescent="0.2">
      <c r="A119" s="1058" t="s">
        <v>415</v>
      </c>
      <c r="B119" s="949"/>
      <c r="C119" s="931" t="s">
        <v>416</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v>123920</v>
      </c>
      <c r="AB119" s="902"/>
      <c r="AC119" s="902"/>
      <c r="AD119" s="902"/>
      <c r="AE119" s="903"/>
      <c r="AF119" s="904">
        <v>123970</v>
      </c>
      <c r="AG119" s="902"/>
      <c r="AH119" s="902"/>
      <c r="AI119" s="902"/>
      <c r="AJ119" s="903"/>
      <c r="AK119" s="904">
        <v>124021</v>
      </c>
      <c r="AL119" s="902"/>
      <c r="AM119" s="902"/>
      <c r="AN119" s="902"/>
      <c r="AO119" s="903"/>
      <c r="AP119" s="905">
        <v>0.5</v>
      </c>
      <c r="AQ119" s="906"/>
      <c r="AR119" s="906"/>
      <c r="AS119" s="906"/>
      <c r="AT119" s="907"/>
      <c r="AU119" s="912"/>
      <c r="AV119" s="913"/>
      <c r="AW119" s="913"/>
      <c r="AX119" s="913"/>
      <c r="AY119" s="913"/>
      <c r="AZ119" s="239" t="s">
        <v>176</v>
      </c>
      <c r="BA119" s="239"/>
      <c r="BB119" s="239"/>
      <c r="BC119" s="239"/>
      <c r="BD119" s="239"/>
      <c r="BE119" s="239"/>
      <c r="BF119" s="239"/>
      <c r="BG119" s="239"/>
      <c r="BH119" s="239"/>
      <c r="BI119" s="239"/>
      <c r="BJ119" s="239"/>
      <c r="BK119" s="239"/>
      <c r="BL119" s="239"/>
      <c r="BM119" s="239"/>
      <c r="BN119" s="239"/>
      <c r="BO119" s="979" t="s">
        <v>441</v>
      </c>
      <c r="BP119" s="1007"/>
      <c r="BQ119" s="1001">
        <v>27994198</v>
      </c>
      <c r="BR119" s="1002"/>
      <c r="BS119" s="1002"/>
      <c r="BT119" s="1002"/>
      <c r="BU119" s="1002"/>
      <c r="BV119" s="1002">
        <v>26045365</v>
      </c>
      <c r="BW119" s="1002"/>
      <c r="BX119" s="1002"/>
      <c r="BY119" s="1002"/>
      <c r="BZ119" s="1002"/>
      <c r="CA119" s="1002">
        <v>25186937</v>
      </c>
      <c r="CB119" s="1002"/>
      <c r="CC119" s="1002"/>
      <c r="CD119" s="1002"/>
      <c r="CE119" s="1002"/>
      <c r="CF119" s="1003"/>
      <c r="CG119" s="1004"/>
      <c r="CH119" s="1004"/>
      <c r="CI119" s="1004"/>
      <c r="CJ119" s="1005"/>
      <c r="CK119" s="952"/>
      <c r="CL119" s="953"/>
      <c r="CM119" s="975" t="s">
        <v>442</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t="s">
        <v>122</v>
      </c>
      <c r="DH119" s="988"/>
      <c r="DI119" s="988"/>
      <c r="DJ119" s="988"/>
      <c r="DK119" s="989"/>
      <c r="DL119" s="987" t="s">
        <v>122</v>
      </c>
      <c r="DM119" s="988"/>
      <c r="DN119" s="988"/>
      <c r="DO119" s="988"/>
      <c r="DP119" s="989"/>
      <c r="DQ119" s="987" t="s">
        <v>122</v>
      </c>
      <c r="DR119" s="988"/>
      <c r="DS119" s="988"/>
      <c r="DT119" s="988"/>
      <c r="DU119" s="989"/>
      <c r="DV119" s="990" t="s">
        <v>122</v>
      </c>
      <c r="DW119" s="991"/>
      <c r="DX119" s="991"/>
      <c r="DY119" s="991"/>
      <c r="DZ119" s="992"/>
    </row>
    <row r="120" spans="1:130" s="218" customFormat="1" ht="26.25" customHeight="1" x14ac:dyDescent="0.2">
      <c r="A120" s="1059"/>
      <c r="B120" s="951"/>
      <c r="C120" s="924" t="s">
        <v>419</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t="s">
        <v>122</v>
      </c>
      <c r="AB120" s="961"/>
      <c r="AC120" s="961"/>
      <c r="AD120" s="961"/>
      <c r="AE120" s="962"/>
      <c r="AF120" s="963" t="s">
        <v>122</v>
      </c>
      <c r="AG120" s="961"/>
      <c r="AH120" s="961"/>
      <c r="AI120" s="961"/>
      <c r="AJ120" s="962"/>
      <c r="AK120" s="963" t="s">
        <v>122</v>
      </c>
      <c r="AL120" s="961"/>
      <c r="AM120" s="961"/>
      <c r="AN120" s="961"/>
      <c r="AO120" s="962"/>
      <c r="AP120" s="964" t="s">
        <v>122</v>
      </c>
      <c r="AQ120" s="965"/>
      <c r="AR120" s="965"/>
      <c r="AS120" s="965"/>
      <c r="AT120" s="966"/>
      <c r="AU120" s="993" t="s">
        <v>443</v>
      </c>
      <c r="AV120" s="994"/>
      <c r="AW120" s="994"/>
      <c r="AX120" s="994"/>
      <c r="AY120" s="995"/>
      <c r="AZ120" s="931" t="s">
        <v>444</v>
      </c>
      <c r="BA120" s="899"/>
      <c r="BB120" s="899"/>
      <c r="BC120" s="899"/>
      <c r="BD120" s="899"/>
      <c r="BE120" s="899"/>
      <c r="BF120" s="899"/>
      <c r="BG120" s="899"/>
      <c r="BH120" s="899"/>
      <c r="BI120" s="899"/>
      <c r="BJ120" s="899"/>
      <c r="BK120" s="899"/>
      <c r="BL120" s="899"/>
      <c r="BM120" s="899"/>
      <c r="BN120" s="899"/>
      <c r="BO120" s="899"/>
      <c r="BP120" s="900"/>
      <c r="BQ120" s="932">
        <v>15718172</v>
      </c>
      <c r="BR120" s="933"/>
      <c r="BS120" s="933"/>
      <c r="BT120" s="933"/>
      <c r="BU120" s="933"/>
      <c r="BV120" s="933">
        <v>15848788</v>
      </c>
      <c r="BW120" s="933"/>
      <c r="BX120" s="933"/>
      <c r="BY120" s="933"/>
      <c r="BZ120" s="933"/>
      <c r="CA120" s="933">
        <v>15816823</v>
      </c>
      <c r="CB120" s="933"/>
      <c r="CC120" s="933"/>
      <c r="CD120" s="933"/>
      <c r="CE120" s="933"/>
      <c r="CF120" s="946">
        <v>68.7</v>
      </c>
      <c r="CG120" s="947"/>
      <c r="CH120" s="947"/>
      <c r="CI120" s="947"/>
      <c r="CJ120" s="947"/>
      <c r="CK120" s="1008" t="s">
        <v>445</v>
      </c>
      <c r="CL120" s="1009"/>
      <c r="CM120" s="1009"/>
      <c r="CN120" s="1009"/>
      <c r="CO120" s="1010"/>
      <c r="CP120" s="1016" t="s">
        <v>393</v>
      </c>
      <c r="CQ120" s="1017"/>
      <c r="CR120" s="1017"/>
      <c r="CS120" s="1017"/>
      <c r="CT120" s="1017"/>
      <c r="CU120" s="1017"/>
      <c r="CV120" s="1017"/>
      <c r="CW120" s="1017"/>
      <c r="CX120" s="1017"/>
      <c r="CY120" s="1017"/>
      <c r="CZ120" s="1017"/>
      <c r="DA120" s="1017"/>
      <c r="DB120" s="1017"/>
      <c r="DC120" s="1017"/>
      <c r="DD120" s="1017"/>
      <c r="DE120" s="1017"/>
      <c r="DF120" s="1018"/>
      <c r="DG120" s="932">
        <v>4819996</v>
      </c>
      <c r="DH120" s="933"/>
      <c r="DI120" s="933"/>
      <c r="DJ120" s="933"/>
      <c r="DK120" s="933"/>
      <c r="DL120" s="933">
        <v>4356001</v>
      </c>
      <c r="DM120" s="933"/>
      <c r="DN120" s="933"/>
      <c r="DO120" s="933"/>
      <c r="DP120" s="933"/>
      <c r="DQ120" s="933">
        <v>3999559</v>
      </c>
      <c r="DR120" s="933"/>
      <c r="DS120" s="933"/>
      <c r="DT120" s="933"/>
      <c r="DU120" s="933"/>
      <c r="DV120" s="934">
        <v>17.399999999999999</v>
      </c>
      <c r="DW120" s="934"/>
      <c r="DX120" s="934"/>
      <c r="DY120" s="934"/>
      <c r="DZ120" s="935"/>
    </row>
    <row r="121" spans="1:130" s="218" customFormat="1" ht="26.25" customHeight="1" x14ac:dyDescent="0.2">
      <c r="A121" s="1059"/>
      <c r="B121" s="951"/>
      <c r="C121" s="976" t="s">
        <v>446</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t="s">
        <v>122</v>
      </c>
      <c r="AB121" s="961"/>
      <c r="AC121" s="961"/>
      <c r="AD121" s="961"/>
      <c r="AE121" s="962"/>
      <c r="AF121" s="963" t="s">
        <v>122</v>
      </c>
      <c r="AG121" s="961"/>
      <c r="AH121" s="961"/>
      <c r="AI121" s="961"/>
      <c r="AJ121" s="962"/>
      <c r="AK121" s="963" t="s">
        <v>122</v>
      </c>
      <c r="AL121" s="961"/>
      <c r="AM121" s="961"/>
      <c r="AN121" s="961"/>
      <c r="AO121" s="962"/>
      <c r="AP121" s="964" t="s">
        <v>122</v>
      </c>
      <c r="AQ121" s="965"/>
      <c r="AR121" s="965"/>
      <c r="AS121" s="965"/>
      <c r="AT121" s="966"/>
      <c r="AU121" s="996"/>
      <c r="AV121" s="997"/>
      <c r="AW121" s="997"/>
      <c r="AX121" s="997"/>
      <c r="AY121" s="998"/>
      <c r="AZ121" s="924" t="s">
        <v>447</v>
      </c>
      <c r="BA121" s="925"/>
      <c r="BB121" s="925"/>
      <c r="BC121" s="925"/>
      <c r="BD121" s="925"/>
      <c r="BE121" s="925"/>
      <c r="BF121" s="925"/>
      <c r="BG121" s="925"/>
      <c r="BH121" s="925"/>
      <c r="BI121" s="925"/>
      <c r="BJ121" s="925"/>
      <c r="BK121" s="925"/>
      <c r="BL121" s="925"/>
      <c r="BM121" s="925"/>
      <c r="BN121" s="925"/>
      <c r="BO121" s="925"/>
      <c r="BP121" s="926"/>
      <c r="BQ121" s="927">
        <v>8292261</v>
      </c>
      <c r="BR121" s="928"/>
      <c r="BS121" s="928"/>
      <c r="BT121" s="928"/>
      <c r="BU121" s="928"/>
      <c r="BV121" s="928">
        <v>9847254</v>
      </c>
      <c r="BW121" s="928"/>
      <c r="BX121" s="928"/>
      <c r="BY121" s="928"/>
      <c r="BZ121" s="928"/>
      <c r="CA121" s="928">
        <v>11446995</v>
      </c>
      <c r="CB121" s="928"/>
      <c r="CC121" s="928"/>
      <c r="CD121" s="928"/>
      <c r="CE121" s="928"/>
      <c r="CF121" s="922">
        <v>49.7</v>
      </c>
      <c r="CG121" s="923"/>
      <c r="CH121" s="923"/>
      <c r="CI121" s="923"/>
      <c r="CJ121" s="923"/>
      <c r="CK121" s="1011"/>
      <c r="CL121" s="1012"/>
      <c r="CM121" s="1012"/>
      <c r="CN121" s="1012"/>
      <c r="CO121" s="1013"/>
      <c r="CP121" s="1021" t="s">
        <v>394</v>
      </c>
      <c r="CQ121" s="1022"/>
      <c r="CR121" s="1022"/>
      <c r="CS121" s="1022"/>
      <c r="CT121" s="1022"/>
      <c r="CU121" s="1022"/>
      <c r="CV121" s="1022"/>
      <c r="CW121" s="1022"/>
      <c r="CX121" s="1022"/>
      <c r="CY121" s="1022"/>
      <c r="CZ121" s="1022"/>
      <c r="DA121" s="1022"/>
      <c r="DB121" s="1022"/>
      <c r="DC121" s="1022"/>
      <c r="DD121" s="1022"/>
      <c r="DE121" s="1022"/>
      <c r="DF121" s="1023"/>
      <c r="DG121" s="927">
        <v>1048381</v>
      </c>
      <c r="DH121" s="928"/>
      <c r="DI121" s="928"/>
      <c r="DJ121" s="928"/>
      <c r="DK121" s="928"/>
      <c r="DL121" s="928">
        <v>466099</v>
      </c>
      <c r="DM121" s="928"/>
      <c r="DN121" s="928"/>
      <c r="DO121" s="928"/>
      <c r="DP121" s="928"/>
      <c r="DQ121" s="928">
        <v>47945</v>
      </c>
      <c r="DR121" s="928"/>
      <c r="DS121" s="928"/>
      <c r="DT121" s="928"/>
      <c r="DU121" s="928"/>
      <c r="DV121" s="929">
        <v>0.2</v>
      </c>
      <c r="DW121" s="929"/>
      <c r="DX121" s="929"/>
      <c r="DY121" s="929"/>
      <c r="DZ121" s="930"/>
    </row>
    <row r="122" spans="1:130" s="218" customFormat="1" ht="26.25" customHeight="1" x14ac:dyDescent="0.2">
      <c r="A122" s="1059"/>
      <c r="B122" s="951"/>
      <c r="C122" s="924" t="s">
        <v>429</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122</v>
      </c>
      <c r="AB122" s="961"/>
      <c r="AC122" s="961"/>
      <c r="AD122" s="961"/>
      <c r="AE122" s="962"/>
      <c r="AF122" s="963" t="s">
        <v>122</v>
      </c>
      <c r="AG122" s="961"/>
      <c r="AH122" s="961"/>
      <c r="AI122" s="961"/>
      <c r="AJ122" s="962"/>
      <c r="AK122" s="963" t="s">
        <v>122</v>
      </c>
      <c r="AL122" s="961"/>
      <c r="AM122" s="961"/>
      <c r="AN122" s="961"/>
      <c r="AO122" s="962"/>
      <c r="AP122" s="964" t="s">
        <v>122</v>
      </c>
      <c r="AQ122" s="965"/>
      <c r="AR122" s="965"/>
      <c r="AS122" s="965"/>
      <c r="AT122" s="966"/>
      <c r="AU122" s="996"/>
      <c r="AV122" s="997"/>
      <c r="AW122" s="997"/>
      <c r="AX122" s="997"/>
      <c r="AY122" s="998"/>
      <c r="AZ122" s="975" t="s">
        <v>448</v>
      </c>
      <c r="BA122" s="967"/>
      <c r="BB122" s="967"/>
      <c r="BC122" s="967"/>
      <c r="BD122" s="967"/>
      <c r="BE122" s="967"/>
      <c r="BF122" s="967"/>
      <c r="BG122" s="967"/>
      <c r="BH122" s="967"/>
      <c r="BI122" s="967"/>
      <c r="BJ122" s="967"/>
      <c r="BK122" s="967"/>
      <c r="BL122" s="967"/>
      <c r="BM122" s="967"/>
      <c r="BN122" s="967"/>
      <c r="BO122" s="967"/>
      <c r="BP122" s="968"/>
      <c r="BQ122" s="1001">
        <v>30724075</v>
      </c>
      <c r="BR122" s="1002"/>
      <c r="BS122" s="1002"/>
      <c r="BT122" s="1002"/>
      <c r="BU122" s="1002"/>
      <c r="BV122" s="1002">
        <v>29141858</v>
      </c>
      <c r="BW122" s="1002"/>
      <c r="BX122" s="1002"/>
      <c r="BY122" s="1002"/>
      <c r="BZ122" s="1002"/>
      <c r="CA122" s="1002">
        <v>28381208</v>
      </c>
      <c r="CB122" s="1002"/>
      <c r="CC122" s="1002"/>
      <c r="CD122" s="1002"/>
      <c r="CE122" s="1002"/>
      <c r="CF122" s="1019">
        <v>123.3</v>
      </c>
      <c r="CG122" s="1020"/>
      <c r="CH122" s="1020"/>
      <c r="CI122" s="1020"/>
      <c r="CJ122" s="1020"/>
      <c r="CK122" s="1011"/>
      <c r="CL122" s="1012"/>
      <c r="CM122" s="1012"/>
      <c r="CN122" s="1012"/>
      <c r="CO122" s="1013"/>
      <c r="CP122" s="1021" t="s">
        <v>388</v>
      </c>
      <c r="CQ122" s="1022"/>
      <c r="CR122" s="1022"/>
      <c r="CS122" s="1022"/>
      <c r="CT122" s="1022"/>
      <c r="CU122" s="1022"/>
      <c r="CV122" s="1022"/>
      <c r="CW122" s="1022"/>
      <c r="CX122" s="1022"/>
      <c r="CY122" s="1022"/>
      <c r="CZ122" s="1022"/>
      <c r="DA122" s="1022"/>
      <c r="DB122" s="1022"/>
      <c r="DC122" s="1022"/>
      <c r="DD122" s="1022"/>
      <c r="DE122" s="1022"/>
      <c r="DF122" s="1023"/>
      <c r="DG122" s="927" t="s">
        <v>122</v>
      </c>
      <c r="DH122" s="928"/>
      <c r="DI122" s="928"/>
      <c r="DJ122" s="928"/>
      <c r="DK122" s="928"/>
      <c r="DL122" s="928" t="s">
        <v>122</v>
      </c>
      <c r="DM122" s="928"/>
      <c r="DN122" s="928"/>
      <c r="DO122" s="928"/>
      <c r="DP122" s="928"/>
      <c r="DQ122" s="928" t="s">
        <v>122</v>
      </c>
      <c r="DR122" s="928"/>
      <c r="DS122" s="928"/>
      <c r="DT122" s="928"/>
      <c r="DU122" s="928"/>
      <c r="DV122" s="929" t="s">
        <v>122</v>
      </c>
      <c r="DW122" s="929"/>
      <c r="DX122" s="929"/>
      <c r="DY122" s="929"/>
      <c r="DZ122" s="930"/>
    </row>
    <row r="123" spans="1:130" s="218" customFormat="1" ht="26.25" customHeight="1" x14ac:dyDescent="0.2">
      <c r="A123" s="1059"/>
      <c r="B123" s="951"/>
      <c r="C123" s="924" t="s">
        <v>435</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t="s">
        <v>122</v>
      </c>
      <c r="AB123" s="961"/>
      <c r="AC123" s="961"/>
      <c r="AD123" s="961"/>
      <c r="AE123" s="962"/>
      <c r="AF123" s="963" t="s">
        <v>122</v>
      </c>
      <c r="AG123" s="961"/>
      <c r="AH123" s="961"/>
      <c r="AI123" s="961"/>
      <c r="AJ123" s="962"/>
      <c r="AK123" s="963" t="s">
        <v>122</v>
      </c>
      <c r="AL123" s="961"/>
      <c r="AM123" s="961"/>
      <c r="AN123" s="961"/>
      <c r="AO123" s="962"/>
      <c r="AP123" s="964" t="s">
        <v>122</v>
      </c>
      <c r="AQ123" s="965"/>
      <c r="AR123" s="965"/>
      <c r="AS123" s="965"/>
      <c r="AT123" s="966"/>
      <c r="AU123" s="999"/>
      <c r="AV123" s="1000"/>
      <c r="AW123" s="1000"/>
      <c r="AX123" s="1000"/>
      <c r="AY123" s="1000"/>
      <c r="AZ123" s="239" t="s">
        <v>176</v>
      </c>
      <c r="BA123" s="239"/>
      <c r="BB123" s="239"/>
      <c r="BC123" s="239"/>
      <c r="BD123" s="239"/>
      <c r="BE123" s="239"/>
      <c r="BF123" s="239"/>
      <c r="BG123" s="239"/>
      <c r="BH123" s="239"/>
      <c r="BI123" s="239"/>
      <c r="BJ123" s="239"/>
      <c r="BK123" s="239"/>
      <c r="BL123" s="239"/>
      <c r="BM123" s="239"/>
      <c r="BN123" s="239"/>
      <c r="BO123" s="979" t="s">
        <v>449</v>
      </c>
      <c r="BP123" s="1007"/>
      <c r="BQ123" s="1065">
        <v>54734508</v>
      </c>
      <c r="BR123" s="1066"/>
      <c r="BS123" s="1066"/>
      <c r="BT123" s="1066"/>
      <c r="BU123" s="1066"/>
      <c r="BV123" s="1066">
        <v>54837900</v>
      </c>
      <c r="BW123" s="1066"/>
      <c r="BX123" s="1066"/>
      <c r="BY123" s="1066"/>
      <c r="BZ123" s="1066"/>
      <c r="CA123" s="1066">
        <v>55645026</v>
      </c>
      <c r="CB123" s="1066"/>
      <c r="CC123" s="1066"/>
      <c r="CD123" s="1066"/>
      <c r="CE123" s="1066"/>
      <c r="CF123" s="1003"/>
      <c r="CG123" s="1004"/>
      <c r="CH123" s="1004"/>
      <c r="CI123" s="1004"/>
      <c r="CJ123" s="1005"/>
      <c r="CK123" s="1011"/>
      <c r="CL123" s="1012"/>
      <c r="CM123" s="1012"/>
      <c r="CN123" s="1012"/>
      <c r="CO123" s="1013"/>
      <c r="CP123" s="1021" t="s">
        <v>390</v>
      </c>
      <c r="CQ123" s="1022"/>
      <c r="CR123" s="1022"/>
      <c r="CS123" s="1022"/>
      <c r="CT123" s="1022"/>
      <c r="CU123" s="1022"/>
      <c r="CV123" s="1022"/>
      <c r="CW123" s="1022"/>
      <c r="CX123" s="1022"/>
      <c r="CY123" s="1022"/>
      <c r="CZ123" s="1022"/>
      <c r="DA123" s="1022"/>
      <c r="DB123" s="1022"/>
      <c r="DC123" s="1022"/>
      <c r="DD123" s="1022"/>
      <c r="DE123" s="1022"/>
      <c r="DF123" s="1023"/>
      <c r="DG123" s="960" t="s">
        <v>122</v>
      </c>
      <c r="DH123" s="961"/>
      <c r="DI123" s="961"/>
      <c r="DJ123" s="961"/>
      <c r="DK123" s="962"/>
      <c r="DL123" s="963" t="s">
        <v>122</v>
      </c>
      <c r="DM123" s="961"/>
      <c r="DN123" s="961"/>
      <c r="DO123" s="961"/>
      <c r="DP123" s="962"/>
      <c r="DQ123" s="963" t="s">
        <v>122</v>
      </c>
      <c r="DR123" s="961"/>
      <c r="DS123" s="961"/>
      <c r="DT123" s="961"/>
      <c r="DU123" s="962"/>
      <c r="DV123" s="964" t="s">
        <v>122</v>
      </c>
      <c r="DW123" s="965"/>
      <c r="DX123" s="965"/>
      <c r="DY123" s="965"/>
      <c r="DZ123" s="966"/>
    </row>
    <row r="124" spans="1:130" s="218" customFormat="1" ht="26.25" customHeight="1" thickBot="1" x14ac:dyDescent="0.25">
      <c r="A124" s="1059"/>
      <c r="B124" s="951"/>
      <c r="C124" s="924" t="s">
        <v>438</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122</v>
      </c>
      <c r="AB124" s="961"/>
      <c r="AC124" s="961"/>
      <c r="AD124" s="961"/>
      <c r="AE124" s="962"/>
      <c r="AF124" s="963" t="s">
        <v>122</v>
      </c>
      <c r="AG124" s="961"/>
      <c r="AH124" s="961"/>
      <c r="AI124" s="961"/>
      <c r="AJ124" s="962"/>
      <c r="AK124" s="963" t="s">
        <v>122</v>
      </c>
      <c r="AL124" s="961"/>
      <c r="AM124" s="961"/>
      <c r="AN124" s="961"/>
      <c r="AO124" s="962"/>
      <c r="AP124" s="964" t="s">
        <v>122</v>
      </c>
      <c r="AQ124" s="965"/>
      <c r="AR124" s="965"/>
      <c r="AS124" s="965"/>
      <c r="AT124" s="966"/>
      <c r="AU124" s="1061" t="s">
        <v>450</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t="s">
        <v>122</v>
      </c>
      <c r="BR124" s="1029"/>
      <c r="BS124" s="1029"/>
      <c r="BT124" s="1029"/>
      <c r="BU124" s="1029"/>
      <c r="BV124" s="1029" t="s">
        <v>122</v>
      </c>
      <c r="BW124" s="1029"/>
      <c r="BX124" s="1029"/>
      <c r="BY124" s="1029"/>
      <c r="BZ124" s="1029"/>
      <c r="CA124" s="1029" t="s">
        <v>122</v>
      </c>
      <c r="CB124" s="1029"/>
      <c r="CC124" s="1029"/>
      <c r="CD124" s="1029"/>
      <c r="CE124" s="1029"/>
      <c r="CF124" s="1030"/>
      <c r="CG124" s="1031"/>
      <c r="CH124" s="1031"/>
      <c r="CI124" s="1031"/>
      <c r="CJ124" s="1032"/>
      <c r="CK124" s="1014"/>
      <c r="CL124" s="1014"/>
      <c r="CM124" s="1014"/>
      <c r="CN124" s="1014"/>
      <c r="CO124" s="1015"/>
      <c r="CP124" s="1021" t="s">
        <v>451</v>
      </c>
      <c r="CQ124" s="1022"/>
      <c r="CR124" s="1022"/>
      <c r="CS124" s="1022"/>
      <c r="CT124" s="1022"/>
      <c r="CU124" s="1022"/>
      <c r="CV124" s="1022"/>
      <c r="CW124" s="1022"/>
      <c r="CX124" s="1022"/>
      <c r="CY124" s="1022"/>
      <c r="CZ124" s="1022"/>
      <c r="DA124" s="1022"/>
      <c r="DB124" s="1022"/>
      <c r="DC124" s="1022"/>
      <c r="DD124" s="1022"/>
      <c r="DE124" s="1022"/>
      <c r="DF124" s="1023"/>
      <c r="DG124" s="1006" t="s">
        <v>122</v>
      </c>
      <c r="DH124" s="988"/>
      <c r="DI124" s="988"/>
      <c r="DJ124" s="988"/>
      <c r="DK124" s="989"/>
      <c r="DL124" s="987" t="s">
        <v>122</v>
      </c>
      <c r="DM124" s="988"/>
      <c r="DN124" s="988"/>
      <c r="DO124" s="988"/>
      <c r="DP124" s="989"/>
      <c r="DQ124" s="987" t="s">
        <v>122</v>
      </c>
      <c r="DR124" s="988"/>
      <c r="DS124" s="988"/>
      <c r="DT124" s="988"/>
      <c r="DU124" s="989"/>
      <c r="DV124" s="990" t="s">
        <v>122</v>
      </c>
      <c r="DW124" s="991"/>
      <c r="DX124" s="991"/>
      <c r="DY124" s="991"/>
      <c r="DZ124" s="992"/>
    </row>
    <row r="125" spans="1:130" s="218" customFormat="1" ht="26.25" customHeight="1" x14ac:dyDescent="0.2">
      <c r="A125" s="1059"/>
      <c r="B125" s="951"/>
      <c r="C125" s="924" t="s">
        <v>440</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122</v>
      </c>
      <c r="AB125" s="961"/>
      <c r="AC125" s="961"/>
      <c r="AD125" s="961"/>
      <c r="AE125" s="962"/>
      <c r="AF125" s="963" t="s">
        <v>122</v>
      </c>
      <c r="AG125" s="961"/>
      <c r="AH125" s="961"/>
      <c r="AI125" s="961"/>
      <c r="AJ125" s="962"/>
      <c r="AK125" s="963" t="s">
        <v>122</v>
      </c>
      <c r="AL125" s="961"/>
      <c r="AM125" s="961"/>
      <c r="AN125" s="961"/>
      <c r="AO125" s="962"/>
      <c r="AP125" s="964" t="s">
        <v>122</v>
      </c>
      <c r="AQ125" s="965"/>
      <c r="AR125" s="965"/>
      <c r="AS125" s="965"/>
      <c r="AT125" s="96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4" t="s">
        <v>452</v>
      </c>
      <c r="CL125" s="1009"/>
      <c r="CM125" s="1009"/>
      <c r="CN125" s="1009"/>
      <c r="CO125" s="1010"/>
      <c r="CP125" s="931" t="s">
        <v>453</v>
      </c>
      <c r="CQ125" s="899"/>
      <c r="CR125" s="899"/>
      <c r="CS125" s="899"/>
      <c r="CT125" s="899"/>
      <c r="CU125" s="899"/>
      <c r="CV125" s="899"/>
      <c r="CW125" s="899"/>
      <c r="CX125" s="899"/>
      <c r="CY125" s="899"/>
      <c r="CZ125" s="899"/>
      <c r="DA125" s="899"/>
      <c r="DB125" s="899"/>
      <c r="DC125" s="899"/>
      <c r="DD125" s="899"/>
      <c r="DE125" s="899"/>
      <c r="DF125" s="900"/>
      <c r="DG125" s="932" t="s">
        <v>122</v>
      </c>
      <c r="DH125" s="933"/>
      <c r="DI125" s="933"/>
      <c r="DJ125" s="933"/>
      <c r="DK125" s="933"/>
      <c r="DL125" s="933" t="s">
        <v>122</v>
      </c>
      <c r="DM125" s="933"/>
      <c r="DN125" s="933"/>
      <c r="DO125" s="933"/>
      <c r="DP125" s="933"/>
      <c r="DQ125" s="933" t="s">
        <v>122</v>
      </c>
      <c r="DR125" s="933"/>
      <c r="DS125" s="933"/>
      <c r="DT125" s="933"/>
      <c r="DU125" s="933"/>
      <c r="DV125" s="934" t="s">
        <v>122</v>
      </c>
      <c r="DW125" s="934"/>
      <c r="DX125" s="934"/>
      <c r="DY125" s="934"/>
      <c r="DZ125" s="935"/>
    </row>
    <row r="126" spans="1:130" s="218" customFormat="1" ht="26.25" customHeight="1" thickBot="1" x14ac:dyDescent="0.25">
      <c r="A126" s="1059"/>
      <c r="B126" s="951"/>
      <c r="C126" s="924" t="s">
        <v>442</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t="s">
        <v>122</v>
      </c>
      <c r="AB126" s="961"/>
      <c r="AC126" s="961"/>
      <c r="AD126" s="961"/>
      <c r="AE126" s="962"/>
      <c r="AF126" s="963" t="s">
        <v>122</v>
      </c>
      <c r="AG126" s="961"/>
      <c r="AH126" s="961"/>
      <c r="AI126" s="961"/>
      <c r="AJ126" s="962"/>
      <c r="AK126" s="963" t="s">
        <v>122</v>
      </c>
      <c r="AL126" s="961"/>
      <c r="AM126" s="961"/>
      <c r="AN126" s="961"/>
      <c r="AO126" s="962"/>
      <c r="AP126" s="964" t="s">
        <v>122</v>
      </c>
      <c r="AQ126" s="965"/>
      <c r="AR126" s="965"/>
      <c r="AS126" s="965"/>
      <c r="AT126" s="96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5"/>
      <c r="CL126" s="1012"/>
      <c r="CM126" s="1012"/>
      <c r="CN126" s="1012"/>
      <c r="CO126" s="1013"/>
      <c r="CP126" s="924" t="s">
        <v>454</v>
      </c>
      <c r="CQ126" s="925"/>
      <c r="CR126" s="925"/>
      <c r="CS126" s="925"/>
      <c r="CT126" s="925"/>
      <c r="CU126" s="925"/>
      <c r="CV126" s="925"/>
      <c r="CW126" s="925"/>
      <c r="CX126" s="925"/>
      <c r="CY126" s="925"/>
      <c r="CZ126" s="925"/>
      <c r="DA126" s="925"/>
      <c r="DB126" s="925"/>
      <c r="DC126" s="925"/>
      <c r="DD126" s="925"/>
      <c r="DE126" s="925"/>
      <c r="DF126" s="926"/>
      <c r="DG126" s="927">
        <v>10626</v>
      </c>
      <c r="DH126" s="928"/>
      <c r="DI126" s="928"/>
      <c r="DJ126" s="928"/>
      <c r="DK126" s="928"/>
      <c r="DL126" s="928" t="s">
        <v>122</v>
      </c>
      <c r="DM126" s="928"/>
      <c r="DN126" s="928"/>
      <c r="DO126" s="928"/>
      <c r="DP126" s="928"/>
      <c r="DQ126" s="928" t="s">
        <v>122</v>
      </c>
      <c r="DR126" s="928"/>
      <c r="DS126" s="928"/>
      <c r="DT126" s="928"/>
      <c r="DU126" s="928"/>
      <c r="DV126" s="929" t="s">
        <v>122</v>
      </c>
      <c r="DW126" s="929"/>
      <c r="DX126" s="929"/>
      <c r="DY126" s="929"/>
      <c r="DZ126" s="930"/>
    </row>
    <row r="127" spans="1:130" s="218" customFormat="1" ht="26.25" customHeight="1" x14ac:dyDescent="0.2">
      <c r="A127" s="1060"/>
      <c r="B127" s="953"/>
      <c r="C127" s="975" t="s">
        <v>455</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t="s">
        <v>122</v>
      </c>
      <c r="AB127" s="961"/>
      <c r="AC127" s="961"/>
      <c r="AD127" s="961"/>
      <c r="AE127" s="962"/>
      <c r="AF127" s="963" t="s">
        <v>122</v>
      </c>
      <c r="AG127" s="961"/>
      <c r="AH127" s="961"/>
      <c r="AI127" s="961"/>
      <c r="AJ127" s="962"/>
      <c r="AK127" s="963" t="s">
        <v>122</v>
      </c>
      <c r="AL127" s="961"/>
      <c r="AM127" s="961"/>
      <c r="AN127" s="961"/>
      <c r="AO127" s="962"/>
      <c r="AP127" s="964" t="s">
        <v>122</v>
      </c>
      <c r="AQ127" s="965"/>
      <c r="AR127" s="965"/>
      <c r="AS127" s="965"/>
      <c r="AT127" s="966"/>
      <c r="AU127" s="220"/>
      <c r="AV127" s="220"/>
      <c r="AW127" s="220"/>
      <c r="AX127" s="1033" t="s">
        <v>456</v>
      </c>
      <c r="AY127" s="1034"/>
      <c r="AZ127" s="1034"/>
      <c r="BA127" s="1034"/>
      <c r="BB127" s="1034"/>
      <c r="BC127" s="1034"/>
      <c r="BD127" s="1034"/>
      <c r="BE127" s="1035"/>
      <c r="BF127" s="1036" t="s">
        <v>457</v>
      </c>
      <c r="BG127" s="1034"/>
      <c r="BH127" s="1034"/>
      <c r="BI127" s="1034"/>
      <c r="BJ127" s="1034"/>
      <c r="BK127" s="1034"/>
      <c r="BL127" s="1035"/>
      <c r="BM127" s="1036" t="s">
        <v>458</v>
      </c>
      <c r="BN127" s="1034"/>
      <c r="BO127" s="1034"/>
      <c r="BP127" s="1034"/>
      <c r="BQ127" s="1034"/>
      <c r="BR127" s="1034"/>
      <c r="BS127" s="1035"/>
      <c r="BT127" s="1036" t="s">
        <v>459</v>
      </c>
      <c r="BU127" s="1034"/>
      <c r="BV127" s="1034"/>
      <c r="BW127" s="1034"/>
      <c r="BX127" s="1034"/>
      <c r="BY127" s="1034"/>
      <c r="BZ127" s="1057"/>
      <c r="CA127" s="220"/>
      <c r="CB127" s="220"/>
      <c r="CC127" s="220"/>
      <c r="CD127" s="243"/>
      <c r="CE127" s="243"/>
      <c r="CF127" s="243"/>
      <c r="CG127" s="220"/>
      <c r="CH127" s="220"/>
      <c r="CI127" s="220"/>
      <c r="CJ127" s="242"/>
      <c r="CK127" s="1025"/>
      <c r="CL127" s="1012"/>
      <c r="CM127" s="1012"/>
      <c r="CN127" s="1012"/>
      <c r="CO127" s="1013"/>
      <c r="CP127" s="924" t="s">
        <v>460</v>
      </c>
      <c r="CQ127" s="925"/>
      <c r="CR127" s="925"/>
      <c r="CS127" s="925"/>
      <c r="CT127" s="925"/>
      <c r="CU127" s="925"/>
      <c r="CV127" s="925"/>
      <c r="CW127" s="925"/>
      <c r="CX127" s="925"/>
      <c r="CY127" s="925"/>
      <c r="CZ127" s="925"/>
      <c r="DA127" s="925"/>
      <c r="DB127" s="925"/>
      <c r="DC127" s="925"/>
      <c r="DD127" s="925"/>
      <c r="DE127" s="925"/>
      <c r="DF127" s="926"/>
      <c r="DG127" s="927" t="s">
        <v>122</v>
      </c>
      <c r="DH127" s="928"/>
      <c r="DI127" s="928"/>
      <c r="DJ127" s="928"/>
      <c r="DK127" s="928"/>
      <c r="DL127" s="928" t="s">
        <v>122</v>
      </c>
      <c r="DM127" s="928"/>
      <c r="DN127" s="928"/>
      <c r="DO127" s="928"/>
      <c r="DP127" s="928"/>
      <c r="DQ127" s="928" t="s">
        <v>122</v>
      </c>
      <c r="DR127" s="928"/>
      <c r="DS127" s="928"/>
      <c r="DT127" s="928"/>
      <c r="DU127" s="928"/>
      <c r="DV127" s="929" t="s">
        <v>122</v>
      </c>
      <c r="DW127" s="929"/>
      <c r="DX127" s="929"/>
      <c r="DY127" s="929"/>
      <c r="DZ127" s="930"/>
    </row>
    <row r="128" spans="1:130" s="218" customFormat="1" ht="26.25" customHeight="1" thickBot="1" x14ac:dyDescent="0.25">
      <c r="A128" s="1043" t="s">
        <v>461</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462</v>
      </c>
      <c r="X128" s="1045"/>
      <c r="Y128" s="1045"/>
      <c r="Z128" s="1046"/>
      <c r="AA128" s="1047">
        <v>863882</v>
      </c>
      <c r="AB128" s="1048"/>
      <c r="AC128" s="1048"/>
      <c r="AD128" s="1048"/>
      <c r="AE128" s="1049"/>
      <c r="AF128" s="1050">
        <v>865045</v>
      </c>
      <c r="AG128" s="1048"/>
      <c r="AH128" s="1048"/>
      <c r="AI128" s="1048"/>
      <c r="AJ128" s="1049"/>
      <c r="AK128" s="1050">
        <v>826869</v>
      </c>
      <c r="AL128" s="1048"/>
      <c r="AM128" s="1048"/>
      <c r="AN128" s="1048"/>
      <c r="AO128" s="1049"/>
      <c r="AP128" s="1051"/>
      <c r="AQ128" s="1052"/>
      <c r="AR128" s="1052"/>
      <c r="AS128" s="1052"/>
      <c r="AT128" s="1053"/>
      <c r="AU128" s="220"/>
      <c r="AV128" s="220"/>
      <c r="AW128" s="220"/>
      <c r="AX128" s="898" t="s">
        <v>463</v>
      </c>
      <c r="AY128" s="899"/>
      <c r="AZ128" s="899"/>
      <c r="BA128" s="899"/>
      <c r="BB128" s="899"/>
      <c r="BC128" s="899"/>
      <c r="BD128" s="899"/>
      <c r="BE128" s="900"/>
      <c r="BF128" s="1054" t="s">
        <v>122</v>
      </c>
      <c r="BG128" s="1055"/>
      <c r="BH128" s="1055"/>
      <c r="BI128" s="1055"/>
      <c r="BJ128" s="1055"/>
      <c r="BK128" s="1055"/>
      <c r="BL128" s="1056"/>
      <c r="BM128" s="1054">
        <v>12.04</v>
      </c>
      <c r="BN128" s="1055"/>
      <c r="BO128" s="1055"/>
      <c r="BP128" s="1055"/>
      <c r="BQ128" s="1055"/>
      <c r="BR128" s="1055"/>
      <c r="BS128" s="1056"/>
      <c r="BT128" s="1054">
        <v>20</v>
      </c>
      <c r="BU128" s="1055"/>
      <c r="BV128" s="1055"/>
      <c r="BW128" s="1055"/>
      <c r="BX128" s="1055"/>
      <c r="BY128" s="1055"/>
      <c r="BZ128" s="1078"/>
      <c r="CA128" s="243"/>
      <c r="CB128" s="243"/>
      <c r="CC128" s="243"/>
      <c r="CD128" s="243"/>
      <c r="CE128" s="243"/>
      <c r="CF128" s="243"/>
      <c r="CG128" s="220"/>
      <c r="CH128" s="220"/>
      <c r="CI128" s="220"/>
      <c r="CJ128" s="242"/>
      <c r="CK128" s="1026"/>
      <c r="CL128" s="1027"/>
      <c r="CM128" s="1027"/>
      <c r="CN128" s="1027"/>
      <c r="CO128" s="1028"/>
      <c r="CP128" s="1037" t="s">
        <v>464</v>
      </c>
      <c r="CQ128" s="726"/>
      <c r="CR128" s="726"/>
      <c r="CS128" s="726"/>
      <c r="CT128" s="726"/>
      <c r="CU128" s="726"/>
      <c r="CV128" s="726"/>
      <c r="CW128" s="726"/>
      <c r="CX128" s="726"/>
      <c r="CY128" s="726"/>
      <c r="CZ128" s="726"/>
      <c r="DA128" s="726"/>
      <c r="DB128" s="726"/>
      <c r="DC128" s="726"/>
      <c r="DD128" s="726"/>
      <c r="DE128" s="726"/>
      <c r="DF128" s="1038"/>
      <c r="DG128" s="1039" t="s">
        <v>122</v>
      </c>
      <c r="DH128" s="1040"/>
      <c r="DI128" s="1040"/>
      <c r="DJ128" s="1040"/>
      <c r="DK128" s="1040"/>
      <c r="DL128" s="1040" t="s">
        <v>122</v>
      </c>
      <c r="DM128" s="1040"/>
      <c r="DN128" s="1040"/>
      <c r="DO128" s="1040"/>
      <c r="DP128" s="1040"/>
      <c r="DQ128" s="1040" t="s">
        <v>122</v>
      </c>
      <c r="DR128" s="1040"/>
      <c r="DS128" s="1040"/>
      <c r="DT128" s="1040"/>
      <c r="DU128" s="1040"/>
      <c r="DV128" s="1041" t="s">
        <v>122</v>
      </c>
      <c r="DW128" s="1041"/>
      <c r="DX128" s="1041"/>
      <c r="DY128" s="1041"/>
      <c r="DZ128" s="1042"/>
    </row>
    <row r="129" spans="1:131" s="218" customFormat="1" ht="26.25" customHeight="1" x14ac:dyDescent="0.2">
      <c r="A129" s="936" t="s">
        <v>102</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465</v>
      </c>
      <c r="X129" s="1073"/>
      <c r="Y129" s="1073"/>
      <c r="Z129" s="1074"/>
      <c r="AA129" s="960">
        <v>24500418</v>
      </c>
      <c r="AB129" s="961"/>
      <c r="AC129" s="961"/>
      <c r="AD129" s="961"/>
      <c r="AE129" s="962"/>
      <c r="AF129" s="963">
        <v>24862564</v>
      </c>
      <c r="AG129" s="961"/>
      <c r="AH129" s="961"/>
      <c r="AI129" s="961"/>
      <c r="AJ129" s="962"/>
      <c r="AK129" s="963">
        <v>25655599</v>
      </c>
      <c r="AL129" s="961"/>
      <c r="AM129" s="961"/>
      <c r="AN129" s="961"/>
      <c r="AO129" s="962"/>
      <c r="AP129" s="1075"/>
      <c r="AQ129" s="1076"/>
      <c r="AR129" s="1076"/>
      <c r="AS129" s="1076"/>
      <c r="AT129" s="1077"/>
      <c r="AU129" s="221"/>
      <c r="AV129" s="221"/>
      <c r="AW129" s="221"/>
      <c r="AX129" s="1067" t="s">
        <v>466</v>
      </c>
      <c r="AY129" s="925"/>
      <c r="AZ129" s="925"/>
      <c r="BA129" s="925"/>
      <c r="BB129" s="925"/>
      <c r="BC129" s="925"/>
      <c r="BD129" s="925"/>
      <c r="BE129" s="926"/>
      <c r="BF129" s="1068" t="s">
        <v>122</v>
      </c>
      <c r="BG129" s="1069"/>
      <c r="BH129" s="1069"/>
      <c r="BI129" s="1069"/>
      <c r="BJ129" s="1069"/>
      <c r="BK129" s="1069"/>
      <c r="BL129" s="1070"/>
      <c r="BM129" s="1068">
        <v>17.04</v>
      </c>
      <c r="BN129" s="1069"/>
      <c r="BO129" s="1069"/>
      <c r="BP129" s="1069"/>
      <c r="BQ129" s="1069"/>
      <c r="BR129" s="1069"/>
      <c r="BS129" s="1070"/>
      <c r="BT129" s="1068">
        <v>30</v>
      </c>
      <c r="BU129" s="1069"/>
      <c r="BV129" s="1069"/>
      <c r="BW129" s="1069"/>
      <c r="BX129" s="1069"/>
      <c r="BY129" s="1069"/>
      <c r="BZ129" s="1071"/>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6" t="s">
        <v>467</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468</v>
      </c>
      <c r="X130" s="1073"/>
      <c r="Y130" s="1073"/>
      <c r="Z130" s="1074"/>
      <c r="AA130" s="960">
        <v>2790585</v>
      </c>
      <c r="AB130" s="961"/>
      <c r="AC130" s="961"/>
      <c r="AD130" s="961"/>
      <c r="AE130" s="962"/>
      <c r="AF130" s="963">
        <v>2741384</v>
      </c>
      <c r="AG130" s="961"/>
      <c r="AH130" s="961"/>
      <c r="AI130" s="961"/>
      <c r="AJ130" s="962"/>
      <c r="AK130" s="963">
        <v>2639486</v>
      </c>
      <c r="AL130" s="961"/>
      <c r="AM130" s="961"/>
      <c r="AN130" s="961"/>
      <c r="AO130" s="962"/>
      <c r="AP130" s="1075"/>
      <c r="AQ130" s="1076"/>
      <c r="AR130" s="1076"/>
      <c r="AS130" s="1076"/>
      <c r="AT130" s="1077"/>
      <c r="AU130" s="221"/>
      <c r="AV130" s="221"/>
      <c r="AW130" s="221"/>
      <c r="AX130" s="1067" t="s">
        <v>469</v>
      </c>
      <c r="AY130" s="925"/>
      <c r="AZ130" s="925"/>
      <c r="BA130" s="925"/>
      <c r="BB130" s="925"/>
      <c r="BC130" s="925"/>
      <c r="BD130" s="925"/>
      <c r="BE130" s="926"/>
      <c r="BF130" s="1103">
        <v>1.6</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470</v>
      </c>
      <c r="X131" s="1110"/>
      <c r="Y131" s="1110"/>
      <c r="Z131" s="1111"/>
      <c r="AA131" s="1006">
        <v>21709833</v>
      </c>
      <c r="AB131" s="988"/>
      <c r="AC131" s="988"/>
      <c r="AD131" s="988"/>
      <c r="AE131" s="989"/>
      <c r="AF131" s="987">
        <v>22121180</v>
      </c>
      <c r="AG131" s="988"/>
      <c r="AH131" s="988"/>
      <c r="AI131" s="988"/>
      <c r="AJ131" s="989"/>
      <c r="AK131" s="987">
        <v>23016113</v>
      </c>
      <c r="AL131" s="988"/>
      <c r="AM131" s="988"/>
      <c r="AN131" s="988"/>
      <c r="AO131" s="989"/>
      <c r="AP131" s="1112"/>
      <c r="AQ131" s="1113"/>
      <c r="AR131" s="1113"/>
      <c r="AS131" s="1113"/>
      <c r="AT131" s="1114"/>
      <c r="AU131" s="221"/>
      <c r="AV131" s="221"/>
      <c r="AW131" s="221"/>
      <c r="AX131" s="1085" t="s">
        <v>471</v>
      </c>
      <c r="AY131" s="726"/>
      <c r="AZ131" s="726"/>
      <c r="BA131" s="726"/>
      <c r="BB131" s="726"/>
      <c r="BC131" s="726"/>
      <c r="BD131" s="726"/>
      <c r="BE131" s="1038"/>
      <c r="BF131" s="1086" t="s">
        <v>122</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2" t="s">
        <v>472</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473</v>
      </c>
      <c r="W132" s="1096"/>
      <c r="X132" s="1096"/>
      <c r="Y132" s="1096"/>
      <c r="Z132" s="1097"/>
      <c r="AA132" s="1098">
        <v>2.2228130450000001</v>
      </c>
      <c r="AB132" s="1099"/>
      <c r="AC132" s="1099"/>
      <c r="AD132" s="1099"/>
      <c r="AE132" s="1100"/>
      <c r="AF132" s="1101">
        <v>1.6941004049999999</v>
      </c>
      <c r="AG132" s="1099"/>
      <c r="AH132" s="1099"/>
      <c r="AI132" s="1099"/>
      <c r="AJ132" s="1100"/>
      <c r="AK132" s="1101">
        <v>1.0178695250000001</v>
      </c>
      <c r="AL132" s="1099"/>
      <c r="AM132" s="1099"/>
      <c r="AN132" s="1099"/>
      <c r="AO132" s="1100"/>
      <c r="AP132" s="1003"/>
      <c r="AQ132" s="1004"/>
      <c r="AR132" s="1004"/>
      <c r="AS132" s="1004"/>
      <c r="AT132" s="1102"/>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474</v>
      </c>
      <c r="W133" s="1079"/>
      <c r="X133" s="1079"/>
      <c r="Y133" s="1079"/>
      <c r="Z133" s="1080"/>
      <c r="AA133" s="1081">
        <v>2.2999999999999998</v>
      </c>
      <c r="AB133" s="1082"/>
      <c r="AC133" s="1082"/>
      <c r="AD133" s="1082"/>
      <c r="AE133" s="1083"/>
      <c r="AF133" s="1081">
        <v>1.9</v>
      </c>
      <c r="AG133" s="1082"/>
      <c r="AH133" s="1082"/>
      <c r="AI133" s="1082"/>
      <c r="AJ133" s="1083"/>
      <c r="AK133" s="1081">
        <v>1.6</v>
      </c>
      <c r="AL133" s="1082"/>
      <c r="AM133" s="1082"/>
      <c r="AN133" s="1082"/>
      <c r="AO133" s="1083"/>
      <c r="AP133" s="1030"/>
      <c r="AQ133" s="1031"/>
      <c r="AR133" s="1031"/>
      <c r="AS133" s="1031"/>
      <c r="AT133" s="1084"/>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QejqIxenFCFnCSy3LDxr6iHVPIopp3Wc/2xFauWJXuFFHqku0+0arjxO+ysCjpQJm4Fayhc25wmINrrmvoMUQ==" saltValue="y9C5mqibmiRFWUA/mJghb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5LsoCPn2d8JWLjRh61pgIXNVFwbRwyKTGXJWJVfX/hAJGvjST29VWzxLtXurvaeEs+qO0NVuCovNjZQRAS5zvA==" saltValue="PjsaQOWo/VHfj0sjYcVll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9eYt4kYYNm+g0P5Epxtft5SHsQ/6AOsMjgh9e17tvyzpINYWQyrZz2jJAr+VgWKvQdZkitWqfLn0LsCaBEXJw==" saltValue="GKwo2zTb/VwhEQFS4NyOM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6"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7"/>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8" t="s">
        <v>483</v>
      </c>
      <c r="AL9" s="1119"/>
      <c r="AM9" s="1119"/>
      <c r="AN9" s="1120"/>
      <c r="AO9" s="269">
        <v>8716021</v>
      </c>
      <c r="AP9" s="269">
        <v>74782</v>
      </c>
      <c r="AQ9" s="270">
        <v>68274</v>
      </c>
      <c r="AR9" s="271">
        <v>9.5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8" t="s">
        <v>484</v>
      </c>
      <c r="AL10" s="1119"/>
      <c r="AM10" s="1119"/>
      <c r="AN10" s="1120"/>
      <c r="AO10" s="272">
        <v>1212</v>
      </c>
      <c r="AP10" s="272">
        <v>10</v>
      </c>
      <c r="AQ10" s="273">
        <v>4860</v>
      </c>
      <c r="AR10" s="274">
        <v>-99.8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8" t="s">
        <v>485</v>
      </c>
      <c r="AL11" s="1119"/>
      <c r="AM11" s="1119"/>
      <c r="AN11" s="1120"/>
      <c r="AO11" s="272" t="s">
        <v>486</v>
      </c>
      <c r="AP11" s="272" t="s">
        <v>486</v>
      </c>
      <c r="AQ11" s="273">
        <v>567</v>
      </c>
      <c r="AR11" s="274" t="s">
        <v>486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8" t="s">
        <v>487</v>
      </c>
      <c r="AL12" s="1119"/>
      <c r="AM12" s="1119"/>
      <c r="AN12" s="1120"/>
      <c r="AO12" s="272" t="s">
        <v>486</v>
      </c>
      <c r="AP12" s="272" t="s">
        <v>486</v>
      </c>
      <c r="AQ12" s="273">
        <v>16</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8" t="s">
        <v>488</v>
      </c>
      <c r="AL13" s="1119"/>
      <c r="AM13" s="1119"/>
      <c r="AN13" s="1120"/>
      <c r="AO13" s="272">
        <v>195532</v>
      </c>
      <c r="AP13" s="272">
        <v>1678</v>
      </c>
      <c r="AQ13" s="273">
        <v>2777</v>
      </c>
      <c r="AR13" s="274">
        <v>-39.6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8" t="s">
        <v>489</v>
      </c>
      <c r="AL14" s="1119"/>
      <c r="AM14" s="1119"/>
      <c r="AN14" s="1120"/>
      <c r="AO14" s="272">
        <v>116426</v>
      </c>
      <c r="AP14" s="272">
        <v>999</v>
      </c>
      <c r="AQ14" s="273">
        <v>1330</v>
      </c>
      <c r="AR14" s="274">
        <v>-24.9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1" t="s">
        <v>490</v>
      </c>
      <c r="AL15" s="1122"/>
      <c r="AM15" s="1122"/>
      <c r="AN15" s="1123"/>
      <c r="AO15" s="272">
        <v>-570826</v>
      </c>
      <c r="AP15" s="272">
        <v>-4898</v>
      </c>
      <c r="AQ15" s="273">
        <v>-3833</v>
      </c>
      <c r="AR15" s="274">
        <v>27.8</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1" t="s">
        <v>176</v>
      </c>
      <c r="AL16" s="1122"/>
      <c r="AM16" s="1122"/>
      <c r="AN16" s="1123"/>
      <c r="AO16" s="272">
        <v>8458365</v>
      </c>
      <c r="AP16" s="272">
        <v>72571</v>
      </c>
      <c r="AQ16" s="273">
        <v>73991</v>
      </c>
      <c r="AR16" s="274">
        <v>-1.9</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4" t="s">
        <v>495</v>
      </c>
      <c r="AL21" s="1125"/>
      <c r="AM21" s="1125"/>
      <c r="AN21" s="1126"/>
      <c r="AO21" s="285">
        <v>6.57</v>
      </c>
      <c r="AP21" s="286">
        <v>6.28</v>
      </c>
      <c r="AQ21" s="287">
        <v>0.28999999999999998</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4" t="s">
        <v>496</v>
      </c>
      <c r="AL22" s="1125"/>
      <c r="AM22" s="1125"/>
      <c r="AN22" s="1126"/>
      <c r="AO22" s="290">
        <v>100.1</v>
      </c>
      <c r="AP22" s="291">
        <v>98.7</v>
      </c>
      <c r="AQ22" s="292">
        <v>1.4</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5" t="s">
        <v>497</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6"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7"/>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2" t="s">
        <v>500</v>
      </c>
      <c r="AL32" s="1133"/>
      <c r="AM32" s="1133"/>
      <c r="AN32" s="1134"/>
      <c r="AO32" s="300">
        <v>2572374</v>
      </c>
      <c r="AP32" s="300">
        <v>22070</v>
      </c>
      <c r="AQ32" s="301">
        <v>32402</v>
      </c>
      <c r="AR32" s="302">
        <v>-31.9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2" t="s">
        <v>501</v>
      </c>
      <c r="AL33" s="1133"/>
      <c r="AM33" s="1133"/>
      <c r="AN33" s="1134"/>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2" t="s">
        <v>502</v>
      </c>
      <c r="AL34" s="1133"/>
      <c r="AM34" s="1133"/>
      <c r="AN34" s="1134"/>
      <c r="AO34" s="300" t="s">
        <v>486</v>
      </c>
      <c r="AP34" s="300" t="s">
        <v>486</v>
      </c>
      <c r="AQ34" s="301">
        <v>16</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2" t="s">
        <v>503</v>
      </c>
      <c r="AL35" s="1133"/>
      <c r="AM35" s="1133"/>
      <c r="AN35" s="1134"/>
      <c r="AO35" s="300">
        <v>1004234</v>
      </c>
      <c r="AP35" s="300">
        <v>8616</v>
      </c>
      <c r="AQ35" s="301">
        <v>5520</v>
      </c>
      <c r="AR35" s="302">
        <v>56.1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2" t="s">
        <v>504</v>
      </c>
      <c r="AL36" s="1133"/>
      <c r="AM36" s="1133"/>
      <c r="AN36" s="1134"/>
      <c r="AO36" s="300" t="s">
        <v>486</v>
      </c>
      <c r="AP36" s="300" t="s">
        <v>486</v>
      </c>
      <c r="AQ36" s="301">
        <v>1296</v>
      </c>
      <c r="AR36" s="302" t="s">
        <v>486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2" t="s">
        <v>505</v>
      </c>
      <c r="AL37" s="1133"/>
      <c r="AM37" s="1133"/>
      <c r="AN37" s="1134"/>
      <c r="AO37" s="300">
        <v>124021</v>
      </c>
      <c r="AP37" s="300">
        <v>1064</v>
      </c>
      <c r="AQ37" s="301">
        <v>571</v>
      </c>
      <c r="AR37" s="302">
        <v>86.3</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5" t="s">
        <v>506</v>
      </c>
      <c r="AL38" s="1136"/>
      <c r="AM38" s="1136"/>
      <c r="AN38" s="1137"/>
      <c r="AO38" s="303" t="s">
        <v>486</v>
      </c>
      <c r="AP38" s="303" t="s">
        <v>486</v>
      </c>
      <c r="AQ38" s="304">
        <v>0</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5" t="s">
        <v>507</v>
      </c>
      <c r="AL39" s="1136"/>
      <c r="AM39" s="1136"/>
      <c r="AN39" s="1137"/>
      <c r="AO39" s="300">
        <v>-826869</v>
      </c>
      <c r="AP39" s="300">
        <v>-7094</v>
      </c>
      <c r="AQ39" s="301">
        <v>-6093</v>
      </c>
      <c r="AR39" s="302">
        <v>16.399999999999999</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2" t="s">
        <v>508</v>
      </c>
      <c r="AL40" s="1133"/>
      <c r="AM40" s="1133"/>
      <c r="AN40" s="1134"/>
      <c r="AO40" s="300">
        <v>-2639486</v>
      </c>
      <c r="AP40" s="300">
        <v>-22646</v>
      </c>
      <c r="AQ40" s="301">
        <v>-23816</v>
      </c>
      <c r="AR40" s="302">
        <v>-4.9000000000000004</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8" t="s">
        <v>286</v>
      </c>
      <c r="AL41" s="1139"/>
      <c r="AM41" s="1139"/>
      <c r="AN41" s="1140"/>
      <c r="AO41" s="300">
        <v>234274</v>
      </c>
      <c r="AP41" s="300">
        <v>2010</v>
      </c>
      <c r="AQ41" s="301">
        <v>9896</v>
      </c>
      <c r="AR41" s="302">
        <v>-79.7</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7" t="s">
        <v>478</v>
      </c>
      <c r="AN49" s="1129" t="s">
        <v>511</v>
      </c>
      <c r="AO49" s="1130"/>
      <c r="AP49" s="1130"/>
      <c r="AQ49" s="1130"/>
      <c r="AR49" s="1131"/>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8"/>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2269003</v>
      </c>
      <c r="AN51" s="322">
        <v>19081</v>
      </c>
      <c r="AO51" s="323">
        <v>-46.8</v>
      </c>
      <c r="AP51" s="324">
        <v>44161</v>
      </c>
      <c r="AQ51" s="325">
        <v>3.1</v>
      </c>
      <c r="AR51" s="326">
        <v>-49.9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1411464</v>
      </c>
      <c r="AN52" s="330">
        <v>11869</v>
      </c>
      <c r="AO52" s="331">
        <v>-35.200000000000003</v>
      </c>
      <c r="AP52" s="332">
        <v>23644</v>
      </c>
      <c r="AQ52" s="333">
        <v>3.1</v>
      </c>
      <c r="AR52" s="334">
        <v>-38.299999999999997</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2022003</v>
      </c>
      <c r="AN53" s="322">
        <v>17065</v>
      </c>
      <c r="AO53" s="323">
        <v>-10.6</v>
      </c>
      <c r="AP53" s="324">
        <v>43955</v>
      </c>
      <c r="AQ53" s="325">
        <v>-0.5</v>
      </c>
      <c r="AR53" s="326">
        <v>-10.1</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1344981</v>
      </c>
      <c r="AN54" s="330">
        <v>11351</v>
      </c>
      <c r="AO54" s="331">
        <v>-4.4000000000000004</v>
      </c>
      <c r="AP54" s="332">
        <v>21318</v>
      </c>
      <c r="AQ54" s="333">
        <v>-9.8000000000000007</v>
      </c>
      <c r="AR54" s="334">
        <v>5.4</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2503611</v>
      </c>
      <c r="AN55" s="322">
        <v>21227</v>
      </c>
      <c r="AO55" s="323">
        <v>24.4</v>
      </c>
      <c r="AP55" s="324">
        <v>41921</v>
      </c>
      <c r="AQ55" s="325">
        <v>-4.5999999999999996</v>
      </c>
      <c r="AR55" s="326">
        <v>29</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1841498</v>
      </c>
      <c r="AN56" s="330">
        <v>15613</v>
      </c>
      <c r="AO56" s="331">
        <v>37.5</v>
      </c>
      <c r="AP56" s="332">
        <v>21655</v>
      </c>
      <c r="AQ56" s="333">
        <v>1.6</v>
      </c>
      <c r="AR56" s="334">
        <v>35.9</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4513339</v>
      </c>
      <c r="AN57" s="322">
        <v>38466</v>
      </c>
      <c r="AO57" s="323">
        <v>81.2</v>
      </c>
      <c r="AP57" s="324">
        <v>44585</v>
      </c>
      <c r="AQ57" s="325">
        <v>6.4</v>
      </c>
      <c r="AR57" s="326">
        <v>74.8</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2383614</v>
      </c>
      <c r="AN58" s="330">
        <v>20315</v>
      </c>
      <c r="AO58" s="331">
        <v>30.1</v>
      </c>
      <c r="AP58" s="332">
        <v>23077</v>
      </c>
      <c r="AQ58" s="333">
        <v>6.6</v>
      </c>
      <c r="AR58" s="334">
        <v>23.5</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5933774</v>
      </c>
      <c r="AN59" s="322">
        <v>50911</v>
      </c>
      <c r="AO59" s="323">
        <v>32.4</v>
      </c>
      <c r="AP59" s="324">
        <v>49779</v>
      </c>
      <c r="AQ59" s="325">
        <v>11.6</v>
      </c>
      <c r="AR59" s="326">
        <v>20.8</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3261065</v>
      </c>
      <c r="AN60" s="330">
        <v>27979</v>
      </c>
      <c r="AO60" s="331">
        <v>37.700000000000003</v>
      </c>
      <c r="AP60" s="332">
        <v>28921</v>
      </c>
      <c r="AQ60" s="333">
        <v>25.3</v>
      </c>
      <c r="AR60" s="334">
        <v>12.4</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3448346</v>
      </c>
      <c r="AN61" s="337">
        <v>29350</v>
      </c>
      <c r="AO61" s="338">
        <v>16.100000000000001</v>
      </c>
      <c r="AP61" s="339">
        <v>44880</v>
      </c>
      <c r="AQ61" s="340">
        <v>3.2</v>
      </c>
      <c r="AR61" s="326">
        <v>12.9</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2048524</v>
      </c>
      <c r="AN62" s="330">
        <v>17425</v>
      </c>
      <c r="AO62" s="331">
        <v>13.1</v>
      </c>
      <c r="AP62" s="332">
        <v>23723</v>
      </c>
      <c r="AQ62" s="333">
        <v>5.4</v>
      </c>
      <c r="AR62" s="334">
        <v>7.7</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iWGPcyHL1ipg5bz8HpsYhwIWmM+KTvTDTrIMwDzO8PCrEkQ2a1y6RMZ9CDcBGSXUFSmfMOg3Sz2o8nhk6I6jMA==" saltValue="55ftC7AUiQJGiZ78AeC2h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k4pMD1w5TWnQOn6kWBkAlfcuERArHLsMF+9veYC1jsNdhzv3Imw6pMWtB5V2YfcXOm2coPdp35qdx+fDw1UplQ==" saltValue="kyGXQ0KbPAGs3Mod4KKqu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JzbbYKk1tDoIIAKVhwyMpN9blc0G0RFlYnVUBYCadT6+3uEBvo3N2iczPXyanfFoST6Gt6Oil/iKV0TIZMcNhg==" saltValue="kSlLxrZ9QPfwYzc+No2L9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41" t="s">
        <v>3</v>
      </c>
      <c r="D47" s="1141"/>
      <c r="E47" s="1142"/>
      <c r="F47" s="11">
        <v>11.21</v>
      </c>
      <c r="G47" s="12">
        <v>10.64</v>
      </c>
      <c r="H47" s="12">
        <v>10.85</v>
      </c>
      <c r="I47" s="12">
        <v>10.69</v>
      </c>
      <c r="J47" s="13">
        <v>10.37</v>
      </c>
    </row>
    <row r="48" spans="2:10" ht="57.75" customHeight="1" x14ac:dyDescent="0.2">
      <c r="B48" s="14"/>
      <c r="C48" s="1143" t="s">
        <v>4</v>
      </c>
      <c r="D48" s="1143"/>
      <c r="E48" s="1144"/>
      <c r="F48" s="15">
        <v>7.65</v>
      </c>
      <c r="G48" s="16">
        <v>12.74</v>
      </c>
      <c r="H48" s="16">
        <v>8.06</v>
      </c>
      <c r="I48" s="16">
        <v>6.61</v>
      </c>
      <c r="J48" s="17">
        <v>5.99</v>
      </c>
    </row>
    <row r="49" spans="2:10" ht="57.75" customHeight="1" thickBot="1" x14ac:dyDescent="0.25">
      <c r="B49" s="18"/>
      <c r="C49" s="1145" t="s">
        <v>5</v>
      </c>
      <c r="D49" s="1145"/>
      <c r="E49" s="1146"/>
      <c r="F49" s="19">
        <v>2.4500000000000002</v>
      </c>
      <c r="G49" s="20">
        <v>5.49</v>
      </c>
      <c r="H49" s="20" t="s">
        <v>530</v>
      </c>
      <c r="I49" s="20" t="s">
        <v>531</v>
      </c>
      <c r="J49" s="21">
        <v>0.19</v>
      </c>
    </row>
    <row r="50" spans="2:10" ht="13.2" x14ac:dyDescent="0.2"/>
  </sheetData>
  <sheetProtection algorithmName="SHA-512" hashValue="deb3DarSzOX4HJVfXTWphn0qLOJ7z6I96WtR+NHpfGy6MSxWklCFV/qGdV7ixXzbmosbFvlgidpGllCS/lNPYw==" saltValue="kEBlnhVD6dvQv0MEb5Wi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dcterms:created xsi:type="dcterms:W3CDTF">2026-02-23T07:57:42Z</dcterms:created>
  <dcterms:modified xsi:type="dcterms:W3CDTF">2026-03-18T07:15:43Z</dcterms:modified>
  <cp:category/>
</cp:coreProperties>
</file>