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3C54F3C7-A816-4DDF-9875-6C9979301BA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c r="BW35" i="10" s="1"/>
  <c r="BW36" i="10" s="1"/>
  <c r="BW37" i="10" s="1"/>
  <c r="BW38" i="10" s="1"/>
  <c r="BW39" i="10" s="1"/>
  <c r="BW40" i="10" s="1"/>
</calcChain>
</file>

<file path=xl/sharedStrings.xml><?xml version="1.0" encoding="utf-8"?>
<sst xmlns="http://schemas.openxmlformats.org/spreadsheetml/2006/main" count="1077" uniqueCount="563">
  <si>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</si>
  <si>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</si>
  <si>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</si>
  <si>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</si>
  <si>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</si>
  <si>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</si>
  <si>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</si>
  <si>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</si>
  <si>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</si>
  <si>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</si>
  <si>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</si>
  <si>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</si>
  <si>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</si>
  <si>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</si>
  <si>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</si>
  <si>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</si>
  <si>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</si>
  <si>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</si>
  <si>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</si>
  <si>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</si>
  <si>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</si>
  <si>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</si>
  <si>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</si>
  <si>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</si>
  <si>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</si>
  <si>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</si>
  <si>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</si>
  <si>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</si>
  <si>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</si>
  <si>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</si>
  <si>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</si>
  <si>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</si>
  <si>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</si>
  <si>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</si>
  <si>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</si>
  <si>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</si>
  <si>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</si>
  <si>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</si>
  <si>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</si>
  <si>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</si>
  <si>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</si>
  <si>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</si>
  <si>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</si>
  <si>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</si>
  <si>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</si>
  <si>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</si>
  <si>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</si>
  <si>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</si>
  <si>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</si>
  <si>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</si>
  <si>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</si>
  <si>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</si>
  <si>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</si>
  <si>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</si>
  <si>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</si>
  <si>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</si>
  <si>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</si>
  <si>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</si>
  <si>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</si>
  <si>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</si>
  <si>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</si>
  <si>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</si>
  <si>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</si>
  <si>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</si>
  <si>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</si>
  <si>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</si>
  <si>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</si>
  <si>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</si>
  <si>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</si>
  <si>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</si>
  <si>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</si>
  <si>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</si>
  <si>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</si>
  <si>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</si>
  <si>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</si>
  <si>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</si>
  <si>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</si>
  <si>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</si>
  <si>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</si>
  <si>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</si>
  <si>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</si>
  <si>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</si>
  <si>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</si>
  <si>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</si>
  <si>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</si>
  <si>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</si>
  <si>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</si>
  <si>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</si>
  <si>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</si>
  <si>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</si>
  <si>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</si>
  <si>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</si>
  <si>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</si>
  <si>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</si>
  <si>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</si>
  <si>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</si>
  <si>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</si>
  <si>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</si>
  <si>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</si>
  <si>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</si>
  <si>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</si>
  <si>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</si>
  <si>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</si>
  <si>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</si>
  <si>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</si>
  <si>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</si>
  <si>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</si>
  <si>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</si>
  <si>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</si>
  <si>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</si>
  <si>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</si>
  <si>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</si>
  <si>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</si>
  <si>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</si>
  <si>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</si>
  <si>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</si>
  <si>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</si>
  <si>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</si>
  <si>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</si>
  <si>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</si>
  <si>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</si>
  <si>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</si>
  <si>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</si>
  <si>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</si>
  <si>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</si>
  <si>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</si>
  <si>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</si>
  <si>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</si>
  <si>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</si>
  <si>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</si>
  <si>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</si>
  <si>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</si>
  <si>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</si>
  <si>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</si>
  <si>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</si>
  <si>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</si>
  <si>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</si>
  <si>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</si>
  <si>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</si>
  <si>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</si>
  <si>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</si>
  <si>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</si>
  <si>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</si>
  <si>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</si>
  <si>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</si>
  <si>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</si>
  <si>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</si>
  <si>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</si>
  <si>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</si>
  <si>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</si>
  <si>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</si>
  <si>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</si>
  <si>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</si>
  <si>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</si>
  <si>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</si>
  <si>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</si>
  <si>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</si>
  <si>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</si>
  <si>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</si>
  <si>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</si>
  <si>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</si>
  <si>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</si>
  <si>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</si>
  <si>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</si>
  <si>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</si>
  <si>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</si>
  <si>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</si>
  <si>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</si>
  <si>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</si>
  <si>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</si>
  <si>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</si>
  <si>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</si>
  <si>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</si>
  <si>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</si>
  <si>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</si>
  <si>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</si>
  <si>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</si>
  <si>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</si>
  <si>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</si>
  <si>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</si>
  <si>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</si>
  <si>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</si>
  <si>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</si>
  <si>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</si>
  <si>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</si>
  <si>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</si>
  <si>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</si>
  <si>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</si>
  <si>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</si>
  <si>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</si>
  <si>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</si>
  <si>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</si>
  <si>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</si>
  <si>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</si>
  <si>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</si>
  <si>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</si>
  <si>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</si>
  <si>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</si>
  <si>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</si>
  <si>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</si>
  <si>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</si>
  <si>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</si>
  <si>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</si>
  <si>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奈良県御所市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</si>
  <si>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</si>
  <si>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</si>
  <si>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</si>
  <si>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</si>
  <si>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</si>
  <si>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</si>
  <si>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</si>
  <si>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</si>
  <si>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</si>
  <si>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</si>
  <si>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</si>
  <si>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</si>
  <si>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</si>
  <si>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</si>
  <si>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</si>
  <si>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</si>
  <si>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</si>
  <si>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</si>
  <si>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</si>
  <si>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</si>
  <si>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</si>
  <si>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</si>
  <si>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</si>
  <si>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</si>
  <si>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</si>
  <si>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</si>
  <si>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</si>
  <si>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</si>
  <si>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</si>
  <si>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</si>
  <si>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</si>
  <si>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</si>
  <si>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</si>
  <si>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</si>
  <si>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</si>
  <si>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</si>
  <si>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</si>
  <si>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</si>
  <si>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</si>
  <si>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</si>
  <si>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</si>
  <si>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</si>
  <si>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</si>
  <si>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</si>
  <si>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</si>
  <si>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</si>
  <si>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</si>
  <si>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</si>
  <si>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</si>
  <si>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</si>
  <si>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</si>
  <si>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</si>
  <si>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</si>
  <si>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</si>
  <si>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</si>
  <si>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</si>
  <si>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</si>
  <si>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</si>
  <si>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</si>
  <si>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</si>
  <si>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</si>
  <si>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</si>
  <si>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</si>
  <si>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</si>
  <si>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</si>
  <si>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</si>
  <si>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</si>
  <si>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</si>
  <si>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</si>
  <si>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</si>
  <si>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</si>
  <si>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</si>
  <si>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</si>
  <si>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</si>
  <si>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</si>
  <si>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</si>
  <si>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</si>
  <si>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</si>
  <si>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</si>
  <si>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</si>
  <si>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</si>
  <si>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</si>
  <si>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</si>
  <si>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</si>
  <si>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</si>
  <si>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</si>
  <si>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</si>
  <si>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</si>
  <si>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</si>
  <si>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</si>
  <si>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</si>
  <si>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</si>
  <si>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</si>
  <si>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</si>
  <si>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</si>
  <si>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</si>
  <si>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</si>
  <si>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</si>
  <si>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</si>
  <si>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</si>
  <si>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</si>
  <si>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</si>
  <si>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</si>
  <si>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</si>
  <si>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</si>
  <si>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</si>
  <si>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</si>
  <si>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</si>
  <si>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</si>
  <si>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</si>
  <si>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</si>
  <si>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</si>
  <si>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</si>
  <si>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</si>
  <si>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</si>
  <si>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</si>
  <si>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</si>
  <si>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</si>
  <si>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</si>
  <si>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</si>
  <si>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</si>
  <si>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</si>
  <si>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</si>
  <si>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</si>
  <si>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</si>
  <si>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</si>
  <si>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</si>
  <si>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</si>
  <si>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</si>
  <si>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</si>
  <si>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</si>
  <si>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</si>
  <si>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</si>
  <si>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</si>
  <si>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</si>
  <si>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</si>
  <si>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</si>
  <si>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</si>
  <si>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</si>
  <si>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</si>
  <si>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</si>
  <si>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</si>
  <si>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</si>
  <si>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</si>
  <si>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</si>
  <si>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</si>
  <si>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</si>
  <si>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</si>
  <si>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</si>
  <si>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</si>
  <si>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奈良県御所市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</si>
  <si>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</si>
  <si>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</si>
  <si>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</si>
  <si>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</si>
  <si>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</si>
  <si>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</si>
  <si>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</si>
  <si>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</si>
  <si>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</si>
  <si>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</si>
  <si>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</si>
  <si>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</si>
  <si>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</si>
  <si>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</si>
  <si>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</si>
  <si>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</si>
  <si>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</si>
  <si>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</si>
  <si>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</si>
  <si>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</si>
  <si>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</si>
  <si>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</si>
  <si>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</si>
  <si>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</si>
  <si>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</si>
  <si>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</si>
  <si>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</si>
  <si>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</si>
  <si>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</si>
  <si>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</si>
  <si>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</si>
  <si>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</si>
  <si>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</si>
  <si>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</si>
  <si>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</si>
  <si>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</si>
  <si>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</si>
  <si>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</si>
  <si>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</si>
  <si>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</si>
  <si>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</si>
  <si>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</si>
  <si>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</si>
  <si>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</si>
  <si>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</si>
  <si>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</si>
  <si>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</si>
  <si>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</si>
  <si>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</si>
  <si>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</si>
  <si>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</si>
  <si>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</si>
  <si>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</si>
  <si>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</si>
  <si>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</si>
  <si>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</si>
  <si>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</si>
  <si>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</si>
  <si>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</si>
  <si>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</si>
  <si>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</si>
  <si>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</si>
  <si>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</si>
  <si>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</si>
  <si>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</si>
  <si>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</si>
  <si>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</si>
  <si>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</si>
  <si>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</si>
  <si>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</si>
  <si>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</si>
  <si>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</si>
  <si>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</si>
  <si>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</si>
  <si>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</si>
  <si>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</si>
  <si>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</si>
  <si>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</si>
  <si>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</si>
  <si>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</si>
  <si>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</si>
  <si>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</si>
  <si>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</si>
  <si>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</si>
  <si>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</si>
  <si>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</si>
  <si>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</si>
  <si>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</si>
  <si>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</si>
  <si>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</si>
  <si>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</si>
  <si>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</si>
  <si>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</si>
  <si>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</si>
  <si>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</si>
  <si>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</si>
  <si>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</si>
  <si>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</si>
  <si>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</si>
  <si>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</si>
  <si>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</si>
  <si>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</si>
  <si>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</si>
  <si>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</si>
  <si>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</si>
  <si>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</si>
  <si>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</si>
  <si>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</si>
  <si>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</si>
  <si>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</si>
  <si>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</si>
  <si>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</si>
  <si>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</si>
  <si>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</si>
  <si>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</si>
  <si>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</si>
  <si>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</si>
  <si>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</si>
  <si>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</si>
  <si>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</si>
  <si>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</si>
  <si>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</si>
  <si>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</si>
  <si>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</si>
  <si>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</si>
  <si>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</si>
  <si>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</si>
  <si>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</si>
  <si>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</si>
  <si>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</si>
  <si>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</si>
  <si>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</si>
  <si>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</si>
  <si>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</si>
  <si>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</si>
  <si>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</si>
  <si>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</si>
  <si>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</si>
  <si>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</si>
  <si>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</si>
  <si>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</si>
  <si>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</si>
  <si>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</si>
  <si>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</si>
  <si>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</si>
  <si>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</si>
  <si>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</si>
  <si>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</si>
  <si>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</si>
  <si>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</si>
  <si>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</si>
  <si>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</si>
  <si>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</si>
  <si>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</si>
  <si>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</si>
  <si>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</si>
  <si>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</si>
  <si>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</si>
  <si>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</si>
  <si>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</si>
  <si>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</si>
  <si>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</si>
  <si>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</si>
  <si>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</si>
  <si>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</si>
  <si>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</si>
  <si>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</si>
  <si>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</si>
  <si>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</si>
  <si>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</si>
  <si>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</si>
  <si>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</si>
  <si>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</si>
  <si>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</si>
  <si>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</si>
  <si>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学校給食費特別会計</t>
  </si>
  <si>
    <t>▲ 0.01</t>
  </si>
  <si>
    <t>▲ 0.02</t>
  </si>
  <si>
    <t>▲ 0.03</t>
  </si>
  <si>
    <t>一般会計</t>
  </si>
  <si>
    <t>水道事業会計</t>
  </si>
  <si>
    <t>下水道事業会計</t>
  </si>
  <si>
    <t>国民健康保険事業特別会計</t>
  </si>
  <si>
    <t>▲ 2.29</t>
  </si>
  <si>
    <t>▲ 1.16</t>
  </si>
  <si>
    <t>▲ 0.16</t>
  </si>
  <si>
    <t>介護保険事業特別会計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</si>
  <si>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</si>
  <si>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</si>
  <si>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</si>
  <si>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</si>
  <si>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</si>
  <si>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</si>
  <si>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</si>
  <si>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</si>
  <si>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</si>
  <si>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</si>
  <si>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</si>
  <si>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</si>
  <si>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</si>
  <si>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</si>
  <si>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</si>
  <si>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t>
    <phoneticPr fontId="2"/>
  </si>
  <si>
    <t>公共施設整備基金</t>
    <rPh sb="0" eb="4">
      <t>コウキョウシセツ</t>
    </rPh>
    <rPh sb="4" eb="6">
      <t>セイビ</t>
    </rPh>
    <rPh sb="6" eb="8">
      <t>キキン</t>
    </rPh>
    <phoneticPr fontId="5"/>
  </si>
  <si>
    <t>まちづくり推進基金</t>
    <rPh sb="5" eb="7">
      <t>スイシン</t>
    </rPh>
    <rPh sb="7" eb="9">
      <t>キキン</t>
    </rPh>
    <phoneticPr fontId="5"/>
  </si>
  <si>
    <t>ふるさと創生基金</t>
    <rPh sb="4" eb="6">
      <t>ソウセイ</t>
    </rPh>
    <rPh sb="6" eb="8">
      <t>キキン</t>
    </rPh>
    <phoneticPr fontId="5"/>
  </si>
  <si>
    <t>福祉基金</t>
    <rPh sb="0" eb="2">
      <t>フクシ</t>
    </rPh>
    <rPh sb="2" eb="4">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</si>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</sst>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69E5-438D-B488-DE2A8FE6D5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108202</c:v>
                </c:pt>
                <c:pt idx="1">
                  <c:v>118404</c:v>
                </c:pt>
                <c:pt idx="2">
                  <c:v>193291</c:v>
                </c:pt>
                <c:pt idx="3">
                  <c:v>191535</c:v>
                </c:pt>
                <c:pt idx="4">
                  <c:v>86220</c:v>
                </c:pt>
              </c:numCache>
            </c:numRef>
          </c:val>
          <c:smooth val="0"/>
          <c:extLst>
            <c:ext xmlns:c16="http://schemas.microsoft.com/office/drawing/2014/chart" uri="{C3380CC4-5D6E-409C-BE32-E72D297353CC}">
              <c16:uniqueId val="{00000001-69E5-438D-B488-DE2A8FE6D5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4.49</c:v>
                </c:pt>
                <c:pt idx="1">
                  <c:v>14.13</c:v>
                </c:pt>
                <c:pt idx="2">
                  <c:v>10.61</c:v>
                </c:pt>
                <c:pt idx="3">
                  <c:v>9.15</c:v>
                </c:pt>
                <c:pt idx="4">
                  <c:v>3.9</c:v>
                </c:pt>
              </c:numCache>
            </c:numRef>
          </c:val>
          <c:extLst>
            <c:ext xmlns:c16="http://schemas.microsoft.com/office/drawing/2014/chart" uri="{C3380CC4-5D6E-409C-BE32-E72D297353CC}">
              <c16:uniqueId val="{00000000-DBAB-485D-87BD-A508987C0D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31.81</c:v>
                </c:pt>
                <c:pt idx="1">
                  <c:v>32.18</c:v>
                </c:pt>
                <c:pt idx="2">
                  <c:v>37.1</c:v>
                </c:pt>
                <c:pt idx="3">
                  <c:v>34.49</c:v>
                </c:pt>
                <c:pt idx="4">
                  <c:v>30.95</c:v>
                </c:pt>
              </c:numCache>
            </c:numRef>
          </c:val>
          <c:extLst>
            <c:ext xmlns:c16="http://schemas.microsoft.com/office/drawing/2014/chart" uri="{C3380CC4-5D6E-409C-BE32-E72D297353CC}">
              <c16:uniqueId val="{00000001-DBAB-485D-87BD-A508987C0D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6.04</c:v>
                </c:pt>
                <c:pt idx="1">
                  <c:v>12.04</c:v>
                </c:pt>
                <c:pt idx="2">
                  <c:v>3.27</c:v>
                </c:pt>
                <c:pt idx="3">
                  <c:v>8.16</c:v>
                </c:pt>
                <c:pt idx="4">
                  <c:v>1.21</c:v>
                </c:pt>
              </c:numCache>
            </c:numRef>
          </c:val>
          <c:smooth val="0"/>
          <c:extLst>
            <c:ext xmlns:c16="http://schemas.microsoft.com/office/drawing/2014/chart" uri="{C3380CC4-5D6E-409C-BE32-E72D297353CC}">
              <c16:uniqueId val="{00000002-DBAB-485D-87BD-A508987C0D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29E-4F59-9F76-5FDA0B5567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9E-4F59-9F76-5FDA0B5567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9E-4F59-9F76-5FDA0B556702}"/>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9E-4F59-9F76-5FDA0B55670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0.68</c:v>
                </c:pt>
                <c:pt idx="2">
                  <c:v>#N/A</c:v>
                </c:pt>
                <c:pt idx="3">
                  <c:v>1.84</c:v>
                </c:pt>
                <c:pt idx="4">
                  <c:v>#N/A</c:v>
                </c:pt>
                <c:pt idx="5">
                  <c:v>3.21</c:v>
                </c:pt>
                <c:pt idx="6">
                  <c:v>#N/A</c:v>
                </c:pt>
                <c:pt idx="7">
                  <c:v>1.1599999999999999</c:v>
                </c:pt>
                <c:pt idx="8">
                  <c:v>#N/A</c:v>
                </c:pt>
                <c:pt idx="9">
                  <c:v>0.05</c:v>
                </c:pt>
              </c:numCache>
            </c:numRef>
          </c:val>
          <c:extLst>
            <c:ext xmlns:c16="http://schemas.microsoft.com/office/drawing/2014/chart" uri="{C3380CC4-5D6E-409C-BE32-E72D297353CC}">
              <c16:uniqueId val="{00000004-129E-4F59-9F76-5FDA0B55670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2.29</c:v>
                </c:pt>
                <c:pt idx="1">
                  <c:v>#N/A</c:v>
                </c:pt>
                <c:pt idx="2">
                  <c:v>1.1599999999999999</c:v>
                </c:pt>
                <c:pt idx="3">
                  <c:v>#N/A</c:v>
                </c:pt>
                <c:pt idx="4">
                  <c:v>0.16</c:v>
                </c:pt>
                <c:pt idx="5">
                  <c:v>#N/A</c:v>
                </c:pt>
                <c:pt idx="6">
                  <c:v>#N/A</c:v>
                </c:pt>
                <c:pt idx="7">
                  <c:v>0.6</c:v>
                </c:pt>
                <c:pt idx="8">
                  <c:v>#N/A</c:v>
                </c:pt>
                <c:pt idx="9">
                  <c:v>0.93</c:v>
                </c:pt>
              </c:numCache>
            </c:numRef>
          </c:val>
          <c:extLst>
            <c:ext xmlns:c16="http://schemas.microsoft.com/office/drawing/2014/chart" uri="{C3380CC4-5D6E-409C-BE32-E72D297353CC}">
              <c16:uniqueId val="{00000005-129E-4F59-9F76-5FDA0B55670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1</c:v>
                </c:pt>
                <c:pt idx="4">
                  <c:v>#N/A</c:v>
                </c:pt>
                <c:pt idx="5">
                  <c:v>2.67</c:v>
                </c:pt>
                <c:pt idx="6">
                  <c:v>#N/A</c:v>
                </c:pt>
                <c:pt idx="7">
                  <c:v>1.86</c:v>
                </c:pt>
                <c:pt idx="8">
                  <c:v>#N/A</c:v>
                </c:pt>
                <c:pt idx="9">
                  <c:v>2.29</c:v>
                </c:pt>
              </c:numCache>
            </c:numRef>
          </c:val>
          <c:extLst>
            <c:ext xmlns:c16="http://schemas.microsoft.com/office/drawing/2014/chart" uri="{C3380CC4-5D6E-409C-BE32-E72D297353CC}">
              <c16:uniqueId val="{00000006-129E-4F59-9F76-5FDA0B55670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6.56</c:v>
                </c:pt>
                <c:pt idx="2">
                  <c:v>#N/A</c:v>
                </c:pt>
                <c:pt idx="3">
                  <c:v>5.13</c:v>
                </c:pt>
                <c:pt idx="4">
                  <c:v>#N/A</c:v>
                </c:pt>
                <c:pt idx="5">
                  <c:v>4.1399999999999997</c:v>
                </c:pt>
                <c:pt idx="6">
                  <c:v>#N/A</c:v>
                </c:pt>
                <c:pt idx="7">
                  <c:v>3.64</c:v>
                </c:pt>
                <c:pt idx="8">
                  <c:v>#N/A</c:v>
                </c:pt>
                <c:pt idx="9">
                  <c:v>3.35</c:v>
                </c:pt>
              </c:numCache>
            </c:numRef>
          </c:val>
          <c:extLst>
            <c:ext xmlns:c16="http://schemas.microsoft.com/office/drawing/2014/chart" uri="{C3380CC4-5D6E-409C-BE32-E72D297353CC}">
              <c16:uniqueId val="{00000007-129E-4F59-9F76-5FDA0B55670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c:v>
                </c:pt>
                <c:pt idx="2">
                  <c:v>#N/A</c:v>
                </c:pt>
                <c:pt idx="3">
                  <c:v>14.14</c:v>
                </c:pt>
                <c:pt idx="4">
                  <c:v>#N/A</c:v>
                </c:pt>
                <c:pt idx="5">
                  <c:v>10.63</c:v>
                </c:pt>
                <c:pt idx="6">
                  <c:v>#N/A</c:v>
                </c:pt>
                <c:pt idx="7">
                  <c:v>9.17</c:v>
                </c:pt>
                <c:pt idx="8">
                  <c:v>#N/A</c:v>
                </c:pt>
                <c:pt idx="9">
                  <c:v>3.93</c:v>
                </c:pt>
              </c:numCache>
            </c:numRef>
          </c:val>
          <c:extLst>
            <c:ext xmlns:c16="http://schemas.microsoft.com/office/drawing/2014/chart" uri="{C3380CC4-5D6E-409C-BE32-E72D297353CC}">
              <c16:uniqueId val="{00000008-129E-4F59-9F76-5FDA0B556702}"/>
            </c:ext>
          </c:extLst>
        </c:ser>
        <c:ser>
          <c:idx val="9"/>
          <c:order val="9"/>
          <c:tx>
            <c:strRef>
              <c:f>データシート!$A$36</c:f>
              <c:strCache>
                <c:ptCount val="1"/>
                <c:pt idx="0">
                  <c:v>学校給食費特別会計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0.01</c:v>
                </c:pt>
                <c:pt idx="1">
                  <c:v>#N/A</c:v>
                </c:pt>
                <c:pt idx="2">
                  <c:v>0.02</c:v>
                </c:pt>
                <c:pt idx="3">
                  <c:v>#N/A</c:v>
                </c:pt>
                <c:pt idx="4">
                  <c:v>0.02</c:v>
                </c:pt>
                <c:pt idx="5">
                  <c:v>#N/A</c:v>
                </c:pt>
                <c:pt idx="6">
                  <c:v>0.02</c:v>
                </c:pt>
                <c:pt idx="7">
                  <c:v>#N/A</c:v>
                </c:pt>
                <c:pt idx="8">
                  <c:v>0.03</c:v>
                </c:pt>
                <c:pt idx="9">
                  <c:v>#N/A</c:v>
                </c:pt>
              </c:numCache>
            </c:numRef>
          </c:val>
          <c:extLst>
            <c:ext xmlns:c16="http://schemas.microsoft.com/office/drawing/2014/chart" uri="{C3380CC4-5D6E-409C-BE32-E72D297353CC}">
              <c16:uniqueId val="{00000009-129E-4F59-9F76-5FDA0B5567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1329</c:v>
                </c:pt>
                <c:pt idx="5">
                  <c:v>1332</c:v>
                </c:pt>
                <c:pt idx="8">
                  <c:v>1297</c:v>
                </c:pt>
                <c:pt idx="11">
                  <c:v>1326</c:v>
                </c:pt>
                <c:pt idx="14">
                  <c:v>1408</c:v>
                </c:pt>
              </c:numCache>
            </c:numRef>
          </c:val>
          <c:extLst>
            <c:ext xmlns:c16="http://schemas.microsoft.com/office/drawing/2014/chart" uri="{C3380CC4-5D6E-409C-BE32-E72D297353CC}">
              <c16:uniqueId val="{00000000-E04A-4010-A613-BE76E97EFC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3</c:v>
                </c:pt>
                <c:pt idx="9">
                  <c:v>2</c:v>
                </c:pt>
                <c:pt idx="12">
                  <c:v>0</c:v>
                </c:pt>
              </c:numCache>
            </c:numRef>
          </c:val>
          <c:extLst>
            <c:ext xmlns:c16="http://schemas.microsoft.com/office/drawing/2014/chart" uri="{C3380CC4-5D6E-409C-BE32-E72D297353CC}">
              <c16:uniqueId val="{00000001-E04A-4010-A613-BE76E97EFC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4A-4010-A613-BE76E97EFC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27</c:v>
                </c:pt>
                <c:pt idx="6">
                  <c:v>26</c:v>
                </c:pt>
                <c:pt idx="9">
                  <c:v>26</c:v>
                </c:pt>
                <c:pt idx="12">
                  <c:v>29</c:v>
                </c:pt>
              </c:numCache>
            </c:numRef>
          </c:val>
          <c:extLst>
            <c:ext xmlns:c16="http://schemas.microsoft.com/office/drawing/2014/chart" uri="{C3380CC4-5D6E-409C-BE32-E72D297353CC}">
              <c16:uniqueId val="{00000003-E04A-4010-A613-BE76E97EFC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281</c:v>
                </c:pt>
                <c:pt idx="3">
                  <c:v>289</c:v>
                </c:pt>
                <c:pt idx="6">
                  <c:v>258</c:v>
                </c:pt>
                <c:pt idx="9">
                  <c:v>301</c:v>
                </c:pt>
                <c:pt idx="12">
                  <c:v>342</c:v>
                </c:pt>
              </c:numCache>
            </c:numRef>
          </c:val>
          <c:extLst>
            <c:ext xmlns:c16="http://schemas.microsoft.com/office/drawing/2014/chart" uri="{C3380CC4-5D6E-409C-BE32-E72D297353CC}">
              <c16:uniqueId val="{00000004-E04A-4010-A613-BE76E97EFC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4A-4010-A613-BE76E97EFC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4A-4010-A613-BE76E97EFC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1742</c:v>
                </c:pt>
                <c:pt idx="3">
                  <c:v>1756</c:v>
                </c:pt>
                <c:pt idx="6">
                  <c:v>1727</c:v>
                </c:pt>
                <c:pt idx="9">
                  <c:v>1818</c:v>
                </c:pt>
                <c:pt idx="12">
                  <c:v>1839</c:v>
                </c:pt>
              </c:numCache>
            </c:numRef>
          </c:val>
          <c:extLst>
            <c:ext xmlns:c16="http://schemas.microsoft.com/office/drawing/2014/chart" uri="{C3380CC4-5D6E-409C-BE32-E72D297353CC}">
              <c16:uniqueId val="{00000007-E04A-4010-A613-BE76E97EFC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723</c:v>
                </c:pt>
                <c:pt idx="2">
                  <c:v>#N/A</c:v>
                </c:pt>
                <c:pt idx="3">
                  <c:v>#N/A</c:v>
                </c:pt>
                <c:pt idx="4">
                  <c:v>740</c:v>
                </c:pt>
                <c:pt idx="5">
                  <c:v>#N/A</c:v>
                </c:pt>
                <c:pt idx="6">
                  <c:v>#N/A</c:v>
                </c:pt>
                <c:pt idx="7">
                  <c:v>717</c:v>
                </c:pt>
                <c:pt idx="8">
                  <c:v>#N/A</c:v>
                </c:pt>
                <c:pt idx="9">
                  <c:v>#N/A</c:v>
                </c:pt>
                <c:pt idx="10">
                  <c:v>821</c:v>
                </c:pt>
                <c:pt idx="11">
                  <c:v>#N/A</c:v>
                </c:pt>
                <c:pt idx="12">
                  <c:v>#N/A</c:v>
                </c:pt>
                <c:pt idx="13">
                  <c:v>802</c:v>
                </c:pt>
                <c:pt idx="14">
                  <c:v>#N/A</c:v>
                </c:pt>
              </c:numCache>
            </c:numRef>
          </c:val>
          <c:smooth val="0"/>
          <c:extLst>
            <c:ext xmlns:c16="http://schemas.microsoft.com/office/drawing/2014/chart" uri="{C3380CC4-5D6E-409C-BE32-E72D297353CC}">
              <c16:uniqueId val="{00000008-E04A-4010-A613-BE76E97EFC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13593</c:v>
                </c:pt>
                <c:pt idx="5">
                  <c:v>14231</c:v>
                </c:pt>
                <c:pt idx="8">
                  <c:v>16145</c:v>
                </c:pt>
                <c:pt idx="11">
                  <c:v>17749</c:v>
                </c:pt>
                <c:pt idx="14">
                  <c:v>17676</c:v>
                </c:pt>
              </c:numCache>
            </c:numRef>
          </c:val>
          <c:extLst>
            <c:ext xmlns:c16="http://schemas.microsoft.com/office/drawing/2014/chart" uri="{C3380CC4-5D6E-409C-BE32-E72D297353CC}">
              <c16:uniqueId val="{00000000-7F55-498E-8FFF-A0DA918F66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1086</c:v>
                </c:pt>
                <c:pt idx="5">
                  <c:v>1018</c:v>
                </c:pt>
                <c:pt idx="8">
                  <c:v>986</c:v>
                </c:pt>
                <c:pt idx="11">
                  <c:v>989</c:v>
                </c:pt>
                <c:pt idx="14">
                  <c:v>991</c:v>
                </c:pt>
              </c:numCache>
            </c:numRef>
          </c:val>
          <c:extLst>
            <c:ext xmlns:c16="http://schemas.microsoft.com/office/drawing/2014/chart" uri="{C3380CC4-5D6E-409C-BE32-E72D297353CC}">
              <c16:uniqueId val="{00000001-7F55-498E-8FFF-A0DA918F66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5016</c:v>
                </c:pt>
                <c:pt idx="5">
                  <c:v>5232</c:v>
                </c:pt>
                <c:pt idx="8">
                  <c:v>5665</c:v>
                </c:pt>
                <c:pt idx="11">
                  <c:v>5665</c:v>
                </c:pt>
                <c:pt idx="14">
                  <c:v>5652</c:v>
                </c:pt>
              </c:numCache>
            </c:numRef>
          </c:val>
          <c:extLst>
            <c:ext xmlns:c16="http://schemas.microsoft.com/office/drawing/2014/chart" uri="{C3380CC4-5D6E-409C-BE32-E72D297353CC}">
              <c16:uniqueId val="{00000002-7F55-498E-8FFF-A0DA918F66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55-498E-8FFF-A0DA918F66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55-498E-8FFF-A0DA918F66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55-498E-8FFF-A0DA918F66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2355</c:v>
                </c:pt>
                <c:pt idx="3">
                  <c:v>2304</c:v>
                </c:pt>
                <c:pt idx="6">
                  <c:v>2148</c:v>
                </c:pt>
                <c:pt idx="9">
                  <c:v>2196</c:v>
                </c:pt>
                <c:pt idx="12">
                  <c:v>2170</c:v>
                </c:pt>
              </c:numCache>
            </c:numRef>
          </c:val>
          <c:extLst>
            <c:ext xmlns:c16="http://schemas.microsoft.com/office/drawing/2014/chart" uri="{C3380CC4-5D6E-409C-BE32-E72D297353CC}">
              <c16:uniqueId val="{00000006-7F55-498E-8FFF-A0DA918F66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c:v>
                </c:pt>
                <c:pt idx="3">
                  <c:v>123</c:v>
                </c:pt>
                <c:pt idx="6">
                  <c:v>115</c:v>
                </c:pt>
                <c:pt idx="9">
                  <c:v>109</c:v>
                </c:pt>
                <c:pt idx="12">
                  <c:v>113</c:v>
                </c:pt>
              </c:numCache>
            </c:numRef>
          </c:val>
          <c:extLst>
            <c:ext xmlns:c16="http://schemas.microsoft.com/office/drawing/2014/chart" uri="{C3380CC4-5D6E-409C-BE32-E72D297353CC}">
              <c16:uniqueId val="{00000007-7F55-498E-8FFF-A0DA918F66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3731</c:v>
                </c:pt>
                <c:pt idx="3">
                  <c:v>4037</c:v>
                </c:pt>
                <c:pt idx="6">
                  <c:v>3702</c:v>
                </c:pt>
                <c:pt idx="9">
                  <c:v>3527</c:v>
                </c:pt>
                <c:pt idx="12">
                  <c:v>3516</c:v>
                </c:pt>
              </c:numCache>
            </c:numRef>
          </c:val>
          <c:extLst>
            <c:ext xmlns:c16="http://schemas.microsoft.com/office/drawing/2014/chart" uri="{C3380CC4-5D6E-409C-BE32-E72D297353CC}">
              <c16:uniqueId val="{00000008-7F55-498E-8FFF-A0DA918F66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55-498E-8FFF-A0DA918F66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19579</c:v>
                </c:pt>
                <c:pt idx="3">
                  <c:v>20107</c:v>
                </c:pt>
                <c:pt idx="6">
                  <c:v>22224</c:v>
                </c:pt>
                <c:pt idx="9">
                  <c:v>23568</c:v>
                </c:pt>
                <c:pt idx="12">
                  <c:v>22745</c:v>
                </c:pt>
              </c:numCache>
            </c:numRef>
          </c:val>
          <c:extLst>
            <c:ext xmlns:c16="http://schemas.microsoft.com/office/drawing/2014/chart" uri="{C3380CC4-5D6E-409C-BE32-E72D297353CC}">
              <c16:uniqueId val="{0000000A-7F55-498E-8FFF-A0DA918F66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6086</c:v>
                </c:pt>
                <c:pt idx="2">
                  <c:v>#N/A</c:v>
                </c:pt>
                <c:pt idx="3">
                  <c:v>#N/A</c:v>
                </c:pt>
                <c:pt idx="4">
                  <c:v>6089</c:v>
                </c:pt>
                <c:pt idx="5">
                  <c:v>#N/A</c:v>
                </c:pt>
                <c:pt idx="6">
                  <c:v>#N/A</c:v>
                </c:pt>
                <c:pt idx="7">
                  <c:v>5394</c:v>
                </c:pt>
                <c:pt idx="8">
                  <c:v>#N/A</c:v>
                </c:pt>
                <c:pt idx="9">
                  <c:v>#N/A</c:v>
                </c:pt>
                <c:pt idx="10">
                  <c:v>4997</c:v>
                </c:pt>
                <c:pt idx="11">
                  <c:v>#N/A</c:v>
                </c:pt>
                <c:pt idx="12">
                  <c:v>#N/A</c:v>
                </c:pt>
                <c:pt idx="13">
                  <c:v>4225</c:v>
                </c:pt>
                <c:pt idx="14">
                  <c:v>#N/A</c:v>
                </c:pt>
              </c:numCache>
            </c:numRef>
          </c:val>
          <c:smooth val="0"/>
          <c:extLst>
            <c:ext xmlns:c16="http://schemas.microsoft.com/office/drawing/2014/chart" uri="{C3380CC4-5D6E-409C-BE32-E72D297353CC}">
              <c16:uniqueId val="{0000000B-7F55-498E-8FFF-A0DA918F66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2901</c:v>
                </c:pt>
                <c:pt idx="1">
                  <c:v>2705</c:v>
                </c:pt>
                <c:pt idx="2">
                  <c:v>2517</c:v>
                </c:pt>
              </c:numCache>
            </c:numRef>
          </c:val>
          <c:extLst>
            <c:ext xmlns:c16="http://schemas.microsoft.com/office/drawing/2014/chart" uri="{C3380CC4-5D6E-409C-BE32-E72D297353CC}">
              <c16:uniqueId val="{00000000-9DC1-4949-8E59-EE02C9F1B7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957</c:v>
                </c:pt>
                <c:pt idx="1">
                  <c:v>1041</c:v>
                </c:pt>
                <c:pt idx="2">
                  <c:v>1145</c:v>
                </c:pt>
              </c:numCache>
            </c:numRef>
          </c:val>
          <c:extLst>
            <c:ext xmlns:c16="http://schemas.microsoft.com/office/drawing/2014/chart" uri="{C3380CC4-5D6E-409C-BE32-E72D297353CC}">
              <c16:uniqueId val="{00000001-9DC1-4949-8E59-EE02C9F1B7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1368</c:v>
                </c:pt>
                <c:pt idx="1">
                  <c:v>1388</c:v>
                </c:pt>
                <c:pt idx="2">
                  <c:v>1421</c:v>
                </c:pt>
              </c:numCache>
            </c:numRef>
          </c:val>
          <c:extLst>
            <c:ext xmlns:c16="http://schemas.microsoft.com/office/drawing/2014/chart" uri="{C3380CC4-5D6E-409C-BE32-E72D297353CC}">
              <c16:uniqueId val="{00000002-9DC1-4949-8E59-EE02C9F1B7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普通建設事業の抑制や低利の借り換えをおこなってきたことにより、公債費は減少傾向にあったが、近年は過疎対策事業債を始めとする地方債の発行が増嵩しており、令和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年度においては元利償還金が前年度比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増となった。また、後年度においては複数の大型事業を予定しており、地方債の借入及びそれに伴う公債費は増大していくと見込まれる。事業の取捨選択や事業間のスケジュール調整をおこなうなど負担の平準化に努め、地方債の任意繰上償還の実施等により公債費の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満期一括償還地方債の財源として積み立てた当該基金は無し。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）に関して、令和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年度においては継続した繰上償還の実施により前年度末に比べ地方債現在高が</a:t>
          </a:r>
          <a:r>
            <a:rPr kumimoji="1" lang="en-US" altLang="ja-JP" sz="1400">
              <a:latin typeface="ＭＳ ゴシック" pitchFamily="49" charset="-128"/>
              <a:ea typeface="ＭＳ ゴシック" pitchFamily="49" charset="-128"/>
            </a:rPr>
            <a:t>823</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も、上記の緊急防災・減災事業債の発行等により基準財政需要額算入見込額が増加し、地方債残高に占める交付税算入割合が増加したため将来負担比率の分子は減少傾向となっている。後年度には複数の大型事業が控えており、地方債の発行により地方債残高の増が見込まれる。事業の取捨選択や事業間のスケジュール調整をおこなうなど負担の平準化に努め、地方債の任意繰上償還の実施等により地方債残高の増加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年度においては生活応援振興券事業等の財源として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百万円を財政調整基金から取崩し、また、後年度の地方債償還に備え財政調整基金から減債基金に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億円の積み替えを行った。減債基金については特定地方債の償還財源として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的には定められたルールに則って適宜積み立て及び取り崩しをおこなう。しかしながら後年度に控えている複数の大型事業の実施が見込まれており、計画的な基金の積み立てをおこない、財政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ふるさと創生基金：市が実施するふるさと創生事業に充当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福祉基金：福祉施設整備や社会福祉事業等に充当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教育振興基金：教育、文化及びスポーツの振興事業に充当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については、市内のミニボートピア企業から本市に支払われる環境整備協力金を原資として積み立てをおこなったことで残高が増大している。ふるさと創生基金については、創業支援事業及び新婚世帯家賃補助金等に充当するために取り崩しをおこなったこと等により減となっている。教育振興基金については、学校及び図書館の図書充実に向けた書籍購入費用等に充当するために取り崩しをおこなったこと等により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定められたルールに則って適切に積み立て及び取り崩しをおこない、適正な基金運営に取り組んでいく。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年度決算より黒字化を達成してからこれまで黒字決算を計上し続けており、令和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年度までは毎年度積み立てをおこなっている。令和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年度においては前年度実質収支額の一部を任意繰上償還の財源として活用したため積立は行わず、生活応援振興券事業等の財源として取崩しをおこなったため基金残高が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積立については黒字決算となった年度の翌年度に法に基づき積み立てをおこなっている。後年度においては、大型事業を複数実施する予定であり、公債費の増嵩や財政状況の悪化が見込まれるため、令和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年度以降は収支状況を注視しつつ財政調整基金から減債基金へ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億円の積み替えをおこなう方針である。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年度においては、定められたルールに則って特定の地方債の公債費に充当するために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百万円の取り崩しをおこなったが、普通交付税追加交付による臨時財政対策債償還基金費や後年度の地方債償還への備えとして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基金の利子収入や毎年度の公債費に充当すべき国や県等からの補助金等を積み立てることとし、取り崩しについては定められたルールに則って適宜取り崩すことを基本的な方針としているが、後年度において大型事業を複数実施する予定となっており、公債費についても増大していくと見込ま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年度より収支状況を注視しつつ財政調整基金を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億円取り崩し減債基金へ積み替えをおこない、市債管理基金を取り崩して公債費負担の軽減を図る方針である。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類似団体の数値を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ヵ年連続で</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下回っており、若干の低下傾向が続いている。例年低い水準で推移している主な要因としては、少子高齢化に伴う人口減少や市内に大規模な事業所が存在しないこと等により、財政基盤が脆弱であることが挙げられる。これまでに引き続き、今後も税の徴収強化や企業誘致の推進等による市税の基盤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税基盤が脆弱であること、社会的・地理的要因から、施設数やそれに伴う職員数が多く人件費が類似団体内平均値より高いこと等により、経常収支比率は高い数値で推移している。令和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過疎対策事業債を発行し続けていることから公債費が高水準にあり、また、障害福祉サービス費等の扶助費についても増加傾向にあることから、歳入における普通交付税の増等はあるものの、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％悪化となった。税収等の更なる徴収強化や、地方債の任意繰上償還の実施による公債費の抑制などに取り組み、経常収支比率の改善を図る。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15663</xdr:rowOff>
    </xdr:from>
    <xdr:to>
      <xdr:col>23</xdr:col>
      <xdr:colOff>133350</xdr:colOff>
      <xdr:row>67</xdr:row>
      <xdr:rowOff>80010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5028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15663</xdr:rowOff>
    </xdr:from>
    <xdr:to>
      <xdr:col>19</xdr:col>
      <xdr:colOff>133350</xdr:colOff>
      <xdr:row>67</xdr:row>
      <xdr:rowOff>47837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5028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67</xdr:row>
      <xdr:rowOff>47837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3282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68</xdr:row>
      <xdr:rowOff>29210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32820"/>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29210</xdr:rowOff>
    </xdr:from>
    <xdr:to>
      <xdr:col>23</xdr:col>
      <xdr:colOff>184150</xdr:colOff>
      <xdr:row>67</xdr:row>
      <xdr:rowOff>130810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96537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41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136313</xdr:rowOff>
    </xdr:from>
    <xdr:to>
      <xdr:col>19</xdr:col>
      <xdr:colOff>184150</xdr:colOff>
      <xdr:row>67</xdr:row>
      <xdr:rowOff>66463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51240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168487</xdr:rowOff>
    </xdr:from>
    <xdr:to>
      <xdr:col>15</xdr:col>
      <xdr:colOff>133350</xdr:colOff>
      <xdr:row>67</xdr:row>
      <xdr:rowOff>98637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83414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149860</xdr:rowOff>
    </xdr:from>
    <xdr:to>
      <xdr:col>7</xdr:col>
      <xdr:colOff>31750</xdr:colOff>
      <xdr:row>68</xdr:row>
      <xdr:rowOff>80010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6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64787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72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が要因となっている。これは、主にごみ収集業務や保育所等の施設運営を直営で行っているためであり、また、少子高齢化に伴う人口減少により人口１人当たりの決算額も増加し続けている。今後も人口の減少が見込まれるため、保育所の統廃合により人件費や施設維持管理費の抑制を図るなど、コストの低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7331</xdr:rowOff>
    </xdr:from>
    <xdr:to>
      <xdr:col>23</xdr:col>
      <xdr:colOff>133350</xdr:colOff>
      <xdr:row>84</xdr:row>
      <xdr:rowOff>65625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09131"/>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552</xdr:rowOff>
    </xdr:from>
    <xdr:to>
      <xdr:col>19</xdr:col>
      <xdr:colOff>133350</xdr:colOff>
      <xdr:row>84</xdr:row>
      <xdr:rowOff>7331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02352"/>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160009</xdr:rowOff>
    </xdr:from>
    <xdr:to>
      <xdr:col>15</xdr:col>
      <xdr:colOff>82550</xdr:colOff>
      <xdr:row>84</xdr:row>
      <xdr:rowOff>552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90359"/>
          <a:ext cx="8890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102256</xdr:rowOff>
    </xdr:from>
    <xdr:to>
      <xdr:col>11</xdr:col>
      <xdr:colOff>31750</xdr:colOff>
      <xdr:row>83</xdr:row>
      <xdr:rowOff>160009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32606"/>
          <a:ext cx="889000" cy="5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14825</xdr:rowOff>
    </xdr:from>
    <xdr:to>
      <xdr:col>23</xdr:col>
      <xdr:colOff>184150</xdr:colOff>
      <xdr:row>84</xdr:row>
      <xdr:rowOff>116425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158352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127981</xdr:rowOff>
    </xdr:from>
    <xdr:to>
      <xdr:col>19</xdr:col>
      <xdr:colOff>184150</xdr:colOff>
      <xdr:row>84</xdr:row>
      <xdr:rowOff>58131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42908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121202</xdr:rowOff>
    </xdr:from>
    <xdr:to>
      <xdr:col>15</xdr:col>
      <xdr:colOff>133350</xdr:colOff>
      <xdr:row>84</xdr:row>
      <xdr:rowOff>51352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36129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109209</xdr:rowOff>
    </xdr:from>
    <xdr:to>
      <xdr:col>11</xdr:col>
      <xdr:colOff>82550</xdr:colOff>
      <xdr:row>84</xdr:row>
      <xdr:rowOff>39359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24136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51456</xdr:rowOff>
    </xdr:from>
    <xdr:to>
      <xdr:col>7</xdr:col>
      <xdr:colOff>31750</xdr:colOff>
      <xdr:row>83</xdr:row>
      <xdr:rowOff>153056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137833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6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財政健全化計画が終了したことに伴い、計画の一環として実施していた職員給与の１０％カット分を復活させた。その結果近年では類似団体を上回っており、県内の市町村の動向を注視しながら、給与制度の運用や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24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4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財政健全化計画に基づき、人件費の抑制を図るために職員数の削減を実施し、計画終了後も適正な職員数となるように努めてきている。しかしながら、地理的・社会的要因等から公共施設が現在も数多く存在しており、類似団体と比較した際にはそれらの平均を大きく上回っている状況である。また近年の人口減少も職員数割合の増大に拍車をかけ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年度に策定した御所市第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次定員適正化計画に則り職員数の適正管理を図る。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27880</xdr:rowOff>
    </xdr:from>
    <xdr:to>
      <xdr:col>81</xdr:col>
      <xdr:colOff>44450</xdr:colOff>
      <xdr:row>64</xdr:row>
      <xdr:rowOff>74991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00680"/>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24433</xdr:rowOff>
    </xdr:from>
    <xdr:to>
      <xdr:col>77</xdr:col>
      <xdr:colOff>44450</xdr:colOff>
      <xdr:row>64</xdr:row>
      <xdr:rowOff>27880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9723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12942</xdr:rowOff>
    </xdr:from>
    <xdr:to>
      <xdr:col>72</xdr:col>
      <xdr:colOff>203200</xdr:colOff>
      <xdr:row>64</xdr:row>
      <xdr:rowOff>24433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8574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153367</xdr:rowOff>
    </xdr:from>
    <xdr:to>
      <xdr:col>68</xdr:col>
      <xdr:colOff>152400</xdr:colOff>
      <xdr:row>64</xdr:row>
      <xdr:rowOff>12942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5471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24191</xdr:rowOff>
    </xdr:from>
    <xdr:to>
      <xdr:col>81</xdr:col>
      <xdr:colOff>95250</xdr:colOff>
      <xdr:row>64</xdr:row>
      <xdr:rowOff>125791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167718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148530</xdr:rowOff>
    </xdr:from>
    <xdr:to>
      <xdr:col>77</xdr:col>
      <xdr:colOff>95250</xdr:colOff>
      <xdr:row>64</xdr:row>
      <xdr:rowOff>78680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63457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145083</xdr:rowOff>
    </xdr:from>
    <xdr:to>
      <xdr:col>73</xdr:col>
      <xdr:colOff>44450</xdr:colOff>
      <xdr:row>64</xdr:row>
      <xdr:rowOff>75233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60010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3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133592</xdr:rowOff>
    </xdr:from>
    <xdr:to>
      <xdr:col>68</xdr:col>
      <xdr:colOff>203200</xdr:colOff>
      <xdr:row>64</xdr:row>
      <xdr:rowOff>63742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48519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102567</xdr:rowOff>
    </xdr:from>
    <xdr:to>
      <xdr:col>64</xdr:col>
      <xdr:colOff>152400</xdr:colOff>
      <xdr:row>64</xdr:row>
      <xdr:rowOff>32717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17494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早期健全化基準を下回っているものの類似団体に比べ高い数値で推移を続けている。令和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年度より発行を続けている過疎対策事業債の元金償還が重なってきたことにより公債費が増加している。また、公営企業債の元利償還金に対する繰入金も増加しており、実質公債費比率は前年度に比べ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％悪化となった。実質公債費比率の上昇を抑えるために地方債の任意繰上償還の実施や、普通建設事業の取捨選択をおこない財政負担の平準化に努めていく。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11995</xdr:rowOff>
    </xdr:from>
    <xdr:to>
      <xdr:col>77</xdr:col>
      <xdr:colOff>44450</xdr:colOff>
      <xdr:row>42</xdr:row>
      <xdr:rowOff>65617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128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92428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28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92428</xdr:rowOff>
    </xdr:from>
    <xdr:to>
      <xdr:col>68</xdr:col>
      <xdr:colOff>152400</xdr:colOff>
      <xdr:row>43</xdr:row>
      <xdr:rowOff>68439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933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41628</xdr:rowOff>
    </xdr:from>
    <xdr:to>
      <xdr:col>68</xdr:col>
      <xdr:colOff>203200</xdr:colOff>
      <xdr:row>42</xdr:row>
      <xdr:rowOff>143228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128005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類似団体平均に比べて数値は高いものの将来負担比率は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年連続で減少している。令和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年度においては、継続して取り組んでいる繰上償還（任意分）により地方債残高の減少、現在高の内訳が過疎対策事業債等の交付税措置率の高いものに置き換わっていることなどから、前年度に比べ</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改善している。しかしながら、後年度には学校規模適正化事業等の大型事業が実施を控えており、今後も地方債残高及び公債費は増加していく見込みのため、地方債の任意繰上償還の実施や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2769</xdr:rowOff>
    </xdr:from>
    <xdr:to>
      <xdr:col>81</xdr:col>
      <xdr:colOff>44450</xdr:colOff>
      <xdr:row>16</xdr:row>
      <xdr:rowOff>65989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45969"/>
          <a:ext cx="8382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65989</xdr:rowOff>
    </xdr:from>
    <xdr:to>
      <xdr:col>77</xdr:col>
      <xdr:colOff>44450</xdr:colOff>
      <xdr:row>16</xdr:row>
      <xdr:rowOff>94463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09189"/>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94463</xdr:rowOff>
    </xdr:from>
    <xdr:to>
      <xdr:col>72</xdr:col>
      <xdr:colOff>203200</xdr:colOff>
      <xdr:row>16</xdr:row>
      <xdr:rowOff>124384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37663"/>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124384</xdr:rowOff>
    </xdr:from>
    <xdr:to>
      <xdr:col>68</xdr:col>
      <xdr:colOff>152400</xdr:colOff>
      <xdr:row>16</xdr:row>
      <xdr:rowOff>155270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67584"/>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123419</xdr:rowOff>
    </xdr:from>
    <xdr:to>
      <xdr:col>81</xdr:col>
      <xdr:colOff>95250</xdr:colOff>
      <xdr:row>16</xdr:row>
      <xdr:rowOff>53569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95496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6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15189</xdr:rowOff>
    </xdr:from>
    <xdr:to>
      <xdr:col>77</xdr:col>
      <xdr:colOff>95250</xdr:colOff>
      <xdr:row>16</xdr:row>
      <xdr:rowOff>116789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101566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43663</xdr:rowOff>
    </xdr:from>
    <xdr:to>
      <xdr:col>73</xdr:col>
      <xdr:colOff>44450</xdr:colOff>
      <xdr:row>16</xdr:row>
      <xdr:rowOff>145263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130040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7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73584</xdr:rowOff>
    </xdr:from>
    <xdr:to>
      <xdr:col>68</xdr:col>
      <xdr:colOff>203200</xdr:colOff>
      <xdr:row>17</xdr:row>
      <xdr:rowOff>3734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159961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0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104470</xdr:rowOff>
    </xdr:from>
    <xdr:to>
      <xdr:col>64</xdr:col>
      <xdr:colOff>152400</xdr:colOff>
      <xdr:row>17</xdr:row>
      <xdr:rowOff>34620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19397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地理的・社会的要因等から公共施設が現在も数多く存在しており類似団体と比較して職員数が多いため人件費が高く、例年、類似団体平均を上回っている。令和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年度に退職手当の減少により改善したが、令和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年度は退職手当の増加により、再び上昇に転じた。新規採用の抑制や保育所の統廃合による人件費の抑制、会計年度任用職員の雇用形態の見直しを図るなどコストの低減に努めていく。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39</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物件費に係る経常収支比率については、従前より類似団体平均値を下回っている。引き続き、事務事業の見直しや施設の再編・統合をおこない、経費の抑制に努める。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47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2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少子高齢化の進行、類似団体よりも生活保護率が高い等の要因により類似団体平均を上回っている。近年は障害福祉サービス費も増加しており、さらに今後はさらなる高齢化により医療費の増に伴う助成費の増加も見込まれるため、検診の実施や重複受診・多受診の防止、資格の的確な把握により、医療費の適正化を図るなど扶助費の削減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58</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0984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年度より下水道事業が地方公営企業法を適用した公営企業会計へ移行し、下水道事業会計繰出金が補助費等に移行されたこと等により、繰出金に係る経常収支比率は改善したが、令和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年度以降は再び増加傾向になっている。高齢化が進捗していることから、介護給付や医療費に係る繰出金が増加傾向にあるため、予防や啓発に努め普通会計の負担抑制に努めていく。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9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58</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7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年度に下水道事業の法適化に伴い下水道事業会計繰出金が補助費等に移行したこと等により補助費等に係る経常収支比率が上昇したものの、令和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年度以降は類似団体との差は徐々に縮まっていたが、令和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繰出金に係る経常的支出の増加等で悪化している。補助費等においては、各種団体等に対する補助金や負担金が多額であり、社会情勢の変化や補助目的、市の関与の必要性等を考慮し、事業内容や効果等を精査し、必要な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089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08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6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公債費に係る経常収支比率ついては、過去に同和対策事業を中心とした公営住宅政策を進めてきたこと等により類似団体平均を上回っている。令和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年度までは類似団体との差は徐々に縮まっていたが、平成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年度より発行を続けている過疎対策事業債等の影響により、令和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年度以降は再び差が増大している。今後も公債費は更に増大していくと見込まれ、地方債の任意繰上償還の実施や事業の取捨選択をおこない公債費の抑制を図る。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9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80</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52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7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168911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763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118111</xdr:rowOff>
    </xdr:from>
    <xdr:to>
      <xdr:col>6</xdr:col>
      <xdr:colOff>171450</xdr:colOff>
      <xdr:row>80</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年度は、退職者数の増加により人件費に係る経常収支比率が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％上昇し、公債費以外の経常収支比率においても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％上昇となった。施設の再編・統合に伴う職員の配置見直しや会計年度任用職員の雇用形態の見直しを図るなど、経常人件費の適正化に努めていく。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95976</xdr:rowOff>
    </xdr:from>
    <xdr:to>
      <xdr:col>82</xdr:col>
      <xdr:colOff>107950</xdr:colOff>
      <xdr:row>78</xdr:row>
      <xdr:rowOff>2902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97626"/>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95976</xdr:rowOff>
    </xdr:from>
    <xdr:to>
      <xdr:col>78</xdr:col>
      <xdr:colOff>69850</xdr:colOff>
      <xdr:row>78</xdr:row>
      <xdr:rowOff>9434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2976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91077</xdr:rowOff>
    </xdr:from>
    <xdr:to>
      <xdr:col>73</xdr:col>
      <xdr:colOff>180975</xdr:colOff>
      <xdr:row>78</xdr:row>
      <xdr:rowOff>9434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2127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91077</xdr:rowOff>
    </xdr:from>
    <xdr:to>
      <xdr:col>69</xdr:col>
      <xdr:colOff>92075</xdr:colOff>
      <xdr:row>78</xdr:row>
      <xdr:rowOff>81280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1277"/>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123552</xdr:rowOff>
    </xdr:from>
    <xdr:to>
      <xdr:col>82</xdr:col>
      <xdr:colOff>158750</xdr:colOff>
      <xdr:row>78</xdr:row>
      <xdr:rowOff>53702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95629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45176</xdr:rowOff>
    </xdr:from>
    <xdr:to>
      <xdr:col>78</xdr:col>
      <xdr:colOff>120650</xdr:colOff>
      <xdr:row>77</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131553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3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130084</xdr:rowOff>
    </xdr:from>
    <xdr:to>
      <xdr:col>74</xdr:col>
      <xdr:colOff>31750</xdr:colOff>
      <xdr:row>78</xdr:row>
      <xdr:rowOff>60234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45011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40277</xdr:rowOff>
    </xdr:from>
    <xdr:to>
      <xdr:col>69</xdr:col>
      <xdr:colOff>142875</xdr:colOff>
      <xdr:row>76</xdr:row>
      <xdr:rowOff>141877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126654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113271</xdr:rowOff>
    </xdr:from>
    <xdr:to>
      <xdr:col>29</xdr:col>
      <xdr:colOff>127000</xdr:colOff>
      <xdr:row>14</xdr:row>
      <xdr:rowOff>103061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9746"/>
          <a:ext cx="647700" cy="16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103061</xdr:rowOff>
    </xdr:from>
    <xdr:to>
      <xdr:col>26</xdr:col>
      <xdr:colOff>50800</xdr:colOff>
      <xdr:row>14</xdr:row>
      <xdr:rowOff>156769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0986"/>
          <a:ext cx="698500" cy="53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142202</xdr:rowOff>
    </xdr:from>
    <xdr:to>
      <xdr:col>22</xdr:col>
      <xdr:colOff>114300</xdr:colOff>
      <xdr:row>14</xdr:row>
      <xdr:rowOff>156769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90127"/>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142202</xdr:rowOff>
    </xdr:from>
    <xdr:to>
      <xdr:col>18</xdr:col>
      <xdr:colOff>177800</xdr:colOff>
      <xdr:row>14</xdr:row>
      <xdr:rowOff>151638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90127"/>
          <a:ext cx="698500" cy="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62471</xdr:rowOff>
    </xdr:from>
    <xdr:to>
      <xdr:col>29</xdr:col>
      <xdr:colOff>177800</xdr:colOff>
      <xdr:row>13</xdr:row>
      <xdr:rowOff>164071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78998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52261</xdr:rowOff>
    </xdr:from>
    <xdr:to>
      <xdr:col>26</xdr:col>
      <xdr:colOff>101600</xdr:colOff>
      <xdr:row>14</xdr:row>
      <xdr:rowOff>153861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164038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105969</xdr:rowOff>
    </xdr:from>
    <xdr:to>
      <xdr:col>22</xdr:col>
      <xdr:colOff>165100</xdr:colOff>
      <xdr:row>15</xdr:row>
      <xdr:rowOff>36119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46296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91402</xdr:rowOff>
    </xdr:from>
    <xdr:to>
      <xdr:col>19</xdr:col>
      <xdr:colOff>38100</xdr:colOff>
      <xdr:row>15</xdr:row>
      <xdr:rowOff>21552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3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31729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0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100838</xdr:rowOff>
    </xdr:from>
    <xdr:to>
      <xdr:col>15</xdr:col>
      <xdr:colOff>101600</xdr:colOff>
      <xdr:row>15</xdr:row>
      <xdr:rowOff>30988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41165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209721</xdr:rowOff>
    </xdr:from>
    <xdr:to>
      <xdr:col>29</xdr:col>
      <xdr:colOff>127000</xdr:colOff>
      <xdr:row>34</xdr:row>
      <xdr:rowOff>210602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77171"/>
          <a:ext cx="647700" cy="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209721</xdr:rowOff>
    </xdr:from>
    <xdr:to>
      <xdr:col>26</xdr:col>
      <xdr:colOff>50800</xdr:colOff>
      <xdr:row>35</xdr:row>
      <xdr:rowOff>29355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77171"/>
          <a:ext cx="698500" cy="16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12504</xdr:rowOff>
    </xdr:from>
    <xdr:to>
      <xdr:col>22</xdr:col>
      <xdr:colOff>114300</xdr:colOff>
      <xdr:row>35</xdr:row>
      <xdr:rowOff>29355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22854"/>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12504</xdr:rowOff>
    </xdr:from>
    <xdr:to>
      <xdr:col>18</xdr:col>
      <xdr:colOff>177800</xdr:colOff>
      <xdr:row>35</xdr:row>
      <xdr:rowOff>59889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22854"/>
          <a:ext cx="698500" cy="47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159802</xdr:rowOff>
    </xdr:from>
    <xdr:to>
      <xdr:col>29</xdr:col>
      <xdr:colOff>177800</xdr:colOff>
      <xdr:row>34</xdr:row>
      <xdr:rowOff>261403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272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4879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7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158921</xdr:rowOff>
    </xdr:from>
    <xdr:to>
      <xdr:col>26</xdr:col>
      <xdr:colOff>101600</xdr:colOff>
      <xdr:row>34</xdr:row>
      <xdr:rowOff>260521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2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270698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9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321455</xdr:rowOff>
    </xdr:from>
    <xdr:to>
      <xdr:col>22</xdr:col>
      <xdr:colOff>165100</xdr:colOff>
      <xdr:row>35</xdr:row>
      <xdr:rowOff>80155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8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90332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304604</xdr:rowOff>
    </xdr:from>
    <xdr:to>
      <xdr:col>19</xdr:col>
      <xdr:colOff>38100</xdr:colOff>
      <xdr:row>35</xdr:row>
      <xdr:rowOff>63304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7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4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9089</xdr:rowOff>
    </xdr:from>
    <xdr:to>
      <xdr:col>15</xdr:col>
      <xdr:colOff>101600</xdr:colOff>
      <xdr:row>35</xdr:row>
      <xdr:rowOff>110689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1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120867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38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63246</xdr:rowOff>
    </xdr:from>
    <xdr:to>
      <xdr:col>24</xdr:col>
      <xdr:colOff>63500</xdr:colOff>
      <xdr:row>33</xdr:row>
      <xdr:rowOff>19571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78196"/>
          <a:ext cx="838200" cy="2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121526</xdr:rowOff>
    </xdr:from>
    <xdr:to>
      <xdr:col>19</xdr:col>
      <xdr:colOff>177800</xdr:colOff>
      <xdr:row>33</xdr:row>
      <xdr:rowOff>19571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07926"/>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121526</xdr:rowOff>
    </xdr:from>
    <xdr:to>
      <xdr:col>15</xdr:col>
      <xdr:colOff>50800</xdr:colOff>
      <xdr:row>32</xdr:row>
      <xdr:rowOff>149771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07926"/>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68771</xdr:rowOff>
    </xdr:from>
    <xdr:to>
      <xdr:col>10</xdr:col>
      <xdr:colOff>114300</xdr:colOff>
      <xdr:row>32</xdr:row>
      <xdr:rowOff>149771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55171"/>
          <a:ext cx="8890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12446</xdr:rowOff>
    </xdr:from>
    <xdr:to>
      <xdr:col>24</xdr:col>
      <xdr:colOff>114300</xdr:colOff>
      <xdr:row>31</xdr:row>
      <xdr:rowOff>114046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35323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140221</xdr:rowOff>
    </xdr:from>
    <xdr:to>
      <xdr:col>20</xdr:col>
      <xdr:colOff>38100</xdr:colOff>
      <xdr:row>33</xdr:row>
      <xdr:rowOff>70371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86898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0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70726</xdr:rowOff>
    </xdr:from>
    <xdr:to>
      <xdr:col>15</xdr:col>
      <xdr:colOff>101600</xdr:colOff>
      <xdr:row>33</xdr:row>
      <xdr:rowOff>876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17403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98971</xdr:rowOff>
    </xdr:from>
    <xdr:to>
      <xdr:col>10</xdr:col>
      <xdr:colOff>165100</xdr:colOff>
      <xdr:row>33</xdr:row>
      <xdr:rowOff>29121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8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45648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17971</xdr:rowOff>
    </xdr:from>
    <xdr:to>
      <xdr:col>6</xdr:col>
      <xdr:colOff>38100</xdr:colOff>
      <xdr:row>32</xdr:row>
      <xdr:rowOff>119571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136098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138824</xdr:rowOff>
    </xdr:from>
    <xdr:to>
      <xdr:col>24</xdr:col>
      <xdr:colOff>63500</xdr:colOff>
      <xdr:row>57</xdr:row>
      <xdr:rowOff>157318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1474"/>
          <a:ext cx="8382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125062</xdr:rowOff>
    </xdr:from>
    <xdr:to>
      <xdr:col>19</xdr:col>
      <xdr:colOff>177800</xdr:colOff>
      <xdr:row>57</xdr:row>
      <xdr:rowOff>157318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7712"/>
          <a:ext cx="8890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125062</xdr:rowOff>
    </xdr:from>
    <xdr:to>
      <xdr:col>15</xdr:col>
      <xdr:colOff>50800</xdr:colOff>
      <xdr:row>57</xdr:row>
      <xdr:rowOff>151320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7712"/>
          <a:ext cx="889000" cy="2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151320</xdr:rowOff>
    </xdr:from>
    <xdr:to>
      <xdr:col>10</xdr:col>
      <xdr:colOff>114300</xdr:colOff>
      <xdr:row>58</xdr:row>
      <xdr:rowOff>70168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3970"/>
          <a:ext cx="8890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88024</xdr:rowOff>
    </xdr:from>
    <xdr:to>
      <xdr:col>24</xdr:col>
      <xdr:colOff>114300</xdr:colOff>
      <xdr:row>58</xdr:row>
      <xdr:rowOff>18174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66451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106518</xdr:rowOff>
    </xdr:from>
    <xdr:to>
      <xdr:col>20</xdr:col>
      <xdr:colOff>38100</xdr:colOff>
      <xdr:row>58</xdr:row>
      <xdr:rowOff>36668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27795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74262</xdr:rowOff>
    </xdr:from>
    <xdr:to>
      <xdr:col>15</xdr:col>
      <xdr:colOff>101600</xdr:colOff>
      <xdr:row>58</xdr:row>
      <xdr:rowOff>4412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166989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100520</xdr:rowOff>
    </xdr:from>
    <xdr:to>
      <xdr:col>10</xdr:col>
      <xdr:colOff>165100</xdr:colOff>
      <xdr:row>58</xdr:row>
      <xdr:rowOff>30670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47197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19368</xdr:rowOff>
    </xdr:from>
    <xdr:to>
      <xdr:col>6</xdr:col>
      <xdr:colOff>38100</xdr:colOff>
      <xdr:row>58</xdr:row>
      <xdr:rowOff>120968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112095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96228</xdr:rowOff>
    </xdr:from>
    <xdr:to>
      <xdr:col>24</xdr:col>
      <xdr:colOff>63500</xdr:colOff>
      <xdr:row>78</xdr:row>
      <xdr:rowOff>124307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9328"/>
          <a:ext cx="8382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96228</xdr:rowOff>
    </xdr:from>
    <xdr:to>
      <xdr:col>19</xdr:col>
      <xdr:colOff>177800</xdr:colOff>
      <xdr:row>78</xdr:row>
      <xdr:rowOff>112173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9328"/>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112173</xdr:rowOff>
    </xdr:from>
    <xdr:to>
      <xdr:col>15</xdr:col>
      <xdr:colOff>50800</xdr:colOff>
      <xdr:row>78</xdr:row>
      <xdr:rowOff>119145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5273"/>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117373</xdr:rowOff>
    </xdr:from>
    <xdr:to>
      <xdr:col>10</xdr:col>
      <xdr:colOff>114300</xdr:colOff>
      <xdr:row>78</xdr:row>
      <xdr:rowOff>119145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0473"/>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73507</xdr:rowOff>
    </xdr:from>
    <xdr:to>
      <xdr:col>24</xdr:col>
      <xdr:colOff>114300</xdr:colOff>
      <xdr:row>79</xdr:row>
      <xdr:rowOff>3657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159884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45428</xdr:rowOff>
    </xdr:from>
    <xdr:to>
      <xdr:col>20</xdr:col>
      <xdr:colOff>38100</xdr:colOff>
      <xdr:row>78</xdr:row>
      <xdr:rowOff>147028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138155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61373</xdr:rowOff>
    </xdr:from>
    <xdr:to>
      <xdr:col>15</xdr:col>
      <xdr:colOff>101600</xdr:colOff>
      <xdr:row>78</xdr:row>
      <xdr:rowOff>162973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68345</xdr:rowOff>
    </xdr:from>
    <xdr:to>
      <xdr:col>10</xdr:col>
      <xdr:colOff>165100</xdr:colOff>
      <xdr:row>78</xdr:row>
      <xdr:rowOff>169945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161072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66573</xdr:rowOff>
    </xdr:from>
    <xdr:to>
      <xdr:col>6</xdr:col>
      <xdr:colOff>38100</xdr:colOff>
      <xdr:row>78</xdr:row>
      <xdr:rowOff>168173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159300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122653</xdr:rowOff>
    </xdr:from>
    <xdr:to>
      <xdr:col>24</xdr:col>
      <xdr:colOff>63500</xdr:colOff>
      <xdr:row>94</xdr:row>
      <xdr:rowOff>126811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38953"/>
          <a:ext cx="8382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126811</xdr:rowOff>
    </xdr:from>
    <xdr:to>
      <xdr:col>19</xdr:col>
      <xdr:colOff>177800</xdr:colOff>
      <xdr:row>95</xdr:row>
      <xdr:rowOff>117873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43111"/>
          <a:ext cx="889000" cy="16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162550</xdr:rowOff>
    </xdr:from>
    <xdr:to>
      <xdr:col>15</xdr:col>
      <xdr:colOff>50800</xdr:colOff>
      <xdr:row>95</xdr:row>
      <xdr:rowOff>117873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78850"/>
          <a:ext cx="889000" cy="1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162550</xdr:rowOff>
    </xdr:from>
    <xdr:to>
      <xdr:col>10</xdr:col>
      <xdr:colOff>114300</xdr:colOff>
      <xdr:row>96</xdr:row>
      <xdr:rowOff>133407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78850"/>
          <a:ext cx="889000" cy="3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71853</xdr:rowOff>
    </xdr:from>
    <xdr:to>
      <xdr:col>24</xdr:col>
      <xdr:colOff>114300</xdr:colOff>
      <xdr:row>95</xdr:row>
      <xdr:rowOff>2003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94730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3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76011</xdr:rowOff>
    </xdr:from>
    <xdr:to>
      <xdr:col>20</xdr:col>
      <xdr:colOff>38100</xdr:colOff>
      <xdr:row>95</xdr:row>
      <xdr:rowOff>6161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22688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67073</xdr:rowOff>
    </xdr:from>
    <xdr:to>
      <xdr:col>15</xdr:col>
      <xdr:colOff>101600</xdr:colOff>
      <xdr:row>95</xdr:row>
      <xdr:rowOff>168673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13750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3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111750</xdr:rowOff>
    </xdr:from>
    <xdr:to>
      <xdr:col>10</xdr:col>
      <xdr:colOff>165100</xdr:colOff>
      <xdr:row>95</xdr:row>
      <xdr:rowOff>41900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2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58427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0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82607</xdr:rowOff>
    </xdr:from>
    <xdr:to>
      <xdr:col>6</xdr:col>
      <xdr:colOff>38100</xdr:colOff>
      <xdr:row>97</xdr:row>
      <xdr:rowOff>12757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29284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1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159230</xdr:rowOff>
    </xdr:from>
    <xdr:to>
      <xdr:col>55</xdr:col>
      <xdr:colOff>0</xdr:colOff>
      <xdr:row>36</xdr:row>
      <xdr:rowOff>643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59980"/>
          <a:ext cx="8382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147960</xdr:rowOff>
    </xdr:from>
    <xdr:to>
      <xdr:col>50</xdr:col>
      <xdr:colOff>114300</xdr:colOff>
      <xdr:row>35</xdr:row>
      <xdr:rowOff>159230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48710"/>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147960</xdr:rowOff>
    </xdr:from>
    <xdr:to>
      <xdr:col>45</xdr:col>
      <xdr:colOff>177800</xdr:colOff>
      <xdr:row>36</xdr:row>
      <xdr:rowOff>52024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48710"/>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147640</xdr:rowOff>
    </xdr:from>
    <xdr:to>
      <xdr:col>41</xdr:col>
      <xdr:colOff>50800</xdr:colOff>
      <xdr:row>36</xdr:row>
      <xdr:rowOff>52024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2590"/>
          <a:ext cx="889000" cy="76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121293</xdr:rowOff>
    </xdr:from>
    <xdr:to>
      <xdr:col>55</xdr:col>
      <xdr:colOff>50800</xdr:colOff>
      <xdr:row>36</xdr:row>
      <xdr:rowOff>51443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99720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108430</xdr:rowOff>
    </xdr:from>
    <xdr:to>
      <xdr:col>50</xdr:col>
      <xdr:colOff>165100</xdr:colOff>
      <xdr:row>36</xdr:row>
      <xdr:rowOff>38580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29707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97160</xdr:rowOff>
    </xdr:from>
    <xdr:to>
      <xdr:col>46</xdr:col>
      <xdr:colOff>38100</xdr:colOff>
      <xdr:row>36</xdr:row>
      <xdr:rowOff>27310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18437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1224</xdr:rowOff>
    </xdr:from>
    <xdr:to>
      <xdr:col>41</xdr:col>
      <xdr:colOff>101600</xdr:colOff>
      <xdr:row>36</xdr:row>
      <xdr:rowOff>102824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93951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96840</xdr:rowOff>
    </xdr:from>
    <xdr:to>
      <xdr:col>36</xdr:col>
      <xdr:colOff>165100</xdr:colOff>
      <xdr:row>32</xdr:row>
      <xdr:rowOff>26990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18117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128003</xdr:rowOff>
    </xdr:from>
    <xdr:to>
      <xdr:col>55</xdr:col>
      <xdr:colOff>0</xdr:colOff>
      <xdr:row>55</xdr:row>
      <xdr:rowOff>73254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700503"/>
          <a:ext cx="838200" cy="80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114622</xdr:rowOff>
    </xdr:from>
    <xdr:to>
      <xdr:col>50</xdr:col>
      <xdr:colOff>114300</xdr:colOff>
      <xdr:row>50</xdr:row>
      <xdr:rowOff>128003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687122"/>
          <a:ext cx="889000" cy="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114622</xdr:rowOff>
    </xdr:from>
    <xdr:to>
      <xdr:col>45</xdr:col>
      <xdr:colOff>177800</xdr:colOff>
      <xdr:row>53</xdr:row>
      <xdr:rowOff>170911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8687122"/>
          <a:ext cx="889000" cy="57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170911</xdr:rowOff>
    </xdr:from>
    <xdr:to>
      <xdr:col>41</xdr:col>
      <xdr:colOff>50800</xdr:colOff>
      <xdr:row>54</xdr:row>
      <xdr:rowOff>77201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57761"/>
          <a:ext cx="889000" cy="7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22454</xdr:rowOff>
    </xdr:from>
    <xdr:to>
      <xdr:col>55</xdr:col>
      <xdr:colOff>50800</xdr:colOff>
      <xdr:row>55</xdr:row>
      <xdr:rowOff>124054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45331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77203</xdr:rowOff>
    </xdr:from>
    <xdr:to>
      <xdr:col>50</xdr:col>
      <xdr:colOff>165100</xdr:colOff>
      <xdr:row>51</xdr:row>
      <xdr:rowOff>7353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6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23880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42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63822</xdr:rowOff>
    </xdr:from>
    <xdr:to>
      <xdr:col>46</xdr:col>
      <xdr:colOff>38100</xdr:colOff>
      <xdr:row>50</xdr:row>
      <xdr:rowOff>165422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6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10499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41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120111</xdr:rowOff>
    </xdr:from>
    <xdr:to>
      <xdr:col>41</xdr:col>
      <xdr:colOff>101600</xdr:colOff>
      <xdr:row>54</xdr:row>
      <xdr:rowOff>50261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66788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98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26401</xdr:rowOff>
    </xdr:from>
    <xdr:to>
      <xdr:col>36</xdr:col>
      <xdr:colOff>165100</xdr:colOff>
      <xdr:row>54</xdr:row>
      <xdr:rowOff>128001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144528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87078</xdr:rowOff>
    </xdr:from>
    <xdr:to>
      <xdr:col>55</xdr:col>
      <xdr:colOff>0</xdr:colOff>
      <xdr:row>77</xdr:row>
      <xdr:rowOff>136489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260028"/>
          <a:ext cx="838200" cy="107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56250</xdr:rowOff>
    </xdr:from>
    <xdr:to>
      <xdr:col>50</xdr:col>
      <xdr:colOff>114300</xdr:colOff>
      <xdr:row>71</xdr:row>
      <xdr:rowOff>87078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229200"/>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56250</xdr:rowOff>
    </xdr:from>
    <xdr:to>
      <xdr:col>45</xdr:col>
      <xdr:colOff>177800</xdr:colOff>
      <xdr:row>77</xdr:row>
      <xdr:rowOff>94154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229200"/>
          <a:ext cx="889000" cy="10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94154</xdr:rowOff>
    </xdr:from>
    <xdr:to>
      <xdr:col>41</xdr:col>
      <xdr:colOff>50800</xdr:colOff>
      <xdr:row>78</xdr:row>
      <xdr:rowOff>36340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295804"/>
          <a:ext cx="889000" cy="1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85689</xdr:rowOff>
    </xdr:from>
    <xdr:to>
      <xdr:col>55</xdr:col>
      <xdr:colOff>50800</xdr:colOff>
      <xdr:row>78</xdr:row>
      <xdr:rowOff>15839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108566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3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36278</xdr:rowOff>
    </xdr:from>
    <xdr:to>
      <xdr:col>50</xdr:col>
      <xdr:colOff>165100</xdr:colOff>
      <xdr:row>71</xdr:row>
      <xdr:rowOff>137878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2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154405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39795" y="1198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5450</xdr:rowOff>
    </xdr:from>
    <xdr:to>
      <xdr:col>46</xdr:col>
      <xdr:colOff>38100</xdr:colOff>
      <xdr:row>71</xdr:row>
      <xdr:rowOff>107050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1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123577</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50795" y="1195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43354</xdr:rowOff>
    </xdr:from>
    <xdr:to>
      <xdr:col>41</xdr:col>
      <xdr:colOff>101600</xdr:colOff>
      <xdr:row>77</xdr:row>
      <xdr:rowOff>144954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161481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156990</xdr:rowOff>
    </xdr:from>
    <xdr:to>
      <xdr:col>36</xdr:col>
      <xdr:colOff>165100</xdr:colOff>
      <xdr:row>78</xdr:row>
      <xdr:rowOff>87140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103667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3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168618</xdr:rowOff>
    </xdr:from>
    <xdr:to>
      <xdr:col>55</xdr:col>
      <xdr:colOff>0</xdr:colOff>
      <xdr:row>95</xdr:row>
      <xdr:rowOff>61367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84918"/>
          <a:ext cx="8382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168618</xdr:rowOff>
    </xdr:from>
    <xdr:to>
      <xdr:col>50</xdr:col>
      <xdr:colOff>114300</xdr:colOff>
      <xdr:row>95</xdr:row>
      <xdr:rowOff>42684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84918"/>
          <a:ext cx="889000" cy="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57823</xdr:rowOff>
    </xdr:from>
    <xdr:to>
      <xdr:col>45</xdr:col>
      <xdr:colOff>177800</xdr:colOff>
      <xdr:row>95</xdr:row>
      <xdr:rowOff>42684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74123"/>
          <a:ext cx="889000" cy="1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12103</xdr:rowOff>
    </xdr:from>
    <xdr:to>
      <xdr:col>41</xdr:col>
      <xdr:colOff>50800</xdr:colOff>
      <xdr:row>94</xdr:row>
      <xdr:rowOff>57823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1284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10567</xdr:rowOff>
    </xdr:from>
    <xdr:to>
      <xdr:col>55</xdr:col>
      <xdr:colOff>50800</xdr:colOff>
      <xdr:row>95</xdr:row>
      <xdr:rowOff>112167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33444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117818</xdr:rowOff>
    </xdr:from>
    <xdr:to>
      <xdr:col>50</xdr:col>
      <xdr:colOff>165100</xdr:colOff>
      <xdr:row>95</xdr:row>
      <xdr:rowOff>47968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64495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0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163334</xdr:rowOff>
    </xdr:from>
    <xdr:to>
      <xdr:col>46</xdr:col>
      <xdr:colOff>38100</xdr:colOff>
      <xdr:row>95</xdr:row>
      <xdr:rowOff>93484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110011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7023</xdr:rowOff>
    </xdr:from>
    <xdr:to>
      <xdr:col>41</xdr:col>
      <xdr:colOff>101600</xdr:colOff>
      <xdr:row>94</xdr:row>
      <xdr:rowOff>108623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125150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132753</xdr:rowOff>
    </xdr:from>
    <xdr:to>
      <xdr:col>36</xdr:col>
      <xdr:colOff>165100</xdr:colOff>
      <xdr:row>94</xdr:row>
      <xdr:rowOff>62903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79430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158293</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3393"/>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158293</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7339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107493</xdr:rowOff>
    </xdr:from>
    <xdr:to>
      <xdr:col>81</xdr:col>
      <xdr:colOff>101600</xdr:colOff>
      <xdr:row>39</xdr:row>
      <xdr:rowOff>37643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28770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59919</xdr:rowOff>
    </xdr:from>
    <xdr:to>
      <xdr:col>85</xdr:col>
      <xdr:colOff>127000</xdr:colOff>
      <xdr:row>71</xdr:row>
      <xdr:rowOff>13382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061419"/>
          <a:ext cx="838200" cy="1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59919</xdr:rowOff>
    </xdr:from>
    <xdr:to>
      <xdr:col>81</xdr:col>
      <xdr:colOff>50800</xdr:colOff>
      <xdr:row>73</xdr:row>
      <xdr:rowOff>79301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061419"/>
          <a:ext cx="889000" cy="5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79301</xdr:rowOff>
    </xdr:from>
    <xdr:to>
      <xdr:col>76</xdr:col>
      <xdr:colOff>114300</xdr:colOff>
      <xdr:row>74</xdr:row>
      <xdr:rowOff>112692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95151"/>
          <a:ext cx="889000" cy="2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112692</xdr:rowOff>
    </xdr:from>
    <xdr:to>
      <xdr:col>71</xdr:col>
      <xdr:colOff>177800</xdr:colOff>
      <xdr:row>74</xdr:row>
      <xdr:rowOff>147782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799992"/>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134032</xdr:rowOff>
    </xdr:from>
    <xdr:to>
      <xdr:col>85</xdr:col>
      <xdr:colOff>177800</xdr:colOff>
      <xdr:row>71</xdr:row>
      <xdr:rowOff>64182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1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48959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05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9119</xdr:rowOff>
    </xdr:from>
    <xdr:to>
      <xdr:col>81</xdr:col>
      <xdr:colOff>101600</xdr:colOff>
      <xdr:row>70</xdr:row>
      <xdr:rowOff>110719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01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127246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178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28501</xdr:rowOff>
    </xdr:from>
    <xdr:to>
      <xdr:col>76</xdr:col>
      <xdr:colOff>165100</xdr:colOff>
      <xdr:row>73</xdr:row>
      <xdr:rowOff>130101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146628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1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61892</xdr:rowOff>
    </xdr:from>
    <xdr:to>
      <xdr:col>72</xdr:col>
      <xdr:colOff>38100</xdr:colOff>
      <xdr:row>74</xdr:row>
      <xdr:rowOff>163492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8569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96982</xdr:rowOff>
    </xdr:from>
    <xdr:to>
      <xdr:col>67</xdr:col>
      <xdr:colOff>101600</xdr:colOff>
      <xdr:row>75</xdr:row>
      <xdr:rowOff>27132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43659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63622</xdr:rowOff>
    </xdr:from>
    <xdr:to>
      <xdr:col>85</xdr:col>
      <xdr:colOff>127000</xdr:colOff>
      <xdr:row>98</xdr:row>
      <xdr:rowOff>69886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65722"/>
          <a:ext cx="8382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150709</xdr:rowOff>
    </xdr:from>
    <xdr:to>
      <xdr:col>81</xdr:col>
      <xdr:colOff>50800</xdr:colOff>
      <xdr:row>98</xdr:row>
      <xdr:rowOff>69886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81359"/>
          <a:ext cx="8890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150709</xdr:rowOff>
    </xdr:from>
    <xdr:to>
      <xdr:col>76</xdr:col>
      <xdr:colOff>114300</xdr:colOff>
      <xdr:row>98</xdr:row>
      <xdr:rowOff>54268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81359"/>
          <a:ext cx="889000" cy="7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37323</xdr:rowOff>
    </xdr:from>
    <xdr:to>
      <xdr:col>71</xdr:col>
      <xdr:colOff>177800</xdr:colOff>
      <xdr:row>98</xdr:row>
      <xdr:rowOff>54268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39423"/>
          <a:ext cx="889000" cy="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12822</xdr:rowOff>
    </xdr:from>
    <xdr:to>
      <xdr:col>85</xdr:col>
      <xdr:colOff>177800</xdr:colOff>
      <xdr:row>98</xdr:row>
      <xdr:rowOff>114422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99199</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19086</xdr:rowOff>
    </xdr:from>
    <xdr:to>
      <xdr:col>81</xdr:col>
      <xdr:colOff>101600</xdr:colOff>
      <xdr:row>98</xdr:row>
      <xdr:rowOff>120686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111813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1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99909</xdr:rowOff>
    </xdr:from>
    <xdr:to>
      <xdr:col>76</xdr:col>
      <xdr:colOff>165100</xdr:colOff>
      <xdr:row>98</xdr:row>
      <xdr:rowOff>30059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21186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2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3468</xdr:rowOff>
    </xdr:from>
    <xdr:to>
      <xdr:col>72</xdr:col>
      <xdr:colOff>38100</xdr:colOff>
      <xdr:row>98</xdr:row>
      <xdr:rowOff>105068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96195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157973</xdr:rowOff>
    </xdr:from>
    <xdr:to>
      <xdr:col>67</xdr:col>
      <xdr:colOff>101600</xdr:colOff>
      <xdr:row>98</xdr:row>
      <xdr:rowOff>88123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79250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140157</xdr:rowOff>
    </xdr:from>
    <xdr:to>
      <xdr:col>116</xdr:col>
      <xdr:colOff>63500</xdr:colOff>
      <xdr:row>38</xdr:row>
      <xdr:rowOff>95626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83807"/>
          <a:ext cx="838200" cy="1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92883</xdr:rowOff>
    </xdr:from>
    <xdr:to>
      <xdr:col>111</xdr:col>
      <xdr:colOff>177800</xdr:colOff>
      <xdr:row>38</xdr:row>
      <xdr:rowOff>95626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0798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87442</xdr:rowOff>
    </xdr:from>
    <xdr:to>
      <xdr:col>107</xdr:col>
      <xdr:colOff>50800</xdr:colOff>
      <xdr:row>38</xdr:row>
      <xdr:rowOff>92883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0254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85248</xdr:rowOff>
    </xdr:from>
    <xdr:to>
      <xdr:col>102</xdr:col>
      <xdr:colOff>114300</xdr:colOff>
      <xdr:row>38</xdr:row>
      <xdr:rowOff>87442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00348"/>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89357</xdr:rowOff>
    </xdr:from>
    <xdr:to>
      <xdr:col>116</xdr:col>
      <xdr:colOff>114300</xdr:colOff>
      <xdr:row>38</xdr:row>
      <xdr:rowOff>19507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67784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1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44826</xdr:rowOff>
    </xdr:from>
    <xdr:to>
      <xdr:col>112</xdr:col>
      <xdr:colOff>38100</xdr:colOff>
      <xdr:row>38</xdr:row>
      <xdr:rowOff>146426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137553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42083</xdr:rowOff>
    </xdr:from>
    <xdr:to>
      <xdr:col>107</xdr:col>
      <xdr:colOff>101600</xdr:colOff>
      <xdr:row>38</xdr:row>
      <xdr:rowOff>143683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134810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4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36642</xdr:rowOff>
    </xdr:from>
    <xdr:to>
      <xdr:col>102</xdr:col>
      <xdr:colOff>165100</xdr:colOff>
      <xdr:row>38</xdr:row>
      <xdr:rowOff>138242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129369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4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34448</xdr:rowOff>
    </xdr:from>
    <xdr:to>
      <xdr:col>98</xdr:col>
      <xdr:colOff>38100</xdr:colOff>
      <xdr:row>38</xdr:row>
      <xdr:rowOff>136048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127175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4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95694</xdr:rowOff>
    </xdr:from>
    <xdr:to>
      <xdr:col>116</xdr:col>
      <xdr:colOff>63500</xdr:colOff>
      <xdr:row>72</xdr:row>
      <xdr:rowOff>161714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440094"/>
          <a:ext cx="8382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161714</xdr:rowOff>
    </xdr:from>
    <xdr:to>
      <xdr:col>111</xdr:col>
      <xdr:colOff>177800</xdr:colOff>
      <xdr:row>73</xdr:row>
      <xdr:rowOff>36830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06114"/>
          <a:ext cx="88900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36830</xdr:rowOff>
    </xdr:from>
    <xdr:to>
      <xdr:col>107</xdr:col>
      <xdr:colOff>50800</xdr:colOff>
      <xdr:row>73</xdr:row>
      <xdr:rowOff>66617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52680"/>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66617</xdr:rowOff>
    </xdr:from>
    <xdr:to>
      <xdr:col>102</xdr:col>
      <xdr:colOff>114300</xdr:colOff>
      <xdr:row>73</xdr:row>
      <xdr:rowOff>98072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82467"/>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44894</xdr:rowOff>
    </xdr:from>
    <xdr:to>
      <xdr:col>116</xdr:col>
      <xdr:colOff>114300</xdr:colOff>
      <xdr:row>72</xdr:row>
      <xdr:rowOff>146494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3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67771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4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110914</xdr:rowOff>
    </xdr:from>
    <xdr:to>
      <xdr:col>112</xdr:col>
      <xdr:colOff>38100</xdr:colOff>
      <xdr:row>73</xdr:row>
      <xdr:rowOff>41064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57591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157480</xdr:rowOff>
    </xdr:from>
    <xdr:to>
      <xdr:col>107</xdr:col>
      <xdr:colOff>101600</xdr:colOff>
      <xdr:row>73</xdr:row>
      <xdr:rowOff>87630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104157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15817</xdr:rowOff>
    </xdr:from>
    <xdr:to>
      <xdr:col>102</xdr:col>
      <xdr:colOff>165100</xdr:colOff>
      <xdr:row>73</xdr:row>
      <xdr:rowOff>117417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133944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47272</xdr:rowOff>
    </xdr:from>
    <xdr:to>
      <xdr:col>98</xdr:col>
      <xdr:colOff>38100</xdr:colOff>
      <xdr:row>73</xdr:row>
      <xdr:rowOff>148872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6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165399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3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708,200</a:t>
          </a:r>
          <a:r>
            <a:rPr kumimoji="1" lang="ja-JP" altLang="en-US" sz="1300">
              <a:latin typeface="ＭＳ Ｐゴシック" panose="020B0600070205080204" pitchFamily="50" charset="-128"/>
              <a:ea typeface="ＭＳ Ｐゴシック" panose="020B0600070205080204" pitchFamily="50" charset="-128"/>
            </a:rPr>
            <a:t>円となっており、主な構成項目である人件費、扶助費及び普通建設事業費等が類似団体平均と比較して住民一人当たりのコストが高くなっている。人件費は、住民一人当たり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138,520</a:t>
          </a:r>
          <a:r>
            <a:rPr kumimoji="1" lang="ja-JP" altLang="en-US" sz="1300">
              <a:latin typeface="ＭＳ Ｐゴシック" panose="020B0600070205080204" pitchFamily="50" charset="-128"/>
              <a:ea typeface="ＭＳ Ｐゴシック" panose="020B0600070205080204" pitchFamily="50" charset="-128"/>
            </a:rPr>
            <a:t>円となっており、社会的・地理的要因から、施設数やそれに伴う職員数が多いため類似団体平均と比較して高くなっており大型事業完了による支弁職員からの振替により、前年度より増加している。扶助費は、住民一人当たり</a:t>
          </a:r>
          <a:r>
            <a:rPr kumimoji="1" lang="en-US" altLang="ja-JP" sz="1300">
              <a:latin typeface="ＭＳ Ｐゴシック" panose="020B0600070205080204" pitchFamily="50" charset="-128"/>
              <a:ea typeface="ＭＳ Ｐゴシック" panose="020B0600070205080204" pitchFamily="50" charset="-128"/>
            </a:rPr>
            <a:t>138,566</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コロナ禍や物価高騰により経済的に困窮する生活者を支援するため特別給付金の支給等が続いていることから、高止まりしている。普通建設事業費は、（仮称）防災市民センター建設事業（防災交流館）等の事業完了に伴い、住民一人当たり</a:t>
          </a:r>
          <a:r>
            <a:rPr kumimoji="1" lang="en-US" altLang="ja-JP" sz="1300">
              <a:latin typeface="ＭＳ Ｐゴシック" panose="020B0600070205080204" pitchFamily="50" charset="-128"/>
              <a:ea typeface="ＭＳ Ｐゴシック" panose="020B0600070205080204" pitchFamily="50" charset="-128"/>
            </a:rPr>
            <a:t>86,220</a:t>
          </a:r>
          <a:r>
            <a:rPr kumimoji="1" lang="ja-JP" altLang="en-US" sz="1300">
              <a:latin typeface="ＭＳ Ｐゴシック" panose="020B0600070205080204" pitchFamily="50" charset="-128"/>
              <a:ea typeface="ＭＳ Ｐゴシック" panose="020B0600070205080204" pitchFamily="50" charset="-128"/>
            </a:rPr>
            <a:t>円と大幅な減少となっている。しかし、後年度において、大型事業を複数予定していることから普通建設事業費についても大きく増えていく見込みとなっており、その上でできうる限り事業費を抑制していくため、普通建設事業費の優先順位を取り決め平準化に努めていく。公債費は、住民一人当たり</a:t>
          </a:r>
          <a:r>
            <a:rPr kumimoji="1" lang="en-US" altLang="ja-JP" sz="1300">
              <a:latin typeface="ＭＳ Ｐゴシック" panose="020B0600070205080204" pitchFamily="50" charset="-128"/>
              <a:ea typeface="ＭＳ Ｐゴシック" panose="020B0600070205080204" pitchFamily="50" charset="-128"/>
            </a:rPr>
            <a:t>109,236</a:t>
          </a:r>
          <a:r>
            <a:rPr kumimoji="1" lang="ja-JP" altLang="en-US" sz="1300">
              <a:latin typeface="ＭＳ Ｐゴシック" panose="020B0600070205080204" pitchFamily="50" charset="-128"/>
              <a:ea typeface="ＭＳ Ｐゴシック" panose="020B0600070205080204" pitchFamily="50" charset="-128"/>
            </a:rPr>
            <a:t>円となっており、類似団体内で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番高い数値となっている。これは、後年度の公債費負担を抑制するために令和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千万円の任意繰上償還を実施した影響によるものである。繰出金は、住民一人当たり</a:t>
          </a:r>
          <a:r>
            <a:rPr kumimoji="1" lang="en-US" altLang="ja-JP" sz="1300">
              <a:latin typeface="ＭＳ Ｐゴシック" panose="020B0600070205080204" pitchFamily="50" charset="-128"/>
              <a:ea typeface="ＭＳ Ｐゴシック" panose="020B0600070205080204" pitchFamily="50" charset="-128"/>
            </a:rPr>
            <a:t>66,925</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円となっており、類似団体平均より高い水準で推移しているのは、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歳上人口が全体の</a:t>
          </a:r>
          <a:r>
            <a:rPr kumimoji="1" lang="en-US" altLang="ja-JP" sz="1300">
              <a:latin typeface="ＭＳ Ｐゴシック" panose="020B0600070205080204" pitchFamily="50" charset="-128"/>
              <a:ea typeface="ＭＳ Ｐゴシック" panose="020B0600070205080204" pitchFamily="50" charset="-128"/>
            </a:rPr>
            <a:t>42.7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月末現在）と高く、介護保険事業特別会計繰出金や療養給付費負担金等が多いことに起因すると考えられる。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23,144
22,623
60.58
16,770,783
16,390,594
316,998
8,130,454
22,745,260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98171</xdr:rowOff>
    </xdr:from>
    <xdr:to>
      <xdr:col>24</xdr:col>
      <xdr:colOff>63500</xdr:colOff>
      <xdr:row>34</xdr:row>
      <xdr:rowOff>102362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747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52641</xdr:rowOff>
    </xdr:from>
    <xdr:to>
      <xdr:col>19</xdr:col>
      <xdr:colOff>177800</xdr:colOff>
      <xdr:row>34</xdr:row>
      <xdr:rowOff>102362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1941"/>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52641</xdr:rowOff>
    </xdr:from>
    <xdr:to>
      <xdr:col>15</xdr:col>
      <xdr:colOff>50800</xdr:colOff>
      <xdr:row>34</xdr:row>
      <xdr:rowOff>136080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1941"/>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93028</xdr:rowOff>
    </xdr:from>
    <xdr:to>
      <xdr:col>10</xdr:col>
      <xdr:colOff>114300</xdr:colOff>
      <xdr:row>34</xdr:row>
      <xdr:rowOff>136080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2328"/>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47371</xdr:rowOff>
    </xdr:from>
    <xdr:to>
      <xdr:col>24</xdr:col>
      <xdr:colOff>114300</xdr:colOff>
      <xdr:row>34</xdr:row>
      <xdr:rowOff>148971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70248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51562</xdr:rowOff>
    </xdr:from>
    <xdr:to>
      <xdr:col>20</xdr:col>
      <xdr:colOff>38100</xdr:colOff>
      <xdr:row>34</xdr:row>
      <xdr:rowOff>153162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1841</xdr:rowOff>
    </xdr:from>
    <xdr:to>
      <xdr:col>15</xdr:col>
      <xdr:colOff>101600</xdr:colOff>
      <xdr:row>34</xdr:row>
      <xdr:rowOff>103441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119968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85280</xdr:rowOff>
    </xdr:from>
    <xdr:to>
      <xdr:col>10</xdr:col>
      <xdr:colOff>165100</xdr:colOff>
      <xdr:row>35</xdr:row>
      <xdr:rowOff>15430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31957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42228</xdr:rowOff>
    </xdr:from>
    <xdr:to>
      <xdr:col>6</xdr:col>
      <xdr:colOff>38100</xdr:colOff>
      <xdr:row>34</xdr:row>
      <xdr:rowOff>143828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160355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89397</xdr:rowOff>
    </xdr:from>
    <xdr:to>
      <xdr:col>24</xdr:col>
      <xdr:colOff>63500</xdr:colOff>
      <xdr:row>57</xdr:row>
      <xdr:rowOff>125671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2047"/>
          <a:ext cx="838200" cy="3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64323</xdr:rowOff>
    </xdr:from>
    <xdr:to>
      <xdr:col>19</xdr:col>
      <xdr:colOff>177800</xdr:colOff>
      <xdr:row>57</xdr:row>
      <xdr:rowOff>125671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6973"/>
          <a:ext cx="889000" cy="6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64323</xdr:rowOff>
    </xdr:from>
    <xdr:to>
      <xdr:col>15</xdr:col>
      <xdr:colOff>50800</xdr:colOff>
      <xdr:row>57</xdr:row>
      <xdr:rowOff>74907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6973"/>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9196</xdr:rowOff>
    </xdr:from>
    <xdr:to>
      <xdr:col>10</xdr:col>
      <xdr:colOff>114300</xdr:colOff>
      <xdr:row>57</xdr:row>
      <xdr:rowOff>74907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38946"/>
          <a:ext cx="889000" cy="4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38597</xdr:rowOff>
    </xdr:from>
    <xdr:to>
      <xdr:col>24</xdr:col>
      <xdr:colOff>114300</xdr:colOff>
      <xdr:row>57</xdr:row>
      <xdr:rowOff>140197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124974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74871</xdr:rowOff>
    </xdr:from>
    <xdr:to>
      <xdr:col>20</xdr:col>
      <xdr:colOff>38100</xdr:colOff>
      <xdr:row>58</xdr:row>
      <xdr:rowOff>5021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167598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13523</xdr:rowOff>
    </xdr:from>
    <xdr:to>
      <xdr:col>15</xdr:col>
      <xdr:colOff>101600</xdr:colOff>
      <xdr:row>57</xdr:row>
      <xdr:rowOff>115123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106250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24107</xdr:rowOff>
    </xdr:from>
    <xdr:to>
      <xdr:col>10</xdr:col>
      <xdr:colOff>165100</xdr:colOff>
      <xdr:row>57</xdr:row>
      <xdr:rowOff>125707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116834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129846</xdr:rowOff>
    </xdr:from>
    <xdr:to>
      <xdr:col>6</xdr:col>
      <xdr:colOff>38100</xdr:colOff>
      <xdr:row>55</xdr:row>
      <xdr:rowOff>59996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76523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6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118973</xdr:rowOff>
    </xdr:from>
    <xdr:to>
      <xdr:col>24</xdr:col>
      <xdr:colOff>63500</xdr:colOff>
      <xdr:row>72</xdr:row>
      <xdr:rowOff>155212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63373"/>
          <a:ext cx="838200" cy="3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155212</xdr:rowOff>
    </xdr:from>
    <xdr:to>
      <xdr:col>19</xdr:col>
      <xdr:colOff>177800</xdr:colOff>
      <xdr:row>74</xdr:row>
      <xdr:rowOff>121913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99612"/>
          <a:ext cx="889000" cy="3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97605</xdr:rowOff>
    </xdr:from>
    <xdr:to>
      <xdr:col>15</xdr:col>
      <xdr:colOff>50800</xdr:colOff>
      <xdr:row>74</xdr:row>
      <xdr:rowOff>121913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13455"/>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97605</xdr:rowOff>
    </xdr:from>
    <xdr:to>
      <xdr:col>10</xdr:col>
      <xdr:colOff>114300</xdr:colOff>
      <xdr:row>75</xdr:row>
      <xdr:rowOff>119376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13455"/>
          <a:ext cx="889000" cy="36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68173</xdr:rowOff>
    </xdr:from>
    <xdr:to>
      <xdr:col>24</xdr:col>
      <xdr:colOff>114300</xdr:colOff>
      <xdr:row>72</xdr:row>
      <xdr:rowOff>169773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91050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6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104412</xdr:rowOff>
    </xdr:from>
    <xdr:to>
      <xdr:col>20</xdr:col>
      <xdr:colOff>38100</xdr:colOff>
      <xdr:row>73</xdr:row>
      <xdr:rowOff>34562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51089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71113</xdr:rowOff>
    </xdr:from>
    <xdr:to>
      <xdr:col>15</xdr:col>
      <xdr:colOff>101600</xdr:colOff>
      <xdr:row>75</xdr:row>
      <xdr:rowOff>1263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17790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3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46805</xdr:rowOff>
    </xdr:from>
    <xdr:to>
      <xdr:col>10</xdr:col>
      <xdr:colOff>165100</xdr:colOff>
      <xdr:row>73</xdr:row>
      <xdr:rowOff>148405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164932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3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68576</xdr:rowOff>
    </xdr:from>
    <xdr:to>
      <xdr:col>6</xdr:col>
      <xdr:colOff>38100</xdr:colOff>
      <xdr:row>75</xdr:row>
      <xdr:rowOff>170176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15253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67517</xdr:rowOff>
    </xdr:from>
    <xdr:to>
      <xdr:col>24</xdr:col>
      <xdr:colOff>62865</xdr:colOff>
      <xdr:row>99</xdr:row>
      <xdr:rowOff>92695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9467"/>
          <a:ext cx="1270" cy="139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96522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92695</xdr:rowOff>
    </xdr:from>
    <xdr:to>
      <xdr:col>24</xdr:col>
      <xdr:colOff>152400</xdr:colOff>
      <xdr:row>99</xdr:row>
      <xdr:rowOff>92695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6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14194</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4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67517</xdr:rowOff>
    </xdr:from>
    <xdr:to>
      <xdr:col>24</xdr:col>
      <xdr:colOff>152400</xdr:colOff>
      <xdr:row>91</xdr:row>
      <xdr:rowOff>67517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125168</xdr:rowOff>
    </xdr:from>
    <xdr:to>
      <xdr:col>24</xdr:col>
      <xdr:colOff>63500</xdr:colOff>
      <xdr:row>97</xdr:row>
      <xdr:rowOff>15298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84368"/>
          <a:ext cx="838200" cy="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48745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7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70318</xdr:rowOff>
    </xdr:from>
    <xdr:to>
      <xdr:col>24</xdr:col>
      <xdr:colOff>114300</xdr:colOff>
      <xdr:row>98</xdr:row>
      <xdr:rowOff>468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0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111528</xdr:rowOff>
    </xdr:from>
    <xdr:to>
      <xdr:col>19</xdr:col>
      <xdr:colOff>177800</xdr:colOff>
      <xdr:row>97</xdr:row>
      <xdr:rowOff>15298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542028"/>
          <a:ext cx="889000" cy="110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113415</xdr:rowOff>
    </xdr:from>
    <xdr:to>
      <xdr:col>20</xdr:col>
      <xdr:colOff>38100</xdr:colOff>
      <xdr:row>98</xdr:row>
      <xdr:rowOff>43565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34692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111528</xdr:rowOff>
    </xdr:from>
    <xdr:to>
      <xdr:col>15</xdr:col>
      <xdr:colOff>50800</xdr:colOff>
      <xdr:row>96</xdr:row>
      <xdr:rowOff>19664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542028"/>
          <a:ext cx="889000" cy="9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88367</xdr:rowOff>
    </xdr:from>
    <xdr:to>
      <xdr:col>15</xdr:col>
      <xdr:colOff>101600</xdr:colOff>
      <xdr:row>98</xdr:row>
      <xdr:rowOff>18517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9644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19664</xdr:rowOff>
    </xdr:from>
    <xdr:to>
      <xdr:col>10</xdr:col>
      <xdr:colOff>114300</xdr:colOff>
      <xdr:row>97</xdr:row>
      <xdr:rowOff>99467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78864"/>
          <a:ext cx="889000" cy="2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109103</xdr:rowOff>
    </xdr:from>
    <xdr:to>
      <xdr:col>10</xdr:col>
      <xdr:colOff>165100</xdr:colOff>
      <xdr:row>98</xdr:row>
      <xdr:rowOff>39253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30380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21343</xdr:rowOff>
    </xdr:from>
    <xdr:to>
      <xdr:col>6</xdr:col>
      <xdr:colOff>38100</xdr:colOff>
      <xdr:row>98</xdr:row>
      <xdr:rowOff>122943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114070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74368</xdr:rowOff>
    </xdr:from>
    <xdr:to>
      <xdr:col>24</xdr:col>
      <xdr:colOff>114300</xdr:colOff>
      <xdr:row>97</xdr:row>
      <xdr:rowOff>4518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97245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135948</xdr:rowOff>
    </xdr:from>
    <xdr:to>
      <xdr:col>20</xdr:col>
      <xdr:colOff>38100</xdr:colOff>
      <xdr:row>97</xdr:row>
      <xdr:rowOff>66098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60728</xdr:rowOff>
    </xdr:from>
    <xdr:to>
      <xdr:col>15</xdr:col>
      <xdr:colOff>101600</xdr:colOff>
      <xdr:row>90</xdr:row>
      <xdr:rowOff>162328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4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7405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26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140314</xdr:rowOff>
    </xdr:from>
    <xdr:to>
      <xdr:col>10</xdr:col>
      <xdr:colOff>165100</xdr:colOff>
      <xdr:row>96</xdr:row>
      <xdr:rowOff>70464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86991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48667</xdr:rowOff>
    </xdr:from>
    <xdr:to>
      <xdr:col>6</xdr:col>
      <xdr:colOff>38100</xdr:colOff>
      <xdr:row>97</xdr:row>
      <xdr:rowOff>150267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166794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72625</xdr:rowOff>
    </xdr:from>
    <xdr:to>
      <xdr:col>55</xdr:col>
      <xdr:colOff>0</xdr:colOff>
      <xdr:row>58</xdr:row>
      <xdr:rowOff>84798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16725"/>
          <a:ext cx="8382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138671</xdr:rowOff>
    </xdr:from>
    <xdr:to>
      <xdr:col>50</xdr:col>
      <xdr:colOff>114300</xdr:colOff>
      <xdr:row>58</xdr:row>
      <xdr:rowOff>84798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11321"/>
          <a:ext cx="8890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138671</xdr:rowOff>
    </xdr:from>
    <xdr:to>
      <xdr:col>45</xdr:col>
      <xdr:colOff>177800</xdr:colOff>
      <xdr:row>58</xdr:row>
      <xdr:rowOff>68110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11321"/>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68110</xdr:rowOff>
    </xdr:from>
    <xdr:to>
      <xdr:col>41</xdr:col>
      <xdr:colOff>50800</xdr:colOff>
      <xdr:row>58</xdr:row>
      <xdr:rowOff>84493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12210"/>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21825</xdr:rowOff>
    </xdr:from>
    <xdr:to>
      <xdr:col>55</xdr:col>
      <xdr:colOff>50800</xdr:colOff>
      <xdr:row>58</xdr:row>
      <xdr:rowOff>123425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108202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33998</xdr:rowOff>
    </xdr:from>
    <xdr:to>
      <xdr:col>50</xdr:col>
      <xdr:colOff>165100</xdr:colOff>
      <xdr:row>58</xdr:row>
      <xdr:rowOff>135598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126725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7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87871</xdr:rowOff>
    </xdr:from>
    <xdr:to>
      <xdr:col>46</xdr:col>
      <xdr:colOff>38100</xdr:colOff>
      <xdr:row>58</xdr:row>
      <xdr:rowOff>18021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9148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17310</xdr:rowOff>
    </xdr:from>
    <xdr:to>
      <xdr:col>41</xdr:col>
      <xdr:colOff>101600</xdr:colOff>
      <xdr:row>58</xdr:row>
      <xdr:rowOff>118910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110037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5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33693</xdr:rowOff>
    </xdr:from>
    <xdr:to>
      <xdr:col>36</xdr:col>
      <xdr:colOff>165100</xdr:colOff>
      <xdr:row>58</xdr:row>
      <xdr:rowOff>135293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126420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145338</xdr:rowOff>
    </xdr:from>
    <xdr:to>
      <xdr:col>55</xdr:col>
      <xdr:colOff>0</xdr:colOff>
      <xdr:row>77</xdr:row>
      <xdr:rowOff>79921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175538"/>
          <a:ext cx="838200" cy="10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79921</xdr:rowOff>
    </xdr:from>
    <xdr:to>
      <xdr:col>50</xdr:col>
      <xdr:colOff>114300</xdr:colOff>
      <xdr:row>78</xdr:row>
      <xdr:rowOff>1015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281571"/>
          <a:ext cx="889000" cy="9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108077</xdr:rowOff>
    </xdr:from>
    <xdr:to>
      <xdr:col>45</xdr:col>
      <xdr:colOff>177800</xdr:colOff>
      <xdr:row>78</xdr:row>
      <xdr:rowOff>1015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309727"/>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108077</xdr:rowOff>
    </xdr:from>
    <xdr:to>
      <xdr:col>41</xdr:col>
      <xdr:colOff>50800</xdr:colOff>
      <xdr:row>78</xdr:row>
      <xdr:rowOff>63005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309727"/>
          <a:ext cx="889000" cy="1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94538</xdr:rowOff>
    </xdr:from>
    <xdr:to>
      <xdr:col>55</xdr:col>
      <xdr:colOff>50800</xdr:colOff>
      <xdr:row>77</xdr:row>
      <xdr:rowOff>24688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117415</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7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29121</xdr:rowOff>
    </xdr:from>
    <xdr:to>
      <xdr:col>50</xdr:col>
      <xdr:colOff>165100</xdr:colOff>
      <xdr:row>77</xdr:row>
      <xdr:rowOff>130721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121848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3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121665</xdr:rowOff>
    </xdr:from>
    <xdr:to>
      <xdr:col>46</xdr:col>
      <xdr:colOff>38100</xdr:colOff>
      <xdr:row>78</xdr:row>
      <xdr:rowOff>51815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42942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4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57277</xdr:rowOff>
    </xdr:from>
    <xdr:to>
      <xdr:col>41</xdr:col>
      <xdr:colOff>101600</xdr:colOff>
      <xdr:row>77</xdr:row>
      <xdr:rowOff>158877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150004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3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12205</xdr:rowOff>
    </xdr:from>
    <xdr:to>
      <xdr:col>36</xdr:col>
      <xdr:colOff>165100</xdr:colOff>
      <xdr:row>78</xdr:row>
      <xdr:rowOff>113805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104932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150915</xdr:rowOff>
    </xdr:from>
    <xdr:to>
      <xdr:col>55</xdr:col>
      <xdr:colOff>0</xdr:colOff>
      <xdr:row>97</xdr:row>
      <xdr:rowOff>33680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10115"/>
          <a:ext cx="8382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33680</xdr:rowOff>
    </xdr:from>
    <xdr:to>
      <xdr:col>50</xdr:col>
      <xdr:colOff>114300</xdr:colOff>
      <xdr:row>97</xdr:row>
      <xdr:rowOff>44538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6433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116712</xdr:rowOff>
    </xdr:from>
    <xdr:to>
      <xdr:col>45</xdr:col>
      <xdr:colOff>177800</xdr:colOff>
      <xdr:row>97</xdr:row>
      <xdr:rowOff>44538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75912"/>
          <a:ext cx="8890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40996</xdr:rowOff>
    </xdr:from>
    <xdr:to>
      <xdr:col>41</xdr:col>
      <xdr:colOff>50800</xdr:colOff>
      <xdr:row>96</xdr:row>
      <xdr:rowOff>116712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00196"/>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100115</xdr:rowOff>
    </xdr:from>
    <xdr:to>
      <xdr:col>55</xdr:col>
      <xdr:colOff>50800</xdr:colOff>
      <xdr:row>97</xdr:row>
      <xdr:rowOff>30265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122992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1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154330</xdr:rowOff>
    </xdr:from>
    <xdr:to>
      <xdr:col>50</xdr:col>
      <xdr:colOff>165100</xdr:colOff>
      <xdr:row>97</xdr:row>
      <xdr:rowOff>84480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75607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165188</xdr:rowOff>
    </xdr:from>
    <xdr:to>
      <xdr:col>46</xdr:col>
      <xdr:colOff>38100</xdr:colOff>
      <xdr:row>97</xdr:row>
      <xdr:rowOff>95338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86465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65912</xdr:rowOff>
    </xdr:from>
    <xdr:to>
      <xdr:col>41</xdr:col>
      <xdr:colOff>101600</xdr:colOff>
      <xdr:row>96</xdr:row>
      <xdr:rowOff>167512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12589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161646</xdr:rowOff>
    </xdr:from>
    <xdr:to>
      <xdr:col>36</xdr:col>
      <xdr:colOff>165100</xdr:colOff>
      <xdr:row>96</xdr:row>
      <xdr:rowOff>91796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108323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112649</xdr:rowOff>
    </xdr:from>
    <xdr:to>
      <xdr:col>85</xdr:col>
      <xdr:colOff>126364</xdr:colOff>
      <xdr:row>38</xdr:row>
      <xdr:rowOff>146134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6284849"/>
          <a:ext cx="1269" cy="37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149961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146134</xdr:rowOff>
    </xdr:from>
    <xdr:to>
      <xdr:col>86</xdr:col>
      <xdr:colOff>25400</xdr:colOff>
      <xdr:row>38</xdr:row>
      <xdr:rowOff>146134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59326</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60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112649</xdr:rowOff>
    </xdr:from>
    <xdr:to>
      <xdr:col>86</xdr:col>
      <xdr:colOff>25400</xdr:colOff>
      <xdr:row>36</xdr:row>
      <xdr:rowOff>112649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28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67147</xdr:rowOff>
    </xdr:from>
    <xdr:to>
      <xdr:col>85</xdr:col>
      <xdr:colOff>127000</xdr:colOff>
      <xdr:row>37</xdr:row>
      <xdr:rowOff>69487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210647"/>
          <a:ext cx="838200" cy="120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107103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5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128676</xdr:rowOff>
    </xdr:from>
    <xdr:to>
      <xdr:col>85</xdr:col>
      <xdr:colOff>177800</xdr:colOff>
      <xdr:row>38</xdr:row>
      <xdr:rowOff>58826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67147</xdr:rowOff>
    </xdr:from>
    <xdr:to>
      <xdr:col>81</xdr:col>
      <xdr:colOff>50800</xdr:colOff>
      <xdr:row>36</xdr:row>
      <xdr:rowOff>61780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210647"/>
          <a:ext cx="889000" cy="10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142849</xdr:rowOff>
    </xdr:from>
    <xdr:to>
      <xdr:col>81</xdr:col>
      <xdr:colOff>101600</xdr:colOff>
      <xdr:row>38</xdr:row>
      <xdr:rowOff>72999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64126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61780</xdr:rowOff>
    </xdr:from>
    <xdr:to>
      <xdr:col>76</xdr:col>
      <xdr:colOff>114300</xdr:colOff>
      <xdr:row>37</xdr:row>
      <xdr:rowOff>82136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233980"/>
          <a:ext cx="889000" cy="19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156925</xdr:rowOff>
    </xdr:from>
    <xdr:to>
      <xdr:col>76</xdr:col>
      <xdr:colOff>165100</xdr:colOff>
      <xdr:row>38</xdr:row>
      <xdr:rowOff>87075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78202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82136</xdr:rowOff>
    </xdr:from>
    <xdr:to>
      <xdr:col>71</xdr:col>
      <xdr:colOff>177800</xdr:colOff>
      <xdr:row>38</xdr:row>
      <xdr:rowOff>32095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425786"/>
          <a:ext cx="889000" cy="1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157197</xdr:rowOff>
    </xdr:from>
    <xdr:to>
      <xdr:col>72</xdr:col>
      <xdr:colOff>38100</xdr:colOff>
      <xdr:row>38</xdr:row>
      <xdr:rowOff>87347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78474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147933</xdr:rowOff>
    </xdr:from>
    <xdr:to>
      <xdr:col>67</xdr:col>
      <xdr:colOff>101600</xdr:colOff>
      <xdr:row>38</xdr:row>
      <xdr:rowOff>78084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94610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18687</xdr:rowOff>
    </xdr:from>
    <xdr:to>
      <xdr:col>85</xdr:col>
      <xdr:colOff>177800</xdr:colOff>
      <xdr:row>37</xdr:row>
      <xdr:rowOff>120287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41564</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1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16347</xdr:rowOff>
    </xdr:from>
    <xdr:to>
      <xdr:col>81</xdr:col>
      <xdr:colOff>101600</xdr:colOff>
      <xdr:row>30</xdr:row>
      <xdr:rowOff>117947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1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134474</xdr:rowOff>
    </xdr:from>
    <xdr:ext cx="59901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181795" y="493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10980</xdr:rowOff>
    </xdr:from>
    <xdr:to>
      <xdr:col>76</xdr:col>
      <xdr:colOff>165100</xdr:colOff>
      <xdr:row>36</xdr:row>
      <xdr:rowOff>112580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129107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31336</xdr:rowOff>
    </xdr:from>
    <xdr:to>
      <xdr:col>72</xdr:col>
      <xdr:colOff>38100</xdr:colOff>
      <xdr:row>37</xdr:row>
      <xdr:rowOff>132936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37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149463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1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152745</xdr:rowOff>
    </xdr:from>
    <xdr:to>
      <xdr:col>67</xdr:col>
      <xdr:colOff>101600</xdr:colOff>
      <xdr:row>38</xdr:row>
      <xdr:rowOff>82894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96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74022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161362</xdr:rowOff>
    </xdr:from>
    <xdr:to>
      <xdr:col>85</xdr:col>
      <xdr:colOff>127000</xdr:colOff>
      <xdr:row>58</xdr:row>
      <xdr:rowOff>51983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34012"/>
          <a:ext cx="8382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121934</xdr:rowOff>
    </xdr:from>
    <xdr:to>
      <xdr:col>81</xdr:col>
      <xdr:colOff>50800</xdr:colOff>
      <xdr:row>58</xdr:row>
      <xdr:rowOff>51983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94584"/>
          <a:ext cx="889000" cy="1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121934</xdr:rowOff>
    </xdr:from>
    <xdr:to>
      <xdr:col>76</xdr:col>
      <xdr:colOff>114300</xdr:colOff>
      <xdr:row>58</xdr:row>
      <xdr:rowOff>11031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894584"/>
          <a:ext cx="889000" cy="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159447</xdr:rowOff>
    </xdr:from>
    <xdr:to>
      <xdr:col>71</xdr:col>
      <xdr:colOff>177800</xdr:colOff>
      <xdr:row>58</xdr:row>
      <xdr:rowOff>11031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60647"/>
          <a:ext cx="889000" cy="19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110562</xdr:rowOff>
    </xdr:from>
    <xdr:to>
      <xdr:col>85</xdr:col>
      <xdr:colOff>177800</xdr:colOff>
      <xdr:row>58</xdr:row>
      <xdr:rowOff>40712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88989</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6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1183</xdr:rowOff>
    </xdr:from>
    <xdr:to>
      <xdr:col>81</xdr:col>
      <xdr:colOff>101600</xdr:colOff>
      <xdr:row>58</xdr:row>
      <xdr:rowOff>102783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93910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0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71134</xdr:rowOff>
    </xdr:from>
    <xdr:to>
      <xdr:col>76</xdr:col>
      <xdr:colOff>165100</xdr:colOff>
      <xdr:row>58</xdr:row>
      <xdr:rowOff>1284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163861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131681</xdr:rowOff>
    </xdr:from>
    <xdr:to>
      <xdr:col>72</xdr:col>
      <xdr:colOff>38100</xdr:colOff>
      <xdr:row>58</xdr:row>
      <xdr:rowOff>61831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52958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108647</xdr:rowOff>
    </xdr:from>
    <xdr:to>
      <xdr:col>67</xdr:col>
      <xdr:colOff>101600</xdr:colOff>
      <xdr:row>57</xdr:row>
      <xdr:rowOff>38797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55324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158293</xdr:rowOff>
    </xdr:from>
    <xdr:to>
      <xdr:col>85</xdr:col>
      <xdr:colOff>127000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31393"/>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158293</xdr:rowOff>
    </xdr:from>
    <xdr:to>
      <xdr:col>81</xdr:col>
      <xdr:colOff>50800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53139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107493</xdr:rowOff>
    </xdr:from>
    <xdr:to>
      <xdr:col>81</xdr:col>
      <xdr:colOff>101600</xdr:colOff>
      <xdr:row>79</xdr:row>
      <xdr:rowOff>37643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4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28770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57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59919</xdr:rowOff>
    </xdr:from>
    <xdr:to>
      <xdr:col>85</xdr:col>
      <xdr:colOff>127000</xdr:colOff>
      <xdr:row>91</xdr:row>
      <xdr:rowOff>13350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5490419"/>
          <a:ext cx="838200" cy="1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59919</xdr:rowOff>
    </xdr:from>
    <xdr:to>
      <xdr:col>81</xdr:col>
      <xdr:colOff>50800</xdr:colOff>
      <xdr:row>93</xdr:row>
      <xdr:rowOff>79301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5490419"/>
          <a:ext cx="889000" cy="5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79301</xdr:rowOff>
    </xdr:from>
    <xdr:to>
      <xdr:col>76</xdr:col>
      <xdr:colOff>114300</xdr:colOff>
      <xdr:row>94</xdr:row>
      <xdr:rowOff>112692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024151"/>
          <a:ext cx="889000" cy="2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112692</xdr:rowOff>
    </xdr:from>
    <xdr:to>
      <xdr:col>71</xdr:col>
      <xdr:colOff>177800</xdr:colOff>
      <xdr:row>94</xdr:row>
      <xdr:rowOff>147783</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228992"/>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134000</xdr:rowOff>
    </xdr:from>
    <xdr:to>
      <xdr:col>85</xdr:col>
      <xdr:colOff>177800</xdr:colOff>
      <xdr:row>91</xdr:row>
      <xdr:rowOff>64150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55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48927</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54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9119</xdr:rowOff>
    </xdr:from>
    <xdr:to>
      <xdr:col>81</xdr:col>
      <xdr:colOff>101600</xdr:colOff>
      <xdr:row>90</xdr:row>
      <xdr:rowOff>110719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54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127246</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181795" y="1521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28501</xdr:rowOff>
    </xdr:from>
    <xdr:to>
      <xdr:col>76</xdr:col>
      <xdr:colOff>165100</xdr:colOff>
      <xdr:row>93</xdr:row>
      <xdr:rowOff>130101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59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146628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57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61892</xdr:rowOff>
    </xdr:from>
    <xdr:to>
      <xdr:col>72</xdr:col>
      <xdr:colOff>38100</xdr:colOff>
      <xdr:row>94</xdr:row>
      <xdr:rowOff>163492</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1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8569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595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96983</xdr:rowOff>
    </xdr:from>
    <xdr:to>
      <xdr:col>67</xdr:col>
      <xdr:colOff>101600</xdr:colOff>
      <xdr:row>95</xdr:row>
      <xdr:rowOff>27133</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43660</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598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a:extLst>
            <a:ext uri="{FF2B5EF4-FFF2-40B4-BE49-F238E27FC236}">
              <a16:creationId xmlns:a16="http://schemas.microsoft.com/office/drawing/2014/main" id="{00000000-0008-0000-0700-0000F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60" name="諸支出金最小値テキスト">
          <a:extLst>
            <a:ext uri="{FF2B5EF4-FFF2-40B4-BE49-F238E27FC236}">
              <a16:creationId xmlns:a16="http://schemas.microsoft.com/office/drawing/2014/main" id="{00000000-0008-0000-0700-0000F8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2" name="諸支出金最大値テキスト">
          <a:extLst>
            <a:ext uri="{FF2B5EF4-FFF2-40B4-BE49-F238E27FC236}">
              <a16:creationId xmlns:a16="http://schemas.microsoft.com/office/drawing/2014/main" id="{00000000-0008-0000-0700-0000FA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5" name="諸支出金平均値テキスト">
          <a:extLst>
            <a:ext uri="{FF2B5EF4-FFF2-40B4-BE49-F238E27FC236}">
              <a16:creationId xmlns:a16="http://schemas.microsoft.com/office/drawing/2014/main" id="{00000000-0008-0000-0700-0000FD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4" name="諸支出金該当値テキスト">
          <a:extLst>
            <a:ext uri="{FF2B5EF4-FFF2-40B4-BE49-F238E27FC236}">
              <a16:creationId xmlns:a16="http://schemas.microsoft.com/office/drawing/2014/main" id="{00000000-0008-0000-0700-000010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総務費は、住民一人当たりのコストが</a:t>
          </a:r>
          <a:r>
            <a:rPr kumimoji="1" lang="en-US" altLang="ja-JP" sz="1300">
              <a:latin typeface="ＭＳ Ｐゴシック" panose="020B0600070205080204" pitchFamily="50" charset="-128"/>
              <a:ea typeface="ＭＳ Ｐゴシック" panose="020B0600070205080204" pitchFamily="50" charset="-128"/>
            </a:rPr>
            <a:t>78,203</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円となっており、類似団体平均より低いが、退職手当の増加や街なみ環境整備事業等を行ったことにより増加した。民生費は、住民一人当たりのコストが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258,404</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状態が続いている。主な要因としては類似団体に比べ保護率が高いことから生活保護費が多額であること、高齢化率が高く介護保険事業特別会計繰出金や療養給付費負担金等が多額であること等が挙げられる。商工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21,704</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年度においては葛城登山道整備・地域交流センター等の建設事業を実施したことに伴い増加した。土木費は、住民一人当たりのコストが</a:t>
          </a:r>
          <a:r>
            <a:rPr kumimoji="1" lang="en-US" altLang="ja-JP" sz="1300">
              <a:latin typeface="ＭＳ Ｐゴシック" panose="020B0600070205080204" pitchFamily="50" charset="-128"/>
              <a:ea typeface="ＭＳ Ｐゴシック" panose="020B0600070205080204" pitchFamily="50" charset="-128"/>
            </a:rPr>
            <a:t>62,117</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年度においては下水道事業会計に対する出資金・繰出金が多額となった等により増加した。消防費は、住民一人当たりのコストが</a:t>
          </a:r>
          <a:r>
            <a:rPr kumimoji="1" lang="en-US" altLang="ja-JP" sz="1300">
              <a:latin typeface="ＭＳ Ｐゴシック" panose="020B0600070205080204" pitchFamily="50" charset="-128"/>
              <a:ea typeface="ＭＳ Ｐゴシック" panose="020B0600070205080204" pitchFamily="50" charset="-128"/>
            </a:rPr>
            <a:t>34,200</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％減少しているのは、防災交流館建設経費の減によるものである。公債費は、住民一人当たりのコストが</a:t>
          </a:r>
          <a:r>
            <a:rPr kumimoji="1" lang="en-US" altLang="ja-JP" sz="1300">
              <a:latin typeface="ＭＳ Ｐゴシック" panose="020B0600070205080204" pitchFamily="50" charset="-128"/>
              <a:ea typeface="ＭＳ Ｐゴシック" panose="020B0600070205080204" pitchFamily="50" charset="-128"/>
            </a:rPr>
            <a:t>109,238</a:t>
          </a:r>
          <a:r>
            <a:rPr kumimoji="1" lang="ja-JP" altLang="en-US" sz="1300">
              <a:latin typeface="ＭＳ Ｐゴシック" panose="020B0600070205080204" pitchFamily="50" charset="-128"/>
              <a:ea typeface="ＭＳ Ｐゴシック" panose="020B0600070205080204" pitchFamily="50" charset="-128"/>
            </a:rPr>
            <a:t>円となっており、前年度から引き続き地方債の任意繰上償還をおこなっていることによるものである。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今後も引き続き支出経費の適正化に努めていく。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年度より実質収支額は継続的に黒字を確保しているものの、令和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年度では、実質収支額の標準財政規模比は</a:t>
          </a:r>
          <a:r>
            <a:rPr kumimoji="1" lang="en-US" altLang="ja-JP" sz="1400">
              <a:latin typeface="ＭＳ ゴシック" pitchFamily="49" charset="-128"/>
              <a:ea typeface="ＭＳ ゴシック" pitchFamily="49" charset="-128"/>
            </a:rPr>
            <a:t>5.25%</a:t>
          </a:r>
          <a:r>
            <a:rPr kumimoji="1" lang="ja-JP" altLang="en-US" sz="1400">
              <a:latin typeface="ＭＳ ゴシック" pitchFamily="49" charset="-128"/>
              <a:ea typeface="ＭＳ ゴシック" pitchFamily="49" charset="-128"/>
            </a:rPr>
            <a:t>の減となった。実質単年度収支については、任意の繰上償還を約</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億円分実施したが、標準財政規模比は</a:t>
          </a:r>
          <a:r>
            <a:rPr kumimoji="1" lang="en-US" altLang="ja-JP" sz="1400">
              <a:latin typeface="ＭＳ ゴシック" pitchFamily="49" charset="-128"/>
              <a:ea typeface="ＭＳ ゴシック" pitchFamily="49" charset="-128"/>
            </a:rPr>
            <a:t>6.95</a:t>
          </a:r>
          <a:r>
            <a:rPr kumimoji="1" lang="ja-JP" altLang="en-US" sz="1400">
              <a:latin typeface="ＭＳ ゴシック" pitchFamily="49" charset="-128"/>
              <a:ea typeface="ＭＳ ゴシック" pitchFamily="49" charset="-128"/>
            </a:rPr>
            <a:t>％の減となった。財政調整基金残高については、前年度決算剰余金を積立てる代わりに繰上償還の財源としたため、前年度に比べ</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年度決算において赤字が発生している会計は学校給食費特別会計のみとなったが会計規模が小さいこともあり連結赤字額は生じていない。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一般会計については、実質収支は黒字となっているが、繰越金を活用した繰上償還を行っていることから、標準財政規模比は減少している。</a:t>
          </a:r>
        </a:p>
        <a:p>
          <a:r>
            <a:rPr kumimoji="1" lang="ja-JP" altLang="en-US" sz="1400">
              <a:latin typeface="ＭＳ ゴシック" pitchFamily="49" charset="-128"/>
              <a:ea typeface="ＭＳ ゴシック" pitchFamily="49" charset="-128"/>
            </a:rPr>
            <a:t>水道事業会計については、令和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年度からは県域水道一体化を行っている。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16770783</v>
      </c>
      <c r="BO4" s="449"/>
      <c r="BP4" s="449"/>
      <c r="BQ4" s="449"/>
      <c r="BR4" s="449"/>
      <c r="BS4" s="449"/>
      <c r="BT4" s="449"/>
      <c r="BU4" s="450"/>
      <c r="BV4" s="448">
        <v>19556696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9.1999999999999993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16390594</v>
      </c>
      <c r="BO5" s="420"/>
      <c r="BP5" s="420"/>
      <c r="BQ5" s="420"/>
      <c r="BR5" s="420"/>
      <c r="BS5" s="420"/>
      <c r="BT5" s="420"/>
      <c r="BU5" s="421"/>
      <c r="BV5" s="419">
        <v>18778708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99.6</v>
      </c>
      <c r="CU5" s="417"/>
      <c r="CV5" s="417"/>
      <c r="CW5" s="417"/>
      <c r="CX5" s="417"/>
      <c r="CY5" s="417"/>
      <c r="CZ5" s="417"/>
      <c r="DA5" s="418"/>
      <c r="DB5" s="416">
        <v>98.8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380189</v>
      </c>
      <c r="BO6" s="420"/>
      <c r="BP6" s="420"/>
      <c r="BQ6" s="420"/>
      <c r="BR6" s="420"/>
      <c r="BS6" s="420"/>
      <c r="BT6" s="420"/>
      <c r="BU6" s="421"/>
      <c r="BV6" s="419">
        <v>777988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99.9</v>
      </c>
      <c r="CU6" s="563"/>
      <c r="CV6" s="563"/>
      <c r="CW6" s="563"/>
      <c r="CX6" s="563"/>
      <c r="CY6" s="563"/>
      <c r="CZ6" s="563"/>
      <c r="DA6" s="564"/>
      <c r="DB6" s="562">
        <v>99.4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63191</v>
      </c>
      <c r="BO7" s="420"/>
      <c r="BP7" s="420"/>
      <c r="BQ7" s="420"/>
      <c r="BR7" s="420"/>
      <c r="BS7" s="420"/>
      <c r="BT7" s="420"/>
      <c r="BU7" s="421"/>
      <c r="BV7" s="419">
        <v>59960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8130454</v>
      </c>
      <c r="CU7" s="420"/>
      <c r="CV7" s="420"/>
      <c r="CW7" s="420"/>
      <c r="CX7" s="420"/>
      <c r="CY7" s="420"/>
      <c r="CZ7" s="420"/>
      <c r="DA7" s="421"/>
      <c r="DB7" s="419">
        <v>7843100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316998</v>
      </c>
      <c r="BO8" s="420"/>
      <c r="BP8" s="420"/>
      <c r="BQ8" s="420"/>
      <c r="BR8" s="420"/>
      <c r="BS8" s="420"/>
      <c r="BT8" s="420"/>
      <c r="BU8" s="421"/>
      <c r="BV8" s="419">
        <v>718028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0.38</v>
      </c>
      <c r="CU8" s="523"/>
      <c r="CV8" s="523"/>
      <c r="CW8" s="523"/>
      <c r="CX8" s="523"/>
      <c r="CY8" s="523"/>
      <c r="CZ8" s="523"/>
      <c r="DA8" s="524"/>
      <c r="DB8" s="522">
        <v>0.38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24096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-401030</v>
      </c>
      <c r="BO9" s="420"/>
      <c r="BP9" s="420"/>
      <c r="BQ9" s="420"/>
      <c r="BR9" s="420"/>
      <c r="BS9" s="420"/>
      <c r="BT9" s="420"/>
      <c r="BU9" s="421"/>
      <c r="BV9" s="419">
        <v>-111576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20.9</v>
      </c>
      <c r="CU9" s="417"/>
      <c r="CV9" s="417"/>
      <c r="CW9" s="417"/>
      <c r="CX9" s="417"/>
      <c r="CY9" s="417"/>
      <c r="CZ9" s="417"/>
      <c r="DA9" s="418"/>
      <c r="DB9" s="416">
        <v>21.8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26868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1791</v>
      </c>
      <c r="BO10" s="420"/>
      <c r="BP10" s="420"/>
      <c r="BQ10" s="420"/>
      <c r="BR10" s="420"/>
      <c r="BS10" s="420"/>
      <c r="BT10" s="420"/>
      <c r="BU10" s="421"/>
      <c r="BV10" s="419">
        <v>527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688535</v>
      </c>
      <c r="BO11" s="420"/>
      <c r="BP11" s="420"/>
      <c r="BQ11" s="420"/>
      <c r="BR11" s="420"/>
      <c r="BS11" s="420"/>
      <c r="BT11" s="420"/>
      <c r="BU11" s="421"/>
      <c r="BV11" s="419">
        <v>947267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23144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191021</v>
      </c>
      <c r="BO12" s="420"/>
      <c r="BP12" s="420"/>
      <c r="BQ12" s="420"/>
      <c r="BR12" s="420"/>
      <c r="BS12" s="420"/>
      <c r="BT12" s="420"/>
      <c r="BU12" s="421"/>
      <c r="BV12" s="419">
        <v>196484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22623</v>
      </c>
      <c r="S13" s="507"/>
      <c r="T13" s="507"/>
      <c r="U13" s="507"/>
      <c r="V13" s="508"/>
      <c r="W13" s="509" t="s">
        <v>131</v>
      </c>
      <c r="X13" s="405"/>
      <c r="Y13" s="405"/>
      <c r="Z13" s="405"/>
      <c r="AA13" s="405"/>
      <c r="AB13" s="406"/>
      <c r="AC13" s="372">
        <v>424</v>
      </c>
      <c r="AD13" s="373"/>
      <c r="AE13" s="373"/>
      <c r="AF13" s="373"/>
      <c r="AG13" s="374"/>
      <c r="AH13" s="372">
        <v>553</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98275</v>
      </c>
      <c r="BO13" s="420"/>
      <c r="BP13" s="420"/>
      <c r="BQ13" s="420"/>
      <c r="BR13" s="420"/>
      <c r="BS13" s="420"/>
      <c r="BT13" s="420"/>
      <c r="BU13" s="421"/>
      <c r="BV13" s="419">
        <v>639734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11.4</v>
      </c>
      <c r="CU13" s="417"/>
      <c r="CV13" s="417"/>
      <c r="CW13" s="417"/>
      <c r="CX13" s="417"/>
      <c r="CY13" s="417"/>
      <c r="CZ13" s="417"/>
      <c r="DA13" s="418"/>
      <c r="DB13" s="416">
        <v>11.1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23677</v>
      </c>
      <c r="S14" s="507"/>
      <c r="T14" s="507"/>
      <c r="U14" s="507"/>
      <c r="V14" s="508"/>
      <c r="W14" s="510"/>
      <c r="X14" s="408"/>
      <c r="Y14" s="408"/>
      <c r="Z14" s="408"/>
      <c r="AA14" s="408"/>
      <c r="AB14" s="409"/>
      <c r="AC14" s="499">
        <v>4.5</v>
      </c>
      <c r="AD14" s="500"/>
      <c r="AE14" s="500"/>
      <c r="AF14" s="500"/>
      <c r="AG14" s="501"/>
      <c r="AH14" s="499">
        <v>5.2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61.1</v>
      </c>
      <c r="CU14" s="517"/>
      <c r="CV14" s="517"/>
      <c r="CW14" s="517"/>
      <c r="CX14" s="517"/>
      <c r="CY14" s="517"/>
      <c r="CZ14" s="517"/>
      <c r="DA14" s="518"/>
      <c r="DB14" s="516">
        <v>74.2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23237</v>
      </c>
      <c r="S15" s="507"/>
      <c r="T15" s="507"/>
      <c r="U15" s="507"/>
      <c r="V15" s="508"/>
      <c r="W15" s="509" t="s">
        <v>137</v>
      </c>
      <c r="X15" s="405"/>
      <c r="Y15" s="405"/>
      <c r="Z15" s="405"/>
      <c r="AA15" s="405"/>
      <c r="AB15" s="406"/>
      <c r="AC15" s="372">
        <v>2788</v>
      </c>
      <c r="AD15" s="373"/>
      <c r="AE15" s="373"/>
      <c r="AF15" s="373"/>
      <c r="AG15" s="374"/>
      <c r="AH15" s="372">
        <v>3075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2737362</v>
      </c>
      <c r="BO15" s="449"/>
      <c r="BP15" s="449"/>
      <c r="BQ15" s="449"/>
      <c r="BR15" s="449"/>
      <c r="BS15" s="449"/>
      <c r="BT15" s="449"/>
      <c r="BU15" s="450"/>
      <c r="BV15" s="448">
        <v>2724884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29.5</v>
      </c>
      <c r="AD16" s="500"/>
      <c r="AE16" s="500"/>
      <c r="AF16" s="500"/>
      <c r="AG16" s="501"/>
      <c r="AH16" s="499">
        <v>28.9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7393343</v>
      </c>
      <c r="BO16" s="420"/>
      <c r="BP16" s="420"/>
      <c r="BQ16" s="420"/>
      <c r="BR16" s="420"/>
      <c r="BS16" s="420"/>
      <c r="BT16" s="420"/>
      <c r="BU16" s="421"/>
      <c r="BV16" s="419">
        <v>7107831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6229</v>
      </c>
      <c r="AD17" s="373"/>
      <c r="AE17" s="373"/>
      <c r="AF17" s="373"/>
      <c r="AG17" s="374"/>
      <c r="AH17" s="372">
        <v>7023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3470607</v>
      </c>
      <c r="BO17" s="420"/>
      <c r="BP17" s="420"/>
      <c r="BQ17" s="420"/>
      <c r="BR17" s="420"/>
      <c r="BS17" s="420"/>
      <c r="BT17" s="420"/>
      <c r="BU17" s="421"/>
      <c r="BV17" s="419">
        <v>3452077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60.58</v>
      </c>
      <c r="M18" s="472"/>
      <c r="N18" s="472"/>
      <c r="O18" s="472"/>
      <c r="P18" s="472"/>
      <c r="Q18" s="472"/>
      <c r="R18" s="473"/>
      <c r="S18" s="473"/>
      <c r="T18" s="473"/>
      <c r="U18" s="473"/>
      <c r="V18" s="474"/>
      <c r="W18" s="490"/>
      <c r="X18" s="491"/>
      <c r="Y18" s="491"/>
      <c r="Z18" s="491"/>
      <c r="AA18" s="491"/>
      <c r="AB18" s="515"/>
      <c r="AC18" s="389">
        <v>66</v>
      </c>
      <c r="AD18" s="390"/>
      <c r="AE18" s="390"/>
      <c r="AF18" s="390"/>
      <c r="AG18" s="475"/>
      <c r="AH18" s="389">
        <v>65.900000000000006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8365677</v>
      </c>
      <c r="BO18" s="420"/>
      <c r="BP18" s="420"/>
      <c r="BQ18" s="420"/>
      <c r="BR18" s="420"/>
      <c r="BS18" s="420"/>
      <c r="BT18" s="420"/>
      <c r="BU18" s="421"/>
      <c r="BV18" s="419">
        <v>7935353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398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11527191</v>
      </c>
      <c r="BO19" s="420"/>
      <c r="BP19" s="420"/>
      <c r="BQ19" s="420"/>
      <c r="BR19" s="420"/>
      <c r="BS19" s="420"/>
      <c r="BT19" s="420"/>
      <c r="BU19" s="421"/>
      <c r="BV19" s="419">
        <v>12035317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9996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22745260</v>
      </c>
      <c r="BO22" s="449"/>
      <c r="BP22" s="449"/>
      <c r="BQ22" s="449"/>
      <c r="BR22" s="449"/>
      <c r="BS22" s="449"/>
      <c r="BT22" s="449"/>
      <c r="BU22" s="450"/>
      <c r="BV22" s="448">
        <v>23568167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20499161</v>
      </c>
      <c r="BO23" s="420"/>
      <c r="BP23" s="420"/>
      <c r="BQ23" s="420"/>
      <c r="BR23" s="420"/>
      <c r="BS23" s="420"/>
      <c r="BT23" s="420"/>
      <c r="BU23" s="421"/>
      <c r="BV23" s="419">
        <v>20371568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7840</v>
      </c>
      <c r="R24" s="373"/>
      <c r="S24" s="373"/>
      <c r="T24" s="373"/>
      <c r="U24" s="373"/>
      <c r="V24" s="374"/>
      <c r="W24" s="462"/>
      <c r="X24" s="399"/>
      <c r="Y24" s="400"/>
      <c r="Z24" s="375" t="s">
        <v>162</v>
      </c>
      <c r="AA24" s="376"/>
      <c r="AB24" s="376"/>
      <c r="AC24" s="376"/>
      <c r="AD24" s="376"/>
      <c r="AE24" s="376"/>
      <c r="AF24" s="376"/>
      <c r="AG24" s="377"/>
      <c r="AH24" s="372">
        <v>294</v>
      </c>
      <c r="AI24" s="373"/>
      <c r="AJ24" s="373"/>
      <c r="AK24" s="373"/>
      <c r="AL24" s="374"/>
      <c r="AM24" s="372">
        <v>916986</v>
      </c>
      <c r="AN24" s="373"/>
      <c r="AO24" s="373"/>
      <c r="AP24" s="373"/>
      <c r="AQ24" s="373"/>
      <c r="AR24" s="374"/>
      <c r="AS24" s="372">
        <v>3119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18997404</v>
      </c>
      <c r="BO24" s="420"/>
      <c r="BP24" s="420"/>
      <c r="BQ24" s="420"/>
      <c r="BR24" s="420"/>
      <c r="BS24" s="420"/>
      <c r="BT24" s="420"/>
      <c r="BU24" s="421"/>
      <c r="BV24" s="419">
        <v>19390954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6400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617508</v>
      </c>
      <c r="BO25" s="449"/>
      <c r="BP25" s="449"/>
      <c r="BQ25" s="449"/>
      <c r="BR25" s="449"/>
      <c r="BS25" s="449"/>
      <c r="BT25" s="449"/>
      <c r="BU25" s="450"/>
      <c r="BV25" s="448">
        <v>199671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5520</v>
      </c>
      <c r="R26" s="373"/>
      <c r="S26" s="373"/>
      <c r="T26" s="373"/>
      <c r="U26" s="373"/>
      <c r="V26" s="374"/>
      <c r="W26" s="462"/>
      <c r="X26" s="399"/>
      <c r="Y26" s="400"/>
      <c r="Z26" s="375" t="s">
        <v>168</v>
      </c>
      <c r="AA26" s="430"/>
      <c r="AB26" s="430"/>
      <c r="AC26" s="430"/>
      <c r="AD26" s="430"/>
      <c r="AE26" s="430"/>
      <c r="AF26" s="430"/>
      <c r="AG26" s="431"/>
      <c r="AH26" s="372">
        <v>32</v>
      </c>
      <c r="AI26" s="373"/>
      <c r="AJ26" s="373"/>
      <c r="AK26" s="373"/>
      <c r="AL26" s="374"/>
      <c r="AM26" s="372">
        <v>115904</v>
      </c>
      <c r="AN26" s="373"/>
      <c r="AO26" s="373"/>
      <c r="AP26" s="373"/>
      <c r="AQ26" s="373"/>
      <c r="AR26" s="374"/>
      <c r="AS26" s="372">
        <v>3622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2516561</v>
      </c>
      <c r="BO28" s="449"/>
      <c r="BP28" s="449"/>
      <c r="BQ28" s="449"/>
      <c r="BR28" s="449"/>
      <c r="BS28" s="449"/>
      <c r="BT28" s="449"/>
      <c r="BU28" s="450"/>
      <c r="BV28" s="448">
        <v>2705342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11</v>
      </c>
      <c r="M29" s="373"/>
      <c r="N29" s="373"/>
      <c r="O29" s="373"/>
      <c r="P29" s="374"/>
      <c r="Q29" s="372">
        <v>3900</v>
      </c>
      <c r="R29" s="373"/>
      <c r="S29" s="373"/>
      <c r="T29" s="373"/>
      <c r="U29" s="373"/>
      <c r="V29" s="374"/>
      <c r="W29" s="463"/>
      <c r="X29" s="464"/>
      <c r="Y29" s="465"/>
      <c r="Z29" s="375" t="s">
        <v>177</v>
      </c>
      <c r="AA29" s="376"/>
      <c r="AB29" s="376"/>
      <c r="AC29" s="376"/>
      <c r="AD29" s="376"/>
      <c r="AE29" s="376"/>
      <c r="AF29" s="376"/>
      <c r="AG29" s="377"/>
      <c r="AH29" s="372">
        <v>294</v>
      </c>
      <c r="AI29" s="373"/>
      <c r="AJ29" s="373"/>
      <c r="AK29" s="373"/>
      <c r="AL29" s="374"/>
      <c r="AM29" s="372">
        <v>916986</v>
      </c>
      <c r="AN29" s="373"/>
      <c r="AO29" s="373"/>
      <c r="AP29" s="373"/>
      <c r="AQ29" s="373"/>
      <c r="AR29" s="374"/>
      <c r="AS29" s="372">
        <v>3119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1145319</v>
      </c>
      <c r="BO29" s="420"/>
      <c r="BP29" s="420"/>
      <c r="BQ29" s="420"/>
      <c r="BR29" s="420"/>
      <c r="BS29" s="420"/>
      <c r="BT29" s="420"/>
      <c r="BU29" s="421"/>
      <c r="BV29" s="419">
        <v>1040542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1420725</v>
      </c>
      <c r="BO30" s="454"/>
      <c r="BP30" s="454"/>
      <c r="BQ30" s="454"/>
      <c r="BR30" s="454"/>
      <c r="BS30" s="454"/>
      <c r="BT30" s="454"/>
      <c r="BU30" s="455"/>
      <c r="BV30" s="453">
        <v>1388014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奈良県葛城地区清掃事務組合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学校給食費特別会計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やまと広域環境衛生事務組合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奈良県広域消防組合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3pNB8fbicpT6qAPu77Dl5CCqwXEeKfBzuIqFb9yXAp9adTlaE/wNUezeMzxYNSVtvsCtG1Q9Wp+ya+2T4qIw==" saltValue="IsDEsmvcyZ/FThZLGAO9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t="s">
        <v>531</v>
      </c>
      <c r="G34" s="33" t="s">
        <v>532</v>
      </c>
      <c r="H34" s="33" t="s">
        <v>532</v>
      </c>
      <c r="I34" s="33" t="s">
        <v>532</v>
      </c>
      <c r="J34" s="34" t="s">
        <v>533</v>
      </c>
      <c r="K34" s="22"/>
      <c r="L34" s="22"/>
      <c r="M34" s="22"/>
      <c r="N34" s="22"/>
      <c r="O34" s="22"/>
      <c r="P34" s="22"/>
    </row>
    <row r="35" spans="1:16" ht="39" customHeight="1" x14ac:dyDescent="0.2">
      <c r="A35" s="22"/>
      <c r="B35" s="35"/>
      <c r="C35" s="1145" t="s">
        <v>534</v>
      </c>
      <c r="D35" s="1146"/>
      <c r="E35" s="1147"/>
      <c r="F35" s="36">
        <v>4.5</v>
      </c>
      <c r="G35" s="37">
        <v>14.14</v>
      </c>
      <c r="H35" s="37">
        <v>10.63</v>
      </c>
      <c r="I35" s="37">
        <v>9.17</v>
      </c>
      <c r="J35" s="38">
        <v>3.93</v>
      </c>
      <c r="K35" s="22"/>
      <c r="L35" s="22"/>
      <c r="M35" s="22"/>
      <c r="N35" s="22"/>
      <c r="O35" s="22"/>
      <c r="P35" s="22"/>
    </row>
    <row r="36" spans="1:16" ht="39" customHeight="1" x14ac:dyDescent="0.2">
      <c r="A36" s="22"/>
      <c r="B36" s="35"/>
      <c r="C36" s="1145" t="s">
        <v>535</v>
      </c>
      <c r="D36" s="1146"/>
      <c r="E36" s="1147"/>
      <c r="F36" s="36">
        <v>6.56</v>
      </c>
      <c r="G36" s="37">
        <v>5.13</v>
      </c>
      <c r="H36" s="37">
        <v>4.1399999999999997</v>
      </c>
      <c r="I36" s="37">
        <v>3.64</v>
      </c>
      <c r="J36" s="38">
        <v>3.35</v>
      </c>
      <c r="K36" s="22"/>
      <c r="L36" s="22"/>
      <c r="M36" s="22"/>
      <c r="N36" s="22"/>
      <c r="O36" s="22"/>
      <c r="P36" s="22"/>
    </row>
    <row r="37" spans="1:16" ht="39" customHeight="1" x14ac:dyDescent="0.2">
      <c r="A37" s="22"/>
      <c r="B37" s="35"/>
      <c r="C37" s="1145" t="s">
        <v>536</v>
      </c>
      <c r="D37" s="1146"/>
      <c r="E37" s="1147"/>
      <c r="F37" s="36">
        <v>0.93</v>
      </c>
      <c r="G37" s="37">
        <v>1</v>
      </c>
      <c r="H37" s="37">
        <v>2.67</v>
      </c>
      <c r="I37" s="37">
        <v>1.86</v>
      </c>
      <c r="J37" s="38">
        <v>2.29</v>
      </c>
      <c r="K37" s="22"/>
      <c r="L37" s="22"/>
      <c r="M37" s="22"/>
      <c r="N37" s="22"/>
      <c r="O37" s="22"/>
      <c r="P37" s="22"/>
    </row>
    <row r="38" spans="1:16" ht="39" customHeight="1" x14ac:dyDescent="0.2">
      <c r="A38" s="22"/>
      <c r="B38" s="35"/>
      <c r="C38" s="1145" t="s">
        <v>537</v>
      </c>
      <c r="D38" s="1146"/>
      <c r="E38" s="1147"/>
      <c r="F38" s="36" t="s">
        <v>538</v>
      </c>
      <c r="G38" s="37" t="s">
        <v>539</v>
      </c>
      <c r="H38" s="37" t="s">
        <v>540</v>
      </c>
      <c r="I38" s="37">
        <v>0.6</v>
      </c>
      <c r="J38" s="38">
        <v>0.93</v>
      </c>
      <c r="K38" s="22"/>
      <c r="L38" s="22"/>
      <c r="M38" s="22"/>
      <c r="N38" s="22"/>
      <c r="O38" s="22"/>
      <c r="P38" s="22"/>
    </row>
    <row r="39" spans="1:16" ht="39" customHeight="1" x14ac:dyDescent="0.2">
      <c r="A39" s="22"/>
      <c r="B39" s="35"/>
      <c r="C39" s="1145" t="s">
        <v>541</v>
      </c>
      <c r="D39" s="1146"/>
      <c r="E39" s="1147"/>
      <c r="F39" s="36">
        <v>0.68</v>
      </c>
      <c r="G39" s="37">
        <v>1.84</v>
      </c>
      <c r="H39" s="37">
        <v>3.21</v>
      </c>
      <c r="I39" s="37">
        <v>1.1599999999999999</v>
      </c>
      <c r="J39" s="38">
        <v>0.05</v>
      </c>
      <c r="K39" s="22"/>
      <c r="L39" s="22"/>
      <c r="M39" s="22"/>
      <c r="N39" s="22"/>
      <c r="O39" s="22"/>
      <c r="P39" s="22"/>
    </row>
    <row r="40" spans="1:16" ht="39" customHeight="1" x14ac:dyDescent="0.2">
      <c r="A40" s="22"/>
      <c r="B40" s="35"/>
      <c r="C40" s="1145" t="s">
        <v>542</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543</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544</v>
      </c>
      <c r="D43" s="1149"/>
      <c r="E43" s="1150"/>
      <c r="F43" s="41">
        <v>0</v>
      </c>
      <c r="G43" s="42">
        <v>0</v>
      </c>
      <c r="H43" s="42">
        <v>0</v>
      </c>
      <c r="I43" s="42">
        <v>0</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YU5SW/6BzmcLzbrSJQEZhjfEXfj+L/U055YGJTWpzod/vV7bOTFVQNAZxOpOPKhka+d93QeCuOVdwxe2qlFGQ==" saltValue="NGbr9uGz2di8neSGIuJE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1742</v>
      </c>
      <c r="L45" s="60">
        <v>1756</v>
      </c>
      <c r="M45" s="60">
        <v>1727</v>
      </c>
      <c r="N45" s="60">
        <v>1818</v>
      </c>
      <c r="O45" s="61">
        <v>1839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281</v>
      </c>
      <c r="L48" s="64">
        <v>289</v>
      </c>
      <c r="M48" s="64">
        <v>258</v>
      </c>
      <c r="N48" s="64">
        <v>301</v>
      </c>
      <c r="O48" s="65">
        <v>342</v>
      </c>
      <c r="P48" s="48"/>
      <c r="Q48" s="48"/>
      <c r="R48" s="48"/>
      <c r="S48" s="48"/>
      <c r="T48" s="48"/>
      <c r="U48" s="48"/>
    </row>
    <row r="49" spans="1:21" ht="30.75" customHeight="1" x14ac:dyDescent="0.2">
      <c r="A49" s="48"/>
      <c r="B49" s="1178"/>
      <c r="C49" s="1179"/>
      <c r="D49" s="62"/>
      <c r="E49" s="1155" t="s">
        <v>14</v>
      </c>
      <c r="F49" s="1155"/>
      <c r="G49" s="1155"/>
      <c r="H49" s="1155"/>
      <c r="I49" s="1155"/>
      <c r="J49" s="1156"/>
      <c r="K49" s="63">
        <v>29</v>
      </c>
      <c r="L49" s="64">
        <v>27</v>
      </c>
      <c r="M49" s="64">
        <v>26</v>
      </c>
      <c r="N49" s="64">
        <v>26</v>
      </c>
      <c r="O49" s="65">
        <v>29</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3</v>
      </c>
      <c r="N51" s="64">
        <v>2</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1329</v>
      </c>
      <c r="L52" s="64">
        <v>1332</v>
      </c>
      <c r="M52" s="64">
        <v>1297</v>
      </c>
      <c r="N52" s="64">
        <v>1326</v>
      </c>
      <c r="O52" s="65">
        <v>1408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723</v>
      </c>
      <c r="L53" s="69">
        <v>740</v>
      </c>
      <c r="M53" s="69">
        <v>717</v>
      </c>
      <c r="N53" s="69">
        <v>821</v>
      </c>
      <c r="O53" s="70">
        <v>802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96wqyWSadIVq9TMLaeeWqAQKcEt/UWNusenK91UL4JUkfcYwwx1gYPoijQEZXSlVbvhgcxGj26rZR0mcvpn1A==" saltValue="hQiIDybH1whNU9e/QxwS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19579</v>
      </c>
      <c r="J41" s="344">
        <v>20107</v>
      </c>
      <c r="K41" s="344">
        <v>22224</v>
      </c>
      <c r="L41" s="344">
        <v>23568</v>
      </c>
      <c r="M41" s="345">
        <v>22745</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3731</v>
      </c>
      <c r="J43" s="347">
        <v>4037</v>
      </c>
      <c r="K43" s="347">
        <v>3702</v>
      </c>
      <c r="L43" s="347">
        <v>3527</v>
      </c>
      <c r="M43" s="348">
        <v>3516</v>
      </c>
    </row>
    <row r="44" spans="2:13" ht="27.75" customHeight="1" x14ac:dyDescent="0.2">
      <c r="B44" s="1186"/>
      <c r="C44" s="1187"/>
      <c r="D44" s="106"/>
      <c r="E44" s="1190" t="s">
        <v>34</v>
      </c>
      <c r="F44" s="1190"/>
      <c r="G44" s="1190"/>
      <c r="H44" s="1191"/>
      <c r="I44" s="346">
        <v>118</v>
      </c>
      <c r="J44" s="347">
        <v>123</v>
      </c>
      <c r="K44" s="347">
        <v>115</v>
      </c>
      <c r="L44" s="347">
        <v>109</v>
      </c>
      <c r="M44" s="348">
        <v>113</v>
      </c>
    </row>
    <row r="45" spans="2:13" ht="27.75" customHeight="1" x14ac:dyDescent="0.2">
      <c r="B45" s="1186"/>
      <c r="C45" s="1187"/>
      <c r="D45" s="106"/>
      <c r="E45" s="1190" t="s">
        <v>35</v>
      </c>
      <c r="F45" s="1190"/>
      <c r="G45" s="1190"/>
      <c r="H45" s="1191"/>
      <c r="I45" s="346">
        <v>2355</v>
      </c>
      <c r="J45" s="347">
        <v>2304</v>
      </c>
      <c r="K45" s="347">
        <v>2148</v>
      </c>
      <c r="L45" s="347">
        <v>2196</v>
      </c>
      <c r="M45" s="348">
        <v>2170</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5016</v>
      </c>
      <c r="J50" s="347">
        <v>5232</v>
      </c>
      <c r="K50" s="347">
        <v>5665</v>
      </c>
      <c r="L50" s="347">
        <v>5665</v>
      </c>
      <c r="M50" s="348">
        <v>5652</v>
      </c>
    </row>
    <row r="51" spans="2:13" ht="27.75" customHeight="1" x14ac:dyDescent="0.2">
      <c r="B51" s="1186"/>
      <c r="C51" s="1187"/>
      <c r="D51" s="106"/>
      <c r="E51" s="1190" t="s">
        <v>42</v>
      </c>
      <c r="F51" s="1190"/>
      <c r="G51" s="1190"/>
      <c r="H51" s="1191"/>
      <c r="I51" s="346">
        <v>1086</v>
      </c>
      <c r="J51" s="347">
        <v>1018</v>
      </c>
      <c r="K51" s="347">
        <v>986</v>
      </c>
      <c r="L51" s="347">
        <v>989</v>
      </c>
      <c r="M51" s="348">
        <v>991</v>
      </c>
    </row>
    <row r="52" spans="2:13" ht="27.75" customHeight="1" x14ac:dyDescent="0.2">
      <c r="B52" s="1188"/>
      <c r="C52" s="1189"/>
      <c r="D52" s="106"/>
      <c r="E52" s="1190" t="s">
        <v>43</v>
      </c>
      <c r="F52" s="1190"/>
      <c r="G52" s="1190"/>
      <c r="H52" s="1191"/>
      <c r="I52" s="346">
        <v>13593</v>
      </c>
      <c r="J52" s="347">
        <v>14231</v>
      </c>
      <c r="K52" s="347">
        <v>16145</v>
      </c>
      <c r="L52" s="347">
        <v>17749</v>
      </c>
      <c r="M52" s="348">
        <v>17676</v>
      </c>
    </row>
    <row r="53" spans="2:13" ht="27.75" customHeight="1" thickBot="1" x14ac:dyDescent="0.25">
      <c r="B53" s="1192" t="s">
        <v>19</v>
      </c>
      <c r="C53" s="1193"/>
      <c r="D53" s="110"/>
      <c r="E53" s="1194" t="s">
        <v>44</v>
      </c>
      <c r="F53" s="1194"/>
      <c r="G53" s="1194"/>
      <c r="H53" s="1195"/>
      <c r="I53" s="349">
        <v>6086</v>
      </c>
      <c r="J53" s="350">
        <v>6089</v>
      </c>
      <c r="K53" s="350">
        <v>5394</v>
      </c>
      <c r="L53" s="350">
        <v>4997</v>
      </c>
      <c r="M53" s="351">
        <v>4225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QdPdz2DLsSzUhZxu4Hm68zSsCbke18b6Bw0nT1bz7KxACMn2DHWVZKwVeKdeaq498IB9JXrFBNPyr3Oo1dTGg==" saltValue="v74ugVrMGbzXcXIA2As0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2901</v>
      </c>
      <c r="G55" s="352">
        <v>2705</v>
      </c>
      <c r="H55" s="353">
        <v>2517</v>
      </c>
    </row>
    <row r="56" spans="2:8" ht="52.5" customHeight="1" x14ac:dyDescent="0.2">
      <c r="B56" s="122"/>
      <c r="C56" s="1213" t="s">
        <v>47</v>
      </c>
      <c r="D56" s="1213"/>
      <c r="E56" s="1214"/>
      <c r="F56" s="354">
        <v>957</v>
      </c>
      <c r="G56" s="354">
        <v>1041</v>
      </c>
      <c r="H56" s="355">
        <v>1145</v>
      </c>
    </row>
    <row r="57" spans="2:8" ht="53.25" customHeight="1" x14ac:dyDescent="0.2">
      <c r="B57" s="122"/>
      <c r="C57" s="1215" t="s">
        <v>48</v>
      </c>
      <c r="D57" s="1215"/>
      <c r="E57" s="1216"/>
      <c r="F57" s="356">
        <v>1368</v>
      </c>
      <c r="G57" s="356">
        <v>1388</v>
      </c>
      <c r="H57" s="357">
        <v>1421</v>
      </c>
    </row>
    <row r="58" spans="2:8" ht="45.75" customHeight="1" x14ac:dyDescent="0.2">
      <c r="B58" s="123"/>
      <c r="C58" s="1203" t="s">
        <v>558</v>
      </c>
      <c r="D58" s="1204"/>
      <c r="E58" s="1205"/>
      <c r="F58" s="358">
        <v>693</v>
      </c>
      <c r="G58" s="358">
        <v>693</v>
      </c>
      <c r="H58" s="359">
        <v>694</v>
      </c>
    </row>
    <row r="59" spans="2:8" ht="45.75" customHeight="1" x14ac:dyDescent="0.2">
      <c r="B59" s="123"/>
      <c r="C59" s="1203" t="s">
        <v>559</v>
      </c>
      <c r="D59" s="1204"/>
      <c r="E59" s="1205"/>
      <c r="F59" s="358">
        <v>369</v>
      </c>
      <c r="G59" s="358">
        <v>406</v>
      </c>
      <c r="H59" s="359">
        <v>441</v>
      </c>
    </row>
    <row r="60" spans="2:8" ht="45.75" customHeight="1" x14ac:dyDescent="0.2">
      <c r="B60" s="123"/>
      <c r="C60" s="1203" t="s">
        <v>560</v>
      </c>
      <c r="D60" s="1204"/>
      <c r="E60" s="1205"/>
      <c r="F60" s="358">
        <v>193</v>
      </c>
      <c r="G60" s="358">
        <v>185</v>
      </c>
      <c r="H60" s="359">
        <v>178</v>
      </c>
    </row>
    <row r="61" spans="2:8" ht="45.75" customHeight="1" x14ac:dyDescent="0.2">
      <c r="B61" s="123"/>
      <c r="C61" s="1203" t="s">
        <v>561</v>
      </c>
      <c r="D61" s="1204"/>
      <c r="E61" s="1205"/>
      <c r="F61" s="358">
        <v>83</v>
      </c>
      <c r="G61" s="358">
        <v>82</v>
      </c>
      <c r="H61" s="359">
        <v>94</v>
      </c>
    </row>
    <row r="62" spans="2:8" ht="45.75" customHeight="1" thickBot="1" x14ac:dyDescent="0.25">
      <c r="B62" s="124"/>
      <c r="C62" s="1206" t="s">
        <v>562</v>
      </c>
      <c r="D62" s="1207"/>
      <c r="E62" s="1208"/>
      <c r="F62" s="360">
        <v>20</v>
      </c>
      <c r="G62" s="360">
        <v>17</v>
      </c>
      <c r="H62" s="361">
        <v>14</v>
      </c>
    </row>
    <row r="63" spans="2:8" ht="52.5" customHeight="1" thickBot="1" x14ac:dyDescent="0.25">
      <c r="B63" s="125"/>
      <c r="C63" s="1209" t="s">
        <v>49</v>
      </c>
      <c r="D63" s="1209"/>
      <c r="E63" s="1210"/>
      <c r="F63" s="362">
        <v>5226</v>
      </c>
      <c r="G63" s="362">
        <v>5134</v>
      </c>
      <c r="H63" s="363">
        <v>5083</v>
      </c>
    </row>
    <row r="64" spans="2:8" ht="13.2" x14ac:dyDescent="0.2"/>
  </sheetData>
  <sheetProtection algorithmName="SHA-512" hashValue="dFemmgebWrb2tIe29bJUK6pzw7WguYBLlojygxZHBiyn8H6I9svIlmzBPOl0LnmY01cb32GryguvpJAPfJ8JSQ==" saltValue="7dS/g627VF/zAtr9jCe/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108202</v>
      </c>
      <c r="E3" s="144"/>
      <c r="F3" s="145">
        <v>76347</v>
      </c>
      <c r="G3" s="146"/>
      <c r="H3" s="147"/>
    </row>
    <row r="4" spans="1:8" x14ac:dyDescent="0.2">
      <c r="A4" s="148"/>
      <c r="B4" s="149"/>
      <c r="C4" s="150"/>
      <c r="D4" s="151">
        <v>75489</v>
      </c>
      <c r="E4" s="152"/>
      <c r="F4" s="153">
        <v>41762</v>
      </c>
      <c r="G4" s="154"/>
      <c r="H4" s="155"/>
    </row>
    <row r="5" spans="1:8" x14ac:dyDescent="0.2">
      <c r="A5" s="136" t="s">
        <v>519</v>
      </c>
      <c r="B5" s="141"/>
      <c r="C5" s="142"/>
      <c r="D5" s="143">
        <v>118404</v>
      </c>
      <c r="E5" s="144"/>
      <c r="F5" s="145">
        <v>69604</v>
      </c>
      <c r="G5" s="146"/>
      <c r="H5" s="147"/>
    </row>
    <row r="6" spans="1:8" x14ac:dyDescent="0.2">
      <c r="A6" s="148"/>
      <c r="B6" s="149"/>
      <c r="C6" s="150"/>
      <c r="D6" s="151">
        <v>83317</v>
      </c>
      <c r="E6" s="152"/>
      <c r="F6" s="153">
        <v>36247</v>
      </c>
      <c r="G6" s="154"/>
      <c r="H6" s="155"/>
    </row>
    <row r="7" spans="1:8" x14ac:dyDescent="0.2">
      <c r="A7" s="136" t="s">
        <v>520</v>
      </c>
      <c r="B7" s="141"/>
      <c r="C7" s="142"/>
      <c r="D7" s="143">
        <v>193291</v>
      </c>
      <c r="E7" s="144"/>
      <c r="F7" s="145">
        <v>68410</v>
      </c>
      <c r="G7" s="146"/>
      <c r="H7" s="147"/>
    </row>
    <row r="8" spans="1:8" x14ac:dyDescent="0.2">
      <c r="A8" s="148"/>
      <c r="B8" s="149"/>
      <c r="C8" s="150"/>
      <c r="D8" s="151">
        <v>167528</v>
      </c>
      <c r="E8" s="152"/>
      <c r="F8" s="153">
        <v>35086</v>
      </c>
      <c r="G8" s="154"/>
      <c r="H8" s="155"/>
    </row>
    <row r="9" spans="1:8" x14ac:dyDescent="0.2">
      <c r="A9" s="136" t="s">
        <v>521</v>
      </c>
      <c r="B9" s="141"/>
      <c r="C9" s="142"/>
      <c r="D9" s="143">
        <v>191535</v>
      </c>
      <c r="E9" s="144"/>
      <c r="F9" s="145">
        <v>73019</v>
      </c>
      <c r="G9" s="146"/>
      <c r="H9" s="147"/>
    </row>
    <row r="10" spans="1:8" x14ac:dyDescent="0.2">
      <c r="A10" s="148"/>
      <c r="B10" s="149"/>
      <c r="C10" s="150"/>
      <c r="D10" s="151">
        <v>173071</v>
      </c>
      <c r="E10" s="152"/>
      <c r="F10" s="153">
        <v>39427</v>
      </c>
      <c r="G10" s="154"/>
      <c r="H10" s="155"/>
    </row>
    <row r="11" spans="1:8" x14ac:dyDescent="0.2">
      <c r="A11" s="136" t="s">
        <v>522</v>
      </c>
      <c r="B11" s="141"/>
      <c r="C11" s="142"/>
      <c r="D11" s="143">
        <v>86220</v>
      </c>
      <c r="E11" s="144"/>
      <c r="F11" s="145">
        <v>76590</v>
      </c>
      <c r="G11" s="146"/>
      <c r="H11" s="147"/>
    </row>
    <row r="12" spans="1:8" x14ac:dyDescent="0.2">
      <c r="A12" s="148"/>
      <c r="B12" s="149"/>
      <c r="C12" s="156"/>
      <c r="D12" s="151">
        <v>66155</v>
      </c>
      <c r="E12" s="152"/>
      <c r="F12" s="153">
        <v>42387</v>
      </c>
      <c r="G12" s="154"/>
      <c r="H12" s="155"/>
    </row>
    <row r="13" spans="1:8" x14ac:dyDescent="0.2">
      <c r="A13" s="136"/>
      <c r="B13" s="141"/>
      <c r="C13" s="157"/>
      <c r="D13" s="158">
        <v>139530</v>
      </c>
      <c r="E13" s="159"/>
      <c r="F13" s="160">
        <v>72794</v>
      </c>
      <c r="G13" s="161"/>
      <c r="H13" s="147"/>
    </row>
    <row r="14" spans="1:8" x14ac:dyDescent="0.2">
      <c r="A14" s="148"/>
      <c r="B14" s="149"/>
      <c r="C14" s="150"/>
      <c r="D14" s="151">
        <v>113112</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4.49</v>
      </c>
      <c r="C19" s="162">
        <f>ROUND(VALUE(SUBSTITUTE(実質収支比率等に係る経年分析!G$48,"▲","-")),2)</f>
        <v>14.13</v>
      </c>
      <c r="D19" s="162">
        <f>ROUND(VALUE(SUBSTITUTE(実質収支比率等に係る経年分析!H$48,"▲","-")),2)</f>
        <v>10.61</v>
      </c>
      <c r="E19" s="162">
        <f>ROUND(VALUE(SUBSTITUTE(実質収支比率等に係る経年分析!I$48,"▲","-")),2)</f>
        <v>9.15</v>
      </c>
      <c r="F19" s="162">
        <f>ROUND(VALUE(SUBSTITUTE(実質収支比率等に係る経年分析!J$48,"▲","-")),2)</f>
        <v>3.9</v>
      </c>
    </row>
    <row r="20" spans="1:11" x14ac:dyDescent="0.2">
      <c r="A20" s="162" t="s">
        <v>53</v>
      </c>
      <c r="B20" s="162">
        <f>ROUND(VALUE(SUBSTITUTE(実質収支比率等に係る経年分析!F$47,"▲","-")),2)</f>
        <v>31.81</v>
      </c>
      <c r="C20" s="162">
        <f>ROUND(VALUE(SUBSTITUTE(実質収支比率等に係る経年分析!G$47,"▲","-")),2)</f>
        <v>32.18</v>
      </c>
      <c r="D20" s="162">
        <f>ROUND(VALUE(SUBSTITUTE(実質収支比率等に係る経年分析!H$47,"▲","-")),2)</f>
        <v>37.1</v>
      </c>
      <c r="E20" s="162">
        <f>ROUND(VALUE(SUBSTITUTE(実質収支比率等に係る経年分析!I$47,"▲","-")),2)</f>
        <v>34.49</v>
      </c>
      <c r="F20" s="162">
        <f>ROUND(VALUE(SUBSTITUTE(実質収支比率等に係る経年分析!J$47,"▲","-")),2)</f>
        <v>30.95</v>
      </c>
    </row>
    <row r="21" spans="1:11" x14ac:dyDescent="0.2">
      <c r="A21" s="162" t="s">
        <v>54</v>
      </c>
      <c r="B21" s="162">
        <f>IF(ISNUMBER(VALUE(SUBSTITUTE(実質収支比率等に係る経年分析!F$49,"▲","-"))),ROUND(VALUE(SUBSTITUTE(実質収支比率等に係る経年分析!F$49,"▲","-")),2),NA())</f>
        <v>6.04</v>
      </c>
      <c r="C21" s="162">
        <f>IF(ISNUMBER(VALUE(SUBSTITUTE(実質収支比率等に係る経年分析!G$49,"▲","-"))),ROUND(VALUE(SUBSTITUTE(実質収支比率等に係る経年分析!G$49,"▲","-")),2),NA())</f>
        <v>12.04</v>
      </c>
      <c r="D21" s="162">
        <f>IF(ISNUMBER(VALUE(SUBSTITUTE(実質収支比率等に係る経年分析!H$49,"▲","-"))),ROUND(VALUE(SUBSTITUTE(実質収支比率等に係る経年分析!H$49,"▲","-")),2),NA())</f>
        <v>3.27</v>
      </c>
      <c r="E21" s="162">
        <f>IF(ISNUMBER(VALUE(SUBSTITUTE(実質収支比率等に係る経年分析!I$49,"▲","-"))),ROUND(VALUE(SUBSTITUTE(実質収支比率等に係る経年分析!I$49,"▲","-")),2),NA())</f>
        <v>8.16</v>
      </c>
      <c r="F21" s="162">
        <f>IF(ISNUMBER(VALUE(SUBSTITUTE(実質収支比率等に係る経年分析!J$49,"▲","-"))),ROUND(VALUE(SUBSTITUTE(実質収支比率等に係る経年分析!J$49,"▲","-")),2),NA())</f>
        <v>1.21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1.84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3.21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1.1599999999999999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国民健康保険事業特別会計</v>
      </c>
      <c r="B32" s="163">
        <f>IF(ROUND(VALUE(SUBSTITUTE(連結実質赤字比率に係る赤字・黒字の構成分析!F$38,"▲", "-")), 2) &lt; 0, ABS(ROUND(VALUE(SUBSTITUTE(連結実質赤字比率に係る赤字・黒字の構成分析!F$38,"▲", "-")), 2)), NA())</f>
        <v>2.29</v>
      </c>
      <c r="C32" s="163" t="e">
        <f>IF(ROUND(VALUE(SUBSTITUTE(連結実質赤字比率に係る赤字・黒字の構成分析!F$38,"▲", "-")), 2) &gt;= 0, ABS(ROUND(VALUE(SUBSTITUTE(連結実質赤字比率に係る赤字・黒字の構成分析!F$38,"▲", "-")), 2)), NA())</f>
        <v>#N/A</v>
      </c>
      <c r="D32" s="163">
        <f>IF(ROUND(VALUE(SUBSTITUTE(連結実質赤字比率に係る赤字・黒字の構成分析!G$38,"▲", "-")), 2) &lt; 0, ABS(ROUND(VALUE(SUBSTITUTE(連結実質赤字比率に係る赤字・黒字の構成分析!G$38,"▲", "-")), 2)), NA())</f>
        <v>1.1599999999999999</v>
      </c>
      <c r="E32" s="163" t="e">
        <f>IF(ROUND(VALUE(SUBSTITUTE(連結実質赤字比率に係る赤字・黒字の構成分析!G$38,"▲", "-")), 2) &gt;= 0, ABS(ROUND(VALUE(SUBSTITUTE(連結実質赤字比率に係る赤字・黒字の構成分析!G$38,"▲", "-")), 2)), NA())</f>
        <v>#N/A</v>
      </c>
      <c r="F32" s="163">
        <f>IF(ROUND(VALUE(SUBSTITUTE(連結実質赤字比率に係る赤字・黒字の構成分析!H$38,"▲", "-")), 2) &lt; 0, ABS(ROUND(VALUE(SUBSTITUTE(連結実質赤字比率に係る赤字・黒字の構成分析!H$38,"▲", "-")), 2)), NA())</f>
        <v>0.16</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2.29</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5.13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4.1399999999999997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3.93</v>
      </c>
    </row>
    <row r="36" spans="1:16" x14ac:dyDescent="0.2">
      <c r="A36" s="163" t="str">
        <f>IF(連結実質赤字比率に係る赤字・黒字の構成分析!C$34="",NA(),連結実質赤字比率に係る赤字・黒字の構成分析!C$34)</f>
        <v>学校給食費特別会計</v>
      </c>
      <c r="B36" s="163">
        <f>IF(ROUND(VALUE(SUBSTITUTE(連結実質赤字比率に係る赤字・黒字の構成分析!F$34,"▲", "-")), 2) &lt; 0, ABS(ROUND(VALUE(SUBSTITUTE(連結実質赤字比率に係る赤字・黒字の構成分析!F$34,"▲", "-")), 2)), NA())</f>
        <v>0.01</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0.02</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0.02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0.02</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0.03</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1329</v>
      </c>
      <c r="E42" s="164"/>
      <c r="F42" s="164"/>
      <c r="G42" s="164">
        <f>'実質公債費比率（分子）の構造'!L$52</f>
        <v>1332</v>
      </c>
      <c r="H42" s="164"/>
      <c r="I42" s="164"/>
      <c r="J42" s="164">
        <f>'実質公債費比率（分子）の構造'!M$52</f>
        <v>1297</v>
      </c>
      <c r="K42" s="164"/>
      <c r="L42" s="164"/>
      <c r="M42" s="164">
        <f>'実質公債費比率（分子）の構造'!N$52</f>
        <v>1326</v>
      </c>
      <c r="N42" s="164"/>
      <c r="O42" s="164"/>
      <c r="P42" s="164">
        <f>'実質公債費比率（分子）の構造'!O$52</f>
        <v>1408</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3</v>
      </c>
      <c r="I43" s="164"/>
      <c r="J43" s="164"/>
      <c r="K43" s="164">
        <f>'実質公債費比率（分子）の構造'!N$51</f>
        <v>2</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29</v>
      </c>
      <c r="C45" s="164"/>
      <c r="D45" s="164"/>
      <c r="E45" s="164">
        <f>'実質公債費比率（分子）の構造'!L$49</f>
        <v>27</v>
      </c>
      <c r="F45" s="164"/>
      <c r="G45" s="164"/>
      <c r="H45" s="164">
        <f>'実質公債費比率（分子）の構造'!M$49</f>
        <v>26</v>
      </c>
      <c r="I45" s="164"/>
      <c r="J45" s="164"/>
      <c r="K45" s="164">
        <f>'実質公債費比率（分子）の構造'!N$49</f>
        <v>26</v>
      </c>
      <c r="L45" s="164"/>
      <c r="M45" s="164"/>
      <c r="N45" s="164">
        <f>'実質公債費比率（分子）の構造'!O$49</f>
        <v>29</v>
      </c>
      <c r="O45" s="164"/>
      <c r="P45" s="164"/>
    </row>
    <row r="46" spans="1:16" x14ac:dyDescent="0.2">
      <c r="A46" s="164" t="s">
        <v>64</v>
      </c>
      <c r="B46" s="164">
        <f>'実質公債費比率（分子）の構造'!K$48</f>
        <v>281</v>
      </c>
      <c r="C46" s="164"/>
      <c r="D46" s="164"/>
      <c r="E46" s="164">
        <f>'実質公債費比率（分子）の構造'!L$48</f>
        <v>289</v>
      </c>
      <c r="F46" s="164"/>
      <c r="G46" s="164"/>
      <c r="H46" s="164">
        <f>'実質公債費比率（分子）の構造'!M$48</f>
        <v>258</v>
      </c>
      <c r="I46" s="164"/>
      <c r="J46" s="164"/>
      <c r="K46" s="164">
        <f>'実質公債費比率（分子）の構造'!N$48</f>
        <v>301</v>
      </c>
      <c r="L46" s="164"/>
      <c r="M46" s="164"/>
      <c r="N46" s="164">
        <f>'実質公債費比率（分子）の構造'!O$48</f>
        <v>342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1742</v>
      </c>
      <c r="C49" s="164"/>
      <c r="D49" s="164"/>
      <c r="E49" s="164">
        <f>'実質公債費比率（分子）の構造'!L$45</f>
        <v>1756</v>
      </c>
      <c r="F49" s="164"/>
      <c r="G49" s="164"/>
      <c r="H49" s="164">
        <f>'実質公債費比率（分子）の構造'!M$45</f>
        <v>1727</v>
      </c>
      <c r="I49" s="164"/>
      <c r="J49" s="164"/>
      <c r="K49" s="164">
        <f>'実質公債費比率（分子）の構造'!N$45</f>
        <v>1818</v>
      </c>
      <c r="L49" s="164"/>
      <c r="M49" s="164"/>
      <c r="N49" s="164">
        <f>'実質公債費比率（分子）の構造'!O$45</f>
        <v>1839</v>
      </c>
      <c r="O49" s="164"/>
      <c r="P49" s="164"/>
    </row>
    <row r="50" spans="1:16" x14ac:dyDescent="0.2">
      <c r="A50" s="164" t="s">
        <v>67</v>
      </c>
      <c r="B50" s="164" t="e">
        <f>NA()</f>
        <v>#N/A</v>
      </c>
      <c r="C50" s="164">
        <f>IF(ISNUMBER('実質公債費比率（分子）の構造'!K$53),'実質公債費比率（分子）の構造'!K$53,NA())</f>
        <v>723</v>
      </c>
      <c r="D50" s="164" t="e">
        <f>NA()</f>
        <v>#N/A</v>
      </c>
      <c r="E50" s="164" t="e">
        <f>NA()</f>
        <v>#N/A</v>
      </c>
      <c r="F50" s="164">
        <f>IF(ISNUMBER('実質公債費比率（分子）の構造'!L$53),'実質公債費比率（分子）の構造'!L$53,NA())</f>
        <v>740</v>
      </c>
      <c r="G50" s="164" t="e">
        <f>NA()</f>
        <v>#N/A</v>
      </c>
      <c r="H50" s="164" t="e">
        <f>NA()</f>
        <v>#N/A</v>
      </c>
      <c r="I50" s="164">
        <f>IF(ISNUMBER('実質公債費比率（分子）の構造'!M$53),'実質公債費比率（分子）の構造'!M$53,NA())</f>
        <v>717</v>
      </c>
      <c r="J50" s="164" t="e">
        <f>NA()</f>
        <v>#N/A</v>
      </c>
      <c r="K50" s="164" t="e">
        <f>NA()</f>
        <v>#N/A</v>
      </c>
      <c r="L50" s="164">
        <f>IF(ISNUMBER('実質公債費比率（分子）の構造'!N$53),'実質公債費比率（分子）の構造'!N$53,NA())</f>
        <v>821</v>
      </c>
      <c r="M50" s="164" t="e">
        <f>NA()</f>
        <v>#N/A</v>
      </c>
      <c r="N50" s="164" t="e">
        <f>NA()</f>
        <v>#N/A</v>
      </c>
      <c r="O50" s="164">
        <f>IF(ISNUMBER('実質公債費比率（分子）の構造'!O$53),'実質公債費比率（分子）の構造'!O$53,NA())</f>
        <v>802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13593</v>
      </c>
      <c r="E56" s="163"/>
      <c r="F56" s="163"/>
      <c r="G56" s="163">
        <f>'将来負担比率（分子）の構造'!J$52</f>
        <v>14231</v>
      </c>
      <c r="H56" s="163"/>
      <c r="I56" s="163"/>
      <c r="J56" s="163">
        <f>'将来負担比率（分子）の構造'!K$52</f>
        <v>16145</v>
      </c>
      <c r="K56" s="163"/>
      <c r="L56" s="163"/>
      <c r="M56" s="163">
        <f>'将来負担比率（分子）の構造'!L$52</f>
        <v>17749</v>
      </c>
      <c r="N56" s="163"/>
      <c r="O56" s="163"/>
      <c r="P56" s="163">
        <f>'将来負担比率（分子）の構造'!M$52</f>
        <v>17676</v>
      </c>
    </row>
    <row r="57" spans="1:16" x14ac:dyDescent="0.2">
      <c r="A57" s="163" t="s">
        <v>42</v>
      </c>
      <c r="B57" s="163"/>
      <c r="C57" s="163"/>
      <c r="D57" s="163">
        <f>'将来負担比率（分子）の構造'!I$51</f>
        <v>1086</v>
      </c>
      <c r="E57" s="163"/>
      <c r="F57" s="163"/>
      <c r="G57" s="163">
        <f>'将来負担比率（分子）の構造'!J$51</f>
        <v>1018</v>
      </c>
      <c r="H57" s="163"/>
      <c r="I57" s="163"/>
      <c r="J57" s="163">
        <f>'将来負担比率（分子）の構造'!K$51</f>
        <v>986</v>
      </c>
      <c r="K57" s="163"/>
      <c r="L57" s="163"/>
      <c r="M57" s="163">
        <f>'将来負担比率（分子）の構造'!L$51</f>
        <v>989</v>
      </c>
      <c r="N57" s="163"/>
      <c r="O57" s="163"/>
      <c r="P57" s="163">
        <f>'将来負担比率（分子）の構造'!M$51</f>
        <v>991</v>
      </c>
    </row>
    <row r="58" spans="1:16" x14ac:dyDescent="0.2">
      <c r="A58" s="163" t="s">
        <v>41</v>
      </c>
      <c r="B58" s="163"/>
      <c r="C58" s="163"/>
      <c r="D58" s="163">
        <f>'将来負担比率（分子）の構造'!I$50</f>
        <v>5016</v>
      </c>
      <c r="E58" s="163"/>
      <c r="F58" s="163"/>
      <c r="G58" s="163">
        <f>'将来負担比率（分子）の構造'!J$50</f>
        <v>5232</v>
      </c>
      <c r="H58" s="163"/>
      <c r="I58" s="163"/>
      <c r="J58" s="163">
        <f>'将来負担比率（分子）の構造'!K$50</f>
        <v>5665</v>
      </c>
      <c r="K58" s="163"/>
      <c r="L58" s="163"/>
      <c r="M58" s="163">
        <f>'将来負担比率（分子）の構造'!L$50</f>
        <v>5665</v>
      </c>
      <c r="N58" s="163"/>
      <c r="O58" s="163"/>
      <c r="P58" s="163">
        <f>'将来負担比率（分子）の構造'!M$50</f>
        <v>5652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2355</v>
      </c>
      <c r="C62" s="163"/>
      <c r="D62" s="163"/>
      <c r="E62" s="163">
        <f>'将来負担比率（分子）の構造'!J$45</f>
        <v>2304</v>
      </c>
      <c r="F62" s="163"/>
      <c r="G62" s="163"/>
      <c r="H62" s="163">
        <f>'将来負担比率（分子）の構造'!K$45</f>
        <v>2148</v>
      </c>
      <c r="I62" s="163"/>
      <c r="J62" s="163"/>
      <c r="K62" s="163">
        <f>'将来負担比率（分子）の構造'!L$45</f>
        <v>2196</v>
      </c>
      <c r="L62" s="163"/>
      <c r="M62" s="163"/>
      <c r="N62" s="163">
        <f>'将来負担比率（分子）の構造'!M$45</f>
        <v>2170</v>
      </c>
      <c r="O62" s="163"/>
      <c r="P62" s="163"/>
    </row>
    <row r="63" spans="1:16" x14ac:dyDescent="0.2">
      <c r="A63" s="163" t="s">
        <v>34</v>
      </c>
      <c r="B63" s="163">
        <f>'将来負担比率（分子）の構造'!I$44</f>
        <v>118</v>
      </c>
      <c r="C63" s="163"/>
      <c r="D63" s="163"/>
      <c r="E63" s="163">
        <f>'将来負担比率（分子）の構造'!J$44</f>
        <v>123</v>
      </c>
      <c r="F63" s="163"/>
      <c r="G63" s="163"/>
      <c r="H63" s="163">
        <f>'将来負担比率（分子）の構造'!K$44</f>
        <v>115</v>
      </c>
      <c r="I63" s="163"/>
      <c r="J63" s="163"/>
      <c r="K63" s="163">
        <f>'将来負担比率（分子）の構造'!L$44</f>
        <v>109</v>
      </c>
      <c r="L63" s="163"/>
      <c r="M63" s="163"/>
      <c r="N63" s="163">
        <f>'将来負担比率（分子）の構造'!M$44</f>
        <v>113</v>
      </c>
      <c r="O63" s="163"/>
      <c r="P63" s="163"/>
    </row>
    <row r="64" spans="1:16" x14ac:dyDescent="0.2">
      <c r="A64" s="163" t="s">
        <v>33</v>
      </c>
      <c r="B64" s="163">
        <f>'将来負担比率（分子）の構造'!I$43</f>
        <v>3731</v>
      </c>
      <c r="C64" s="163"/>
      <c r="D64" s="163"/>
      <c r="E64" s="163">
        <f>'将来負担比率（分子）の構造'!J$43</f>
        <v>4037</v>
      </c>
      <c r="F64" s="163"/>
      <c r="G64" s="163"/>
      <c r="H64" s="163">
        <f>'将来負担比率（分子）の構造'!K$43</f>
        <v>3702</v>
      </c>
      <c r="I64" s="163"/>
      <c r="J64" s="163"/>
      <c r="K64" s="163">
        <f>'将来負担比率（分子）の構造'!L$43</f>
        <v>3527</v>
      </c>
      <c r="L64" s="163"/>
      <c r="M64" s="163"/>
      <c r="N64" s="163">
        <f>'将来負担比率（分子）の構造'!M$43</f>
        <v>3516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19579</v>
      </c>
      <c r="C66" s="163"/>
      <c r="D66" s="163"/>
      <c r="E66" s="163">
        <f>'将来負担比率（分子）の構造'!J$41</f>
        <v>20107</v>
      </c>
      <c r="F66" s="163"/>
      <c r="G66" s="163"/>
      <c r="H66" s="163">
        <f>'将来負担比率（分子）の構造'!K$41</f>
        <v>22224</v>
      </c>
      <c r="I66" s="163"/>
      <c r="J66" s="163"/>
      <c r="K66" s="163">
        <f>'将来負担比率（分子）の構造'!L$41</f>
        <v>23568</v>
      </c>
      <c r="L66" s="163"/>
      <c r="M66" s="163"/>
      <c r="N66" s="163">
        <f>'将来負担比率（分子）の構造'!M$41</f>
        <v>22745</v>
      </c>
      <c r="O66" s="163"/>
      <c r="P66" s="163"/>
    </row>
    <row r="67" spans="1:16" x14ac:dyDescent="0.2">
      <c r="A67" s="163" t="s">
        <v>71</v>
      </c>
      <c r="B67" s="163" t="e">
        <f>NA()</f>
        <v>#N/A</v>
      </c>
      <c r="C67" s="163">
        <f>IF(ISNUMBER('将来負担比率（分子）の構造'!I$53), IF('将来負担比率（分子）の構造'!I$53 &lt; 0, 0, '将来負担比率（分子）の構造'!I$53), NA())</f>
        <v>6086</v>
      </c>
      <c r="D67" s="163" t="e">
        <f>NA()</f>
        <v>#N/A</v>
      </c>
      <c r="E67" s="163" t="e">
        <f>NA()</f>
        <v>#N/A</v>
      </c>
      <c r="F67" s="163">
        <f>IF(ISNUMBER('将来負担比率（分子）の構造'!J$53), IF('将来負担比率（分子）の構造'!J$53 &lt; 0, 0, '将来負担比率（分子）の構造'!J$53), NA())</f>
        <v>6089</v>
      </c>
      <c r="G67" s="163" t="e">
        <f>NA()</f>
        <v>#N/A</v>
      </c>
      <c r="H67" s="163" t="e">
        <f>NA()</f>
        <v>#N/A</v>
      </c>
      <c r="I67" s="163">
        <f>IF(ISNUMBER('将来負担比率（分子）の構造'!K$53), IF('将来負担比率（分子）の構造'!K$53 &lt; 0, 0, '将来負担比率（分子）の構造'!K$53), NA())</f>
        <v>5394</v>
      </c>
      <c r="J67" s="163" t="e">
        <f>NA()</f>
        <v>#N/A</v>
      </c>
      <c r="K67" s="163" t="e">
        <f>NA()</f>
        <v>#N/A</v>
      </c>
      <c r="L67" s="163">
        <f>IF(ISNUMBER('将来負担比率（分子）の構造'!L$53), IF('将来負担比率（分子）の構造'!L$53 &lt; 0, 0, '将来負担比率（分子）の構造'!L$53), NA())</f>
        <v>4997</v>
      </c>
      <c r="M67" s="163" t="e">
        <f>NA()</f>
        <v>#N/A</v>
      </c>
      <c r="N67" s="163" t="e">
        <f>NA()</f>
        <v>#N/A</v>
      </c>
      <c r="O67" s="163">
        <f>IF(ISNUMBER('将来負担比率（分子）の構造'!M$53), IF('将来負担比率（分子）の構造'!M$53 &lt; 0, 0, '将来負担比率（分子）の構造'!M$53), NA())</f>
        <v>4225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2901</v>
      </c>
      <c r="C72" s="167">
        <f>基金残高に係る経年分析!G55</f>
        <v>2705</v>
      </c>
      <c r="D72" s="167">
        <f>基金残高に係る経年分析!H55</f>
        <v>2517</v>
      </c>
    </row>
    <row r="73" spans="1:16" x14ac:dyDescent="0.2">
      <c r="A73" s="166" t="s">
        <v>74</v>
      </c>
      <c r="B73" s="167">
        <f>基金残高に係る経年分析!F56</f>
        <v>957</v>
      </c>
      <c r="C73" s="167">
        <f>基金残高に係る経年分析!G56</f>
        <v>1041</v>
      </c>
      <c r="D73" s="167">
        <f>基金残高に係る経年分析!H56</f>
        <v>1145</v>
      </c>
    </row>
    <row r="74" spans="1:16" x14ac:dyDescent="0.2">
      <c r="A74" s="166" t="s">
        <v>75</v>
      </c>
      <c r="B74" s="167">
        <f>基金残高に係る経年分析!F57</f>
        <v>1368</v>
      </c>
      <c r="C74" s="167">
        <f>基金残高に係る経年分析!G57</f>
        <v>1388</v>
      </c>
      <c r="D74" s="167">
        <f>基金残高に係る経年分析!H57</f>
        <v>1421</v>
      </c>
    </row>
  </sheetData>
  <sheetProtection algorithmName="SHA-512" hashValue="qnESGxrvSleUFR7poFM5u5Zd9ZT3BRUYb2sAtow20pRyAUqFum5SpBcEh3/LedWEoFtpAE9fAaNaF1ht4i8v3Q==" saltValue="K9PUvwvBtsUYit6qnoF7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2770381</v>
      </c>
      <c r="S5" s="677"/>
      <c r="T5" s="677"/>
      <c r="U5" s="677"/>
      <c r="V5" s="677"/>
      <c r="W5" s="677"/>
      <c r="X5" s="677"/>
      <c r="Y5" s="702"/>
      <c r="Z5" s="715">
        <v>16.5</v>
      </c>
      <c r="AA5" s="715"/>
      <c r="AB5" s="715"/>
      <c r="AC5" s="715"/>
      <c r="AD5" s="716">
        <v>2681632</v>
      </c>
      <c r="AE5" s="716"/>
      <c r="AF5" s="716"/>
      <c r="AG5" s="716"/>
      <c r="AH5" s="716"/>
      <c r="AI5" s="716"/>
      <c r="AJ5" s="716"/>
      <c r="AK5" s="716"/>
      <c r="AL5" s="703">
        <v>32</v>
      </c>
      <c r="AM5" s="685"/>
      <c r="AN5" s="685"/>
      <c r="AO5" s="704"/>
      <c r="AP5" s="679" t="s">
        <v>216</v>
      </c>
      <c r="AQ5" s="680"/>
      <c r="AR5" s="680"/>
      <c r="AS5" s="680"/>
      <c r="AT5" s="680"/>
      <c r="AU5" s="680"/>
      <c r="AV5" s="680"/>
      <c r="AW5" s="680"/>
      <c r="AX5" s="680"/>
      <c r="AY5" s="680"/>
      <c r="AZ5" s="680"/>
      <c r="BA5" s="680"/>
      <c r="BB5" s="680"/>
      <c r="BC5" s="680"/>
      <c r="BD5" s="680"/>
      <c r="BE5" s="680"/>
      <c r="BF5" s="681"/>
      <c r="BG5" s="621">
        <v>2681632</v>
      </c>
      <c r="BH5" s="622"/>
      <c r="BI5" s="622"/>
      <c r="BJ5" s="622"/>
      <c r="BK5" s="622"/>
      <c r="BL5" s="622"/>
      <c r="BM5" s="622"/>
      <c r="BN5" s="623"/>
      <c r="BO5" s="659">
        <v>96.8</v>
      </c>
      <c r="BP5" s="659"/>
      <c r="BQ5" s="659"/>
      <c r="BR5" s="659"/>
      <c r="BS5" s="660">
        <v>32034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104070</v>
      </c>
      <c r="S6" s="622"/>
      <c r="T6" s="622"/>
      <c r="U6" s="622"/>
      <c r="V6" s="622"/>
      <c r="W6" s="622"/>
      <c r="X6" s="622"/>
      <c r="Y6" s="623"/>
      <c r="Z6" s="659">
        <v>0.6</v>
      </c>
      <c r="AA6" s="659"/>
      <c r="AB6" s="659"/>
      <c r="AC6" s="659"/>
      <c r="AD6" s="660">
        <v>104070</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2681632</v>
      </c>
      <c r="BH6" s="622"/>
      <c r="BI6" s="622"/>
      <c r="BJ6" s="622"/>
      <c r="BK6" s="622"/>
      <c r="BL6" s="622"/>
      <c r="BM6" s="622"/>
      <c r="BN6" s="623"/>
      <c r="BO6" s="659">
        <v>96.8</v>
      </c>
      <c r="BP6" s="659"/>
      <c r="BQ6" s="659"/>
      <c r="BR6" s="659"/>
      <c r="BS6" s="660">
        <v>32034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143915</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143915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1535</v>
      </c>
      <c r="S7" s="622"/>
      <c r="T7" s="622"/>
      <c r="U7" s="622"/>
      <c r="V7" s="622"/>
      <c r="W7" s="622"/>
      <c r="X7" s="622"/>
      <c r="Y7" s="623"/>
      <c r="Z7" s="659">
        <v>0</v>
      </c>
      <c r="AA7" s="659"/>
      <c r="AB7" s="659"/>
      <c r="AC7" s="659"/>
      <c r="AD7" s="660">
        <v>1535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1099146</v>
      </c>
      <c r="BH7" s="622"/>
      <c r="BI7" s="622"/>
      <c r="BJ7" s="622"/>
      <c r="BK7" s="622"/>
      <c r="BL7" s="622"/>
      <c r="BM7" s="622"/>
      <c r="BN7" s="623"/>
      <c r="BO7" s="659">
        <v>39.700000000000003</v>
      </c>
      <c r="BP7" s="659"/>
      <c r="BQ7" s="659"/>
      <c r="BR7" s="659"/>
      <c r="BS7" s="660">
        <v>32034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1809928</v>
      </c>
      <c r="CS7" s="622"/>
      <c r="CT7" s="622"/>
      <c r="CU7" s="622"/>
      <c r="CV7" s="622"/>
      <c r="CW7" s="622"/>
      <c r="CX7" s="622"/>
      <c r="CY7" s="623"/>
      <c r="CZ7" s="659">
        <v>11</v>
      </c>
      <c r="DA7" s="659"/>
      <c r="DB7" s="659"/>
      <c r="DC7" s="659"/>
      <c r="DD7" s="627">
        <v>83218</v>
      </c>
      <c r="DE7" s="622"/>
      <c r="DF7" s="622"/>
      <c r="DG7" s="622"/>
      <c r="DH7" s="622"/>
      <c r="DI7" s="622"/>
      <c r="DJ7" s="622"/>
      <c r="DK7" s="622"/>
      <c r="DL7" s="622"/>
      <c r="DM7" s="622"/>
      <c r="DN7" s="622"/>
      <c r="DO7" s="622"/>
      <c r="DP7" s="623"/>
      <c r="DQ7" s="627">
        <v>1467324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45063</v>
      </c>
      <c r="S8" s="622"/>
      <c r="T8" s="622"/>
      <c r="U8" s="622"/>
      <c r="V8" s="622"/>
      <c r="W8" s="622"/>
      <c r="X8" s="622"/>
      <c r="Y8" s="623"/>
      <c r="Z8" s="659">
        <v>0.3</v>
      </c>
      <c r="AA8" s="659"/>
      <c r="AB8" s="659"/>
      <c r="AC8" s="659"/>
      <c r="AD8" s="660">
        <v>45063</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32454</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5980500</v>
      </c>
      <c r="CS8" s="622"/>
      <c r="CT8" s="622"/>
      <c r="CU8" s="622"/>
      <c r="CV8" s="622"/>
      <c r="CW8" s="622"/>
      <c r="CX8" s="622"/>
      <c r="CY8" s="623"/>
      <c r="CZ8" s="659">
        <v>36.5</v>
      </c>
      <c r="DA8" s="659"/>
      <c r="DB8" s="659"/>
      <c r="DC8" s="659"/>
      <c r="DD8" s="627">
        <v>63667</v>
      </c>
      <c r="DE8" s="622"/>
      <c r="DF8" s="622"/>
      <c r="DG8" s="622"/>
      <c r="DH8" s="622"/>
      <c r="DI8" s="622"/>
      <c r="DJ8" s="622"/>
      <c r="DK8" s="622"/>
      <c r="DL8" s="622"/>
      <c r="DM8" s="622"/>
      <c r="DN8" s="622"/>
      <c r="DO8" s="622"/>
      <c r="DP8" s="623"/>
      <c r="DQ8" s="627">
        <v>3352189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59088</v>
      </c>
      <c r="S9" s="622"/>
      <c r="T9" s="622"/>
      <c r="U9" s="622"/>
      <c r="V9" s="622"/>
      <c r="W9" s="622"/>
      <c r="X9" s="622"/>
      <c r="Y9" s="623"/>
      <c r="Z9" s="659">
        <v>0.4</v>
      </c>
      <c r="AA9" s="659"/>
      <c r="AB9" s="659"/>
      <c r="AC9" s="659"/>
      <c r="AD9" s="660">
        <v>59088</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887118</v>
      </c>
      <c r="BH9" s="622"/>
      <c r="BI9" s="622"/>
      <c r="BJ9" s="622"/>
      <c r="BK9" s="622"/>
      <c r="BL9" s="622"/>
      <c r="BM9" s="622"/>
      <c r="BN9" s="623"/>
      <c r="BO9" s="659">
        <v>32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1731979</v>
      </c>
      <c r="CS9" s="622"/>
      <c r="CT9" s="622"/>
      <c r="CU9" s="622"/>
      <c r="CV9" s="622"/>
      <c r="CW9" s="622"/>
      <c r="CX9" s="622"/>
      <c r="CY9" s="623"/>
      <c r="CZ9" s="659">
        <v>10.6</v>
      </c>
      <c r="DA9" s="659"/>
      <c r="DB9" s="659"/>
      <c r="DC9" s="659"/>
      <c r="DD9" s="627">
        <v>221063</v>
      </c>
      <c r="DE9" s="622"/>
      <c r="DF9" s="622"/>
      <c r="DG9" s="622"/>
      <c r="DH9" s="622"/>
      <c r="DI9" s="622"/>
      <c r="DJ9" s="622"/>
      <c r="DK9" s="622"/>
      <c r="DL9" s="622"/>
      <c r="DM9" s="622"/>
      <c r="DN9" s="622"/>
      <c r="DO9" s="622"/>
      <c r="DP9" s="623"/>
      <c r="DQ9" s="627">
        <v>1350349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66715</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568151</v>
      </c>
      <c r="S11" s="622"/>
      <c r="T11" s="622"/>
      <c r="U11" s="622"/>
      <c r="V11" s="622"/>
      <c r="W11" s="622"/>
      <c r="X11" s="622"/>
      <c r="Y11" s="623"/>
      <c r="Z11" s="624">
        <v>3.4</v>
      </c>
      <c r="AA11" s="625"/>
      <c r="AB11" s="625"/>
      <c r="AC11" s="626"/>
      <c r="AD11" s="627">
        <v>568151</v>
      </c>
      <c r="AE11" s="622"/>
      <c r="AF11" s="622"/>
      <c r="AG11" s="622"/>
      <c r="AH11" s="622"/>
      <c r="AI11" s="622"/>
      <c r="AJ11" s="622"/>
      <c r="AK11" s="623"/>
      <c r="AL11" s="624">
        <v>6.8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112859</v>
      </c>
      <c r="BH11" s="622"/>
      <c r="BI11" s="622"/>
      <c r="BJ11" s="622"/>
      <c r="BK11" s="622"/>
      <c r="BL11" s="622"/>
      <c r="BM11" s="622"/>
      <c r="BN11" s="623"/>
      <c r="BO11" s="659">
        <v>4.0999999999999996</v>
      </c>
      <c r="BP11" s="659"/>
      <c r="BQ11" s="659"/>
      <c r="BR11" s="659"/>
      <c r="BS11" s="660">
        <v>32034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174073</v>
      </c>
      <c r="CS11" s="622"/>
      <c r="CT11" s="622"/>
      <c r="CU11" s="622"/>
      <c r="CV11" s="622"/>
      <c r="CW11" s="622"/>
      <c r="CX11" s="622"/>
      <c r="CY11" s="623"/>
      <c r="CZ11" s="659">
        <v>1.1000000000000001</v>
      </c>
      <c r="DA11" s="659"/>
      <c r="DB11" s="659"/>
      <c r="DC11" s="659"/>
      <c r="DD11" s="627">
        <v>41341</v>
      </c>
      <c r="DE11" s="622"/>
      <c r="DF11" s="622"/>
      <c r="DG11" s="622"/>
      <c r="DH11" s="622"/>
      <c r="DI11" s="622"/>
      <c r="DJ11" s="622"/>
      <c r="DK11" s="622"/>
      <c r="DL11" s="622"/>
      <c r="DM11" s="622"/>
      <c r="DN11" s="622"/>
      <c r="DO11" s="622"/>
      <c r="DP11" s="623"/>
      <c r="DQ11" s="627">
        <v>129983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14249</v>
      </c>
      <c r="S12" s="622"/>
      <c r="T12" s="622"/>
      <c r="U12" s="622"/>
      <c r="V12" s="622"/>
      <c r="W12" s="622"/>
      <c r="X12" s="622"/>
      <c r="Y12" s="623"/>
      <c r="Z12" s="659">
        <v>0.1</v>
      </c>
      <c r="AA12" s="659"/>
      <c r="AB12" s="659"/>
      <c r="AC12" s="659"/>
      <c r="AD12" s="660">
        <v>14249</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1286196</v>
      </c>
      <c r="BH12" s="622"/>
      <c r="BI12" s="622"/>
      <c r="BJ12" s="622"/>
      <c r="BK12" s="622"/>
      <c r="BL12" s="622"/>
      <c r="BM12" s="622"/>
      <c r="BN12" s="623"/>
      <c r="BO12" s="659">
        <v>46.4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502314</v>
      </c>
      <c r="CS12" s="622"/>
      <c r="CT12" s="622"/>
      <c r="CU12" s="622"/>
      <c r="CV12" s="622"/>
      <c r="CW12" s="622"/>
      <c r="CX12" s="622"/>
      <c r="CY12" s="623"/>
      <c r="CZ12" s="659">
        <v>3.1</v>
      </c>
      <c r="DA12" s="659"/>
      <c r="DB12" s="659"/>
      <c r="DC12" s="659"/>
      <c r="DD12" s="627">
        <v>318907</v>
      </c>
      <c r="DE12" s="622"/>
      <c r="DF12" s="622"/>
      <c r="DG12" s="622"/>
      <c r="DH12" s="622"/>
      <c r="DI12" s="622"/>
      <c r="DJ12" s="622"/>
      <c r="DK12" s="622"/>
      <c r="DL12" s="622"/>
      <c r="DM12" s="622"/>
      <c r="DN12" s="622"/>
      <c r="DO12" s="622"/>
      <c r="DP12" s="623"/>
      <c r="DQ12" s="627">
        <v>173192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1276266</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1437641</v>
      </c>
      <c r="CS13" s="622"/>
      <c r="CT13" s="622"/>
      <c r="CU13" s="622"/>
      <c r="CV13" s="622"/>
      <c r="CW13" s="622"/>
      <c r="CX13" s="622"/>
      <c r="CY13" s="623"/>
      <c r="CZ13" s="659">
        <v>8.8000000000000007</v>
      </c>
      <c r="DA13" s="659"/>
      <c r="DB13" s="659"/>
      <c r="DC13" s="659"/>
      <c r="DD13" s="627">
        <v>700411</v>
      </c>
      <c r="DE13" s="622"/>
      <c r="DF13" s="622"/>
      <c r="DG13" s="622"/>
      <c r="DH13" s="622"/>
      <c r="DI13" s="622"/>
      <c r="DJ13" s="622"/>
      <c r="DK13" s="622"/>
      <c r="DL13" s="622"/>
      <c r="DM13" s="622"/>
      <c r="DN13" s="622"/>
      <c r="DO13" s="622"/>
      <c r="DP13" s="623"/>
      <c r="DQ13" s="627">
        <v>692449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100604</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791528</v>
      </c>
      <c r="CS14" s="622"/>
      <c r="CT14" s="622"/>
      <c r="CU14" s="622"/>
      <c r="CV14" s="622"/>
      <c r="CW14" s="622"/>
      <c r="CX14" s="622"/>
      <c r="CY14" s="623"/>
      <c r="CZ14" s="659">
        <v>4.8</v>
      </c>
      <c r="DA14" s="659"/>
      <c r="DB14" s="659"/>
      <c r="DC14" s="659"/>
      <c r="DD14" s="627">
        <v>277910</v>
      </c>
      <c r="DE14" s="622"/>
      <c r="DF14" s="622"/>
      <c r="DG14" s="622"/>
      <c r="DH14" s="622"/>
      <c r="DI14" s="622"/>
      <c r="DJ14" s="622"/>
      <c r="DK14" s="622"/>
      <c r="DL14" s="622"/>
      <c r="DM14" s="622"/>
      <c r="DN14" s="622"/>
      <c r="DO14" s="622"/>
      <c r="DP14" s="623"/>
      <c r="DQ14" s="627">
        <v>508004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15934</v>
      </c>
      <c r="S15" s="622"/>
      <c r="T15" s="622"/>
      <c r="U15" s="622"/>
      <c r="V15" s="622"/>
      <c r="W15" s="622"/>
      <c r="X15" s="622"/>
      <c r="Y15" s="623"/>
      <c r="Z15" s="659">
        <v>0.1</v>
      </c>
      <c r="AA15" s="659"/>
      <c r="AB15" s="659"/>
      <c r="AC15" s="659"/>
      <c r="AD15" s="660">
        <v>15934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195686</v>
      </c>
      <c r="BH15" s="622"/>
      <c r="BI15" s="622"/>
      <c r="BJ15" s="622"/>
      <c r="BK15" s="622"/>
      <c r="BL15" s="622"/>
      <c r="BM15" s="622"/>
      <c r="BN15" s="623"/>
      <c r="BO15" s="659">
        <v>7.1</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1290515</v>
      </c>
      <c r="CS15" s="622"/>
      <c r="CT15" s="622"/>
      <c r="CU15" s="622"/>
      <c r="CV15" s="622"/>
      <c r="CW15" s="622"/>
      <c r="CX15" s="622"/>
      <c r="CY15" s="623"/>
      <c r="CZ15" s="659">
        <v>7.9</v>
      </c>
      <c r="DA15" s="659"/>
      <c r="DB15" s="659"/>
      <c r="DC15" s="659"/>
      <c r="DD15" s="627">
        <v>288968</v>
      </c>
      <c r="DE15" s="622"/>
      <c r="DF15" s="622"/>
      <c r="DG15" s="622"/>
      <c r="DH15" s="622"/>
      <c r="DI15" s="622"/>
      <c r="DJ15" s="622"/>
      <c r="DK15" s="622"/>
      <c r="DL15" s="622"/>
      <c r="DM15" s="622"/>
      <c r="DN15" s="622"/>
      <c r="DO15" s="622"/>
      <c r="DP15" s="623"/>
      <c r="DQ15" s="627">
        <v>922453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39643</v>
      </c>
      <c r="S16" s="622"/>
      <c r="T16" s="622"/>
      <c r="U16" s="622"/>
      <c r="V16" s="622"/>
      <c r="W16" s="622"/>
      <c r="X16" s="622"/>
      <c r="Y16" s="623"/>
      <c r="Z16" s="659">
        <v>0.2</v>
      </c>
      <c r="AA16" s="659"/>
      <c r="AB16" s="659"/>
      <c r="AC16" s="659"/>
      <c r="AD16" s="660">
        <v>39643</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95629</v>
      </c>
      <c r="S17" s="622"/>
      <c r="T17" s="622"/>
      <c r="U17" s="622"/>
      <c r="V17" s="622"/>
      <c r="W17" s="622"/>
      <c r="X17" s="622"/>
      <c r="Y17" s="623"/>
      <c r="Z17" s="659">
        <v>0.6</v>
      </c>
      <c r="AA17" s="659"/>
      <c r="AB17" s="659"/>
      <c r="AC17" s="659"/>
      <c r="AD17" s="660">
        <v>95629</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2528201</v>
      </c>
      <c r="CS17" s="622"/>
      <c r="CT17" s="622"/>
      <c r="CU17" s="622"/>
      <c r="CV17" s="622"/>
      <c r="CW17" s="622"/>
      <c r="CX17" s="622"/>
      <c r="CY17" s="623"/>
      <c r="CZ17" s="659">
        <v>15.4</v>
      </c>
      <c r="DA17" s="659"/>
      <c r="DB17" s="659"/>
      <c r="DC17" s="659"/>
      <c r="DD17" s="627" t="s">
        <v>122</v>
      </c>
      <c r="DE17" s="622"/>
      <c r="DF17" s="622"/>
      <c r="DG17" s="622"/>
      <c r="DH17" s="622"/>
      <c r="DI17" s="622"/>
      <c r="DJ17" s="622"/>
      <c r="DK17" s="622"/>
      <c r="DL17" s="622"/>
      <c r="DM17" s="622"/>
      <c r="DN17" s="622"/>
      <c r="DO17" s="622"/>
      <c r="DP17" s="623"/>
      <c r="DQ17" s="627">
        <v>2407144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7693</v>
      </c>
      <c r="S18" s="622"/>
      <c r="T18" s="622"/>
      <c r="U18" s="622"/>
      <c r="V18" s="622"/>
      <c r="W18" s="622"/>
      <c r="X18" s="622"/>
      <c r="Y18" s="623"/>
      <c r="Z18" s="659">
        <v>0</v>
      </c>
      <c r="AA18" s="659"/>
      <c r="AB18" s="659"/>
      <c r="AC18" s="659"/>
      <c r="AD18" s="660">
        <v>7693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83155</v>
      </c>
      <c r="S19" s="622"/>
      <c r="T19" s="622"/>
      <c r="U19" s="622"/>
      <c r="V19" s="622"/>
      <c r="W19" s="622"/>
      <c r="X19" s="622"/>
      <c r="Y19" s="623"/>
      <c r="Z19" s="659">
        <v>0.5</v>
      </c>
      <c r="AA19" s="659"/>
      <c r="AB19" s="659"/>
      <c r="AC19" s="659"/>
      <c r="AD19" s="660">
        <v>83155</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88749</v>
      </c>
      <c r="BH19" s="622"/>
      <c r="BI19" s="622"/>
      <c r="BJ19" s="622"/>
      <c r="BK19" s="622"/>
      <c r="BL19" s="622"/>
      <c r="BM19" s="622"/>
      <c r="BN19" s="623"/>
      <c r="BO19" s="659">
        <v>3.2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4781</v>
      </c>
      <c r="S20" s="622"/>
      <c r="T20" s="622"/>
      <c r="U20" s="622"/>
      <c r="V20" s="622"/>
      <c r="W20" s="622"/>
      <c r="X20" s="622"/>
      <c r="Y20" s="623"/>
      <c r="Z20" s="659">
        <v>0</v>
      </c>
      <c r="AA20" s="659"/>
      <c r="AB20" s="659"/>
      <c r="AC20" s="659"/>
      <c r="AD20" s="660">
        <v>4781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88749</v>
      </c>
      <c r="BH20" s="622"/>
      <c r="BI20" s="622"/>
      <c r="BJ20" s="622"/>
      <c r="BK20" s="622"/>
      <c r="BL20" s="622"/>
      <c r="BM20" s="622"/>
      <c r="BN20" s="623"/>
      <c r="BO20" s="659">
        <v>3.2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16390594</v>
      </c>
      <c r="CS20" s="622"/>
      <c r="CT20" s="622"/>
      <c r="CU20" s="622"/>
      <c r="CV20" s="622"/>
      <c r="CW20" s="622"/>
      <c r="CX20" s="622"/>
      <c r="CY20" s="623"/>
      <c r="CZ20" s="659">
        <v>100</v>
      </c>
      <c r="DA20" s="659"/>
      <c r="DB20" s="659"/>
      <c r="DC20" s="659"/>
      <c r="DD20" s="627">
        <v>1995485</v>
      </c>
      <c r="DE20" s="622"/>
      <c r="DF20" s="622"/>
      <c r="DG20" s="622"/>
      <c r="DH20" s="622"/>
      <c r="DI20" s="622"/>
      <c r="DJ20" s="622"/>
      <c r="DK20" s="622"/>
      <c r="DL20" s="622"/>
      <c r="DM20" s="622"/>
      <c r="DN20" s="622"/>
      <c r="DO20" s="622"/>
      <c r="DP20" s="623"/>
      <c r="DQ20" s="627">
        <v>11147002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6131670</v>
      </c>
      <c r="S21" s="622"/>
      <c r="T21" s="622"/>
      <c r="U21" s="622"/>
      <c r="V21" s="622"/>
      <c r="W21" s="622"/>
      <c r="X21" s="622"/>
      <c r="Y21" s="623"/>
      <c r="Z21" s="659">
        <v>36.6</v>
      </c>
      <c r="AA21" s="659"/>
      <c r="AB21" s="659"/>
      <c r="AC21" s="659"/>
      <c r="AD21" s="660">
        <v>4637480</v>
      </c>
      <c r="AE21" s="660"/>
      <c r="AF21" s="660"/>
      <c r="AG21" s="660"/>
      <c r="AH21" s="660"/>
      <c r="AI21" s="660"/>
      <c r="AJ21" s="660"/>
      <c r="AK21" s="660"/>
      <c r="AL21" s="624">
        <v>55.4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4637480</v>
      </c>
      <c r="S22" s="622"/>
      <c r="T22" s="622"/>
      <c r="U22" s="622"/>
      <c r="V22" s="622"/>
      <c r="W22" s="622"/>
      <c r="X22" s="622"/>
      <c r="Y22" s="623"/>
      <c r="Z22" s="659">
        <v>27.7</v>
      </c>
      <c r="AA22" s="659"/>
      <c r="AB22" s="659"/>
      <c r="AC22" s="659"/>
      <c r="AD22" s="660">
        <v>4637480</v>
      </c>
      <c r="AE22" s="660"/>
      <c r="AF22" s="660"/>
      <c r="AG22" s="660"/>
      <c r="AH22" s="660"/>
      <c r="AI22" s="660"/>
      <c r="AJ22" s="660"/>
      <c r="AK22" s="660"/>
      <c r="AL22" s="624">
        <v>55.4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1494190</v>
      </c>
      <c r="S23" s="622"/>
      <c r="T23" s="622"/>
      <c r="U23" s="622"/>
      <c r="V23" s="622"/>
      <c r="W23" s="622"/>
      <c r="X23" s="622"/>
      <c r="Y23" s="623"/>
      <c r="Z23" s="659">
        <v>8.9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88749</v>
      </c>
      <c r="BH23" s="622"/>
      <c r="BI23" s="622"/>
      <c r="BJ23" s="622"/>
      <c r="BK23" s="622"/>
      <c r="BL23" s="622"/>
      <c r="BM23" s="622"/>
      <c r="BN23" s="623"/>
      <c r="BO23" s="659">
        <v>3.2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8848471</v>
      </c>
      <c r="CS24" s="677"/>
      <c r="CT24" s="677"/>
      <c r="CU24" s="677"/>
      <c r="CV24" s="677"/>
      <c r="CW24" s="677"/>
      <c r="CX24" s="677"/>
      <c r="CY24" s="702"/>
      <c r="CZ24" s="703">
        <v>54</v>
      </c>
      <c r="DA24" s="685"/>
      <c r="DB24" s="685"/>
      <c r="DC24" s="705"/>
      <c r="DD24" s="701">
        <v>6397599</v>
      </c>
      <c r="DE24" s="677"/>
      <c r="DF24" s="677"/>
      <c r="DG24" s="677"/>
      <c r="DH24" s="677"/>
      <c r="DI24" s="677"/>
      <c r="DJ24" s="677"/>
      <c r="DK24" s="702"/>
      <c r="DL24" s="701">
        <v>4769398</v>
      </c>
      <c r="DM24" s="677"/>
      <c r="DN24" s="677"/>
      <c r="DO24" s="677"/>
      <c r="DP24" s="677"/>
      <c r="DQ24" s="677"/>
      <c r="DR24" s="677"/>
      <c r="DS24" s="677"/>
      <c r="DT24" s="677"/>
      <c r="DU24" s="677"/>
      <c r="DV24" s="702"/>
      <c r="DW24" s="703">
        <v>56.8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9845413</v>
      </c>
      <c r="S25" s="622"/>
      <c r="T25" s="622"/>
      <c r="U25" s="622"/>
      <c r="V25" s="622"/>
      <c r="W25" s="622"/>
      <c r="X25" s="622"/>
      <c r="Y25" s="623"/>
      <c r="Z25" s="659">
        <v>58.7</v>
      </c>
      <c r="AA25" s="659"/>
      <c r="AB25" s="659"/>
      <c r="AC25" s="659"/>
      <c r="AD25" s="660">
        <v>8262474</v>
      </c>
      <c r="AE25" s="660"/>
      <c r="AF25" s="660"/>
      <c r="AG25" s="660"/>
      <c r="AH25" s="660"/>
      <c r="AI25" s="660"/>
      <c r="AJ25" s="660"/>
      <c r="AK25" s="660"/>
      <c r="AL25" s="624">
        <v>98.6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3159624</v>
      </c>
      <c r="CS25" s="634"/>
      <c r="CT25" s="634"/>
      <c r="CU25" s="634"/>
      <c r="CV25" s="634"/>
      <c r="CW25" s="634"/>
      <c r="CX25" s="634"/>
      <c r="CY25" s="635"/>
      <c r="CZ25" s="624">
        <v>19.3</v>
      </c>
      <c r="DA25" s="636"/>
      <c r="DB25" s="636"/>
      <c r="DC25" s="637"/>
      <c r="DD25" s="627">
        <v>2879631</v>
      </c>
      <c r="DE25" s="634"/>
      <c r="DF25" s="634"/>
      <c r="DG25" s="634"/>
      <c r="DH25" s="634"/>
      <c r="DI25" s="634"/>
      <c r="DJ25" s="634"/>
      <c r="DK25" s="635"/>
      <c r="DL25" s="627">
        <v>2312235</v>
      </c>
      <c r="DM25" s="634"/>
      <c r="DN25" s="634"/>
      <c r="DO25" s="634"/>
      <c r="DP25" s="634"/>
      <c r="DQ25" s="634"/>
      <c r="DR25" s="634"/>
      <c r="DS25" s="634"/>
      <c r="DT25" s="634"/>
      <c r="DU25" s="634"/>
      <c r="DV25" s="635"/>
      <c r="DW25" s="624">
        <v>27.5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2156</v>
      </c>
      <c r="S26" s="622"/>
      <c r="T26" s="622"/>
      <c r="U26" s="622"/>
      <c r="V26" s="622"/>
      <c r="W26" s="622"/>
      <c r="X26" s="622"/>
      <c r="Y26" s="623"/>
      <c r="Z26" s="659">
        <v>0</v>
      </c>
      <c r="AA26" s="659"/>
      <c r="AB26" s="659"/>
      <c r="AC26" s="659"/>
      <c r="AD26" s="660">
        <v>2156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2116423</v>
      </c>
      <c r="CS26" s="622"/>
      <c r="CT26" s="622"/>
      <c r="CU26" s="622"/>
      <c r="CV26" s="622"/>
      <c r="CW26" s="622"/>
      <c r="CX26" s="622"/>
      <c r="CY26" s="623"/>
      <c r="CZ26" s="624">
        <v>12.9</v>
      </c>
      <c r="DA26" s="636"/>
      <c r="DB26" s="636"/>
      <c r="DC26" s="637"/>
      <c r="DD26" s="627">
        <v>1917080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165343</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2770381</v>
      </c>
      <c r="BH27" s="622"/>
      <c r="BI27" s="622"/>
      <c r="BJ27" s="622"/>
      <c r="BK27" s="622"/>
      <c r="BL27" s="622"/>
      <c r="BM27" s="622"/>
      <c r="BN27" s="623"/>
      <c r="BO27" s="659">
        <v>100</v>
      </c>
      <c r="BP27" s="659"/>
      <c r="BQ27" s="659"/>
      <c r="BR27" s="659"/>
      <c r="BS27" s="660">
        <v>32034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3160679</v>
      </c>
      <c r="CS27" s="634"/>
      <c r="CT27" s="634"/>
      <c r="CU27" s="634"/>
      <c r="CV27" s="634"/>
      <c r="CW27" s="634"/>
      <c r="CX27" s="634"/>
      <c r="CY27" s="635"/>
      <c r="CZ27" s="624">
        <v>19.3</v>
      </c>
      <c r="DA27" s="636"/>
      <c r="DB27" s="636"/>
      <c r="DC27" s="637"/>
      <c r="DD27" s="627">
        <v>1110857</v>
      </c>
      <c r="DE27" s="634"/>
      <c r="DF27" s="634"/>
      <c r="DG27" s="634"/>
      <c r="DH27" s="634"/>
      <c r="DI27" s="634"/>
      <c r="DJ27" s="634"/>
      <c r="DK27" s="635"/>
      <c r="DL27" s="627">
        <v>738587</v>
      </c>
      <c r="DM27" s="634"/>
      <c r="DN27" s="634"/>
      <c r="DO27" s="634"/>
      <c r="DP27" s="634"/>
      <c r="DQ27" s="634"/>
      <c r="DR27" s="634"/>
      <c r="DS27" s="634"/>
      <c r="DT27" s="634"/>
      <c r="DU27" s="634"/>
      <c r="DV27" s="635"/>
      <c r="DW27" s="624">
        <v>8.8000000000000007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319048</v>
      </c>
      <c r="S28" s="622"/>
      <c r="T28" s="622"/>
      <c r="U28" s="622"/>
      <c r="V28" s="622"/>
      <c r="W28" s="622"/>
      <c r="X28" s="622"/>
      <c r="Y28" s="623"/>
      <c r="Z28" s="659">
        <v>1.9</v>
      </c>
      <c r="AA28" s="659"/>
      <c r="AB28" s="659"/>
      <c r="AC28" s="659"/>
      <c r="AD28" s="660">
        <v>44460</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2528168</v>
      </c>
      <c r="CS28" s="622"/>
      <c r="CT28" s="622"/>
      <c r="CU28" s="622"/>
      <c r="CV28" s="622"/>
      <c r="CW28" s="622"/>
      <c r="CX28" s="622"/>
      <c r="CY28" s="623"/>
      <c r="CZ28" s="624">
        <v>15.4</v>
      </c>
      <c r="DA28" s="636"/>
      <c r="DB28" s="636"/>
      <c r="DC28" s="637"/>
      <c r="DD28" s="627">
        <v>2407111</v>
      </c>
      <c r="DE28" s="622"/>
      <c r="DF28" s="622"/>
      <c r="DG28" s="622"/>
      <c r="DH28" s="622"/>
      <c r="DI28" s="622"/>
      <c r="DJ28" s="622"/>
      <c r="DK28" s="623"/>
      <c r="DL28" s="627">
        <v>1718576</v>
      </c>
      <c r="DM28" s="622"/>
      <c r="DN28" s="622"/>
      <c r="DO28" s="622"/>
      <c r="DP28" s="622"/>
      <c r="DQ28" s="622"/>
      <c r="DR28" s="622"/>
      <c r="DS28" s="622"/>
      <c r="DT28" s="622"/>
      <c r="DU28" s="622"/>
      <c r="DV28" s="623"/>
      <c r="DW28" s="624">
        <v>20.5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92981</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2527585</v>
      </c>
      <c r="CS29" s="634"/>
      <c r="CT29" s="634"/>
      <c r="CU29" s="634"/>
      <c r="CV29" s="634"/>
      <c r="CW29" s="634"/>
      <c r="CX29" s="634"/>
      <c r="CY29" s="635"/>
      <c r="CZ29" s="624">
        <v>15.4</v>
      </c>
      <c r="DA29" s="636"/>
      <c r="DB29" s="636"/>
      <c r="DC29" s="637"/>
      <c r="DD29" s="627">
        <v>2406528</v>
      </c>
      <c r="DE29" s="634"/>
      <c r="DF29" s="634"/>
      <c r="DG29" s="634"/>
      <c r="DH29" s="634"/>
      <c r="DI29" s="634"/>
      <c r="DJ29" s="634"/>
      <c r="DK29" s="635"/>
      <c r="DL29" s="627">
        <v>1717993</v>
      </c>
      <c r="DM29" s="634"/>
      <c r="DN29" s="634"/>
      <c r="DO29" s="634"/>
      <c r="DP29" s="634"/>
      <c r="DQ29" s="634"/>
      <c r="DR29" s="634"/>
      <c r="DS29" s="634"/>
      <c r="DT29" s="634"/>
      <c r="DU29" s="634"/>
      <c r="DV29" s="635"/>
      <c r="DW29" s="624">
        <v>20.5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2519036</v>
      </c>
      <c r="S30" s="622"/>
      <c r="T30" s="622"/>
      <c r="U30" s="622"/>
      <c r="V30" s="622"/>
      <c r="W30" s="622"/>
      <c r="X30" s="622"/>
      <c r="Y30" s="623"/>
      <c r="Z30" s="659">
        <v>15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2393407</v>
      </c>
      <c r="CS30" s="622"/>
      <c r="CT30" s="622"/>
      <c r="CU30" s="622"/>
      <c r="CV30" s="622"/>
      <c r="CW30" s="622"/>
      <c r="CX30" s="622"/>
      <c r="CY30" s="623"/>
      <c r="CZ30" s="624">
        <v>14.6</v>
      </c>
      <c r="DA30" s="636"/>
      <c r="DB30" s="636"/>
      <c r="DC30" s="637"/>
      <c r="DD30" s="627">
        <v>2275204</v>
      </c>
      <c r="DE30" s="622"/>
      <c r="DF30" s="622"/>
      <c r="DG30" s="622"/>
      <c r="DH30" s="622"/>
      <c r="DI30" s="622"/>
      <c r="DJ30" s="622"/>
      <c r="DK30" s="623"/>
      <c r="DL30" s="627">
        <v>1586669</v>
      </c>
      <c r="DM30" s="622"/>
      <c r="DN30" s="622"/>
      <c r="DO30" s="622"/>
      <c r="DP30" s="622"/>
      <c r="DQ30" s="622"/>
      <c r="DR30" s="622"/>
      <c r="DS30" s="622"/>
      <c r="DT30" s="622"/>
      <c r="DU30" s="622"/>
      <c r="DV30" s="623"/>
      <c r="DW30" s="624">
        <v>18.899999999999999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96.7</v>
      </c>
      <c r="BN31" s="684"/>
      <c r="BO31" s="684"/>
      <c r="BP31" s="684"/>
      <c r="BQ31" s="686"/>
      <c r="BR31" s="683">
        <v>99.1</v>
      </c>
      <c r="BS31" s="684"/>
      <c r="BT31" s="684"/>
      <c r="BU31" s="684"/>
      <c r="BV31" s="684"/>
      <c r="BW31" s="684"/>
      <c r="BX31" s="685">
        <v>95.8</v>
      </c>
      <c r="BY31" s="684"/>
      <c r="BZ31" s="684"/>
      <c r="CA31" s="684"/>
      <c r="CB31" s="686"/>
      <c r="CD31" s="642"/>
      <c r="CE31" s="643"/>
      <c r="CF31" s="618" t="s">
        <v>300</v>
      </c>
      <c r="CG31" s="619"/>
      <c r="CH31" s="619"/>
      <c r="CI31" s="619"/>
      <c r="CJ31" s="619"/>
      <c r="CK31" s="619"/>
      <c r="CL31" s="619"/>
      <c r="CM31" s="619"/>
      <c r="CN31" s="619"/>
      <c r="CO31" s="619"/>
      <c r="CP31" s="619"/>
      <c r="CQ31" s="620"/>
      <c r="CR31" s="621">
        <v>134178</v>
      </c>
      <c r="CS31" s="634"/>
      <c r="CT31" s="634"/>
      <c r="CU31" s="634"/>
      <c r="CV31" s="634"/>
      <c r="CW31" s="634"/>
      <c r="CX31" s="634"/>
      <c r="CY31" s="635"/>
      <c r="CZ31" s="624">
        <v>0.8</v>
      </c>
      <c r="DA31" s="636"/>
      <c r="DB31" s="636"/>
      <c r="DC31" s="637"/>
      <c r="DD31" s="627">
        <v>131324</v>
      </c>
      <c r="DE31" s="634"/>
      <c r="DF31" s="634"/>
      <c r="DG31" s="634"/>
      <c r="DH31" s="634"/>
      <c r="DI31" s="634"/>
      <c r="DJ31" s="634"/>
      <c r="DK31" s="635"/>
      <c r="DL31" s="627">
        <v>131324</v>
      </c>
      <c r="DM31" s="634"/>
      <c r="DN31" s="634"/>
      <c r="DO31" s="634"/>
      <c r="DP31" s="634"/>
      <c r="DQ31" s="634"/>
      <c r="DR31" s="634"/>
      <c r="DS31" s="634"/>
      <c r="DT31" s="634"/>
      <c r="DU31" s="634"/>
      <c r="DV31" s="635"/>
      <c r="DW31" s="624">
        <v>1.6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844978</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98.1</v>
      </c>
      <c r="BN32" s="634"/>
      <c r="BO32" s="634"/>
      <c r="BP32" s="634"/>
      <c r="BQ32" s="657"/>
      <c r="BR32" s="687">
        <v>99.3</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v>583</v>
      </c>
      <c r="CS32" s="622"/>
      <c r="CT32" s="622"/>
      <c r="CU32" s="622"/>
      <c r="CV32" s="622"/>
      <c r="CW32" s="622"/>
      <c r="CX32" s="622"/>
      <c r="CY32" s="623"/>
      <c r="CZ32" s="624">
        <v>0</v>
      </c>
      <c r="DA32" s="636"/>
      <c r="DB32" s="636"/>
      <c r="DC32" s="637"/>
      <c r="DD32" s="627">
        <v>583</v>
      </c>
      <c r="DE32" s="622"/>
      <c r="DF32" s="622"/>
      <c r="DG32" s="622"/>
      <c r="DH32" s="622"/>
      <c r="DI32" s="622"/>
      <c r="DJ32" s="622"/>
      <c r="DK32" s="623"/>
      <c r="DL32" s="627">
        <v>583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40763</v>
      </c>
      <c r="S33" s="622"/>
      <c r="T33" s="622"/>
      <c r="U33" s="622"/>
      <c r="V33" s="622"/>
      <c r="W33" s="622"/>
      <c r="X33" s="622"/>
      <c r="Y33" s="623"/>
      <c r="Z33" s="659">
        <v>0.2</v>
      </c>
      <c r="AA33" s="659"/>
      <c r="AB33" s="659"/>
      <c r="AC33" s="659"/>
      <c r="AD33" s="660">
        <v>23755</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95.3</v>
      </c>
      <c r="BN33" s="606"/>
      <c r="BO33" s="606"/>
      <c r="BP33" s="606"/>
      <c r="BQ33" s="669"/>
      <c r="BR33" s="682">
        <v>98.8</v>
      </c>
      <c r="BS33" s="606"/>
      <c r="BT33" s="606"/>
      <c r="BU33" s="606"/>
      <c r="BV33" s="606"/>
      <c r="BW33" s="606"/>
      <c r="BX33" s="652">
        <v>94.1</v>
      </c>
      <c r="BY33" s="606"/>
      <c r="BZ33" s="606"/>
      <c r="CA33" s="606"/>
      <c r="CB33" s="669"/>
      <c r="CD33" s="618" t="s">
        <v>307</v>
      </c>
      <c r="CE33" s="619"/>
      <c r="CF33" s="619"/>
      <c r="CG33" s="619"/>
      <c r="CH33" s="619"/>
      <c r="CI33" s="619"/>
      <c r="CJ33" s="619"/>
      <c r="CK33" s="619"/>
      <c r="CL33" s="619"/>
      <c r="CM33" s="619"/>
      <c r="CN33" s="619"/>
      <c r="CO33" s="619"/>
      <c r="CP33" s="619"/>
      <c r="CQ33" s="620"/>
      <c r="CR33" s="621">
        <v>5546638</v>
      </c>
      <c r="CS33" s="634"/>
      <c r="CT33" s="634"/>
      <c r="CU33" s="634"/>
      <c r="CV33" s="634"/>
      <c r="CW33" s="634"/>
      <c r="CX33" s="634"/>
      <c r="CY33" s="635"/>
      <c r="CZ33" s="624">
        <v>33.799999999999997</v>
      </c>
      <c r="DA33" s="636"/>
      <c r="DB33" s="636"/>
      <c r="DC33" s="637"/>
      <c r="DD33" s="627">
        <v>4482549</v>
      </c>
      <c r="DE33" s="634"/>
      <c r="DF33" s="634"/>
      <c r="DG33" s="634"/>
      <c r="DH33" s="634"/>
      <c r="DI33" s="634"/>
      <c r="DJ33" s="634"/>
      <c r="DK33" s="635"/>
      <c r="DL33" s="627">
        <v>3596279</v>
      </c>
      <c r="DM33" s="634"/>
      <c r="DN33" s="634"/>
      <c r="DO33" s="634"/>
      <c r="DP33" s="634"/>
      <c r="DQ33" s="634"/>
      <c r="DR33" s="634"/>
      <c r="DS33" s="634"/>
      <c r="DT33" s="634"/>
      <c r="DU33" s="634"/>
      <c r="DV33" s="635"/>
      <c r="DW33" s="624">
        <v>42.8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117334</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1912050</v>
      </c>
      <c r="CS34" s="622"/>
      <c r="CT34" s="622"/>
      <c r="CU34" s="622"/>
      <c r="CV34" s="622"/>
      <c r="CW34" s="622"/>
      <c r="CX34" s="622"/>
      <c r="CY34" s="623"/>
      <c r="CZ34" s="624">
        <v>11.7</v>
      </c>
      <c r="DA34" s="636"/>
      <c r="DB34" s="636"/>
      <c r="DC34" s="637"/>
      <c r="DD34" s="627">
        <v>1374437</v>
      </c>
      <c r="DE34" s="622"/>
      <c r="DF34" s="622"/>
      <c r="DG34" s="622"/>
      <c r="DH34" s="622"/>
      <c r="DI34" s="622"/>
      <c r="DJ34" s="622"/>
      <c r="DK34" s="623"/>
      <c r="DL34" s="627">
        <v>1105563</v>
      </c>
      <c r="DM34" s="622"/>
      <c r="DN34" s="622"/>
      <c r="DO34" s="622"/>
      <c r="DP34" s="622"/>
      <c r="DQ34" s="622"/>
      <c r="DR34" s="622"/>
      <c r="DS34" s="622"/>
      <c r="DT34" s="622"/>
      <c r="DU34" s="622"/>
      <c r="DV34" s="623"/>
      <c r="DW34" s="624">
        <v>13.2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244425</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111282</v>
      </c>
      <c r="CS35" s="634"/>
      <c r="CT35" s="634"/>
      <c r="CU35" s="634"/>
      <c r="CV35" s="634"/>
      <c r="CW35" s="634"/>
      <c r="CX35" s="634"/>
      <c r="CY35" s="635"/>
      <c r="CZ35" s="624">
        <v>0.7</v>
      </c>
      <c r="DA35" s="636"/>
      <c r="DB35" s="636"/>
      <c r="DC35" s="637"/>
      <c r="DD35" s="627">
        <v>44207</v>
      </c>
      <c r="DE35" s="634"/>
      <c r="DF35" s="634"/>
      <c r="DG35" s="634"/>
      <c r="DH35" s="634"/>
      <c r="DI35" s="634"/>
      <c r="DJ35" s="634"/>
      <c r="DK35" s="635"/>
      <c r="DL35" s="627">
        <v>16716</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777988</v>
      </c>
      <c r="S36" s="622"/>
      <c r="T36" s="622"/>
      <c r="U36" s="622"/>
      <c r="V36" s="622"/>
      <c r="W36" s="622"/>
      <c r="X36" s="622"/>
      <c r="Y36" s="623"/>
      <c r="Z36" s="659">
        <v>4.5999999999999996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2026918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76177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1695276</v>
      </c>
      <c r="CS36" s="622"/>
      <c r="CT36" s="622"/>
      <c r="CU36" s="622"/>
      <c r="CV36" s="622"/>
      <c r="CW36" s="622"/>
      <c r="CX36" s="622"/>
      <c r="CY36" s="623"/>
      <c r="CZ36" s="624">
        <v>10.3</v>
      </c>
      <c r="DA36" s="636"/>
      <c r="DB36" s="636"/>
      <c r="DC36" s="637"/>
      <c r="DD36" s="627">
        <v>1571896</v>
      </c>
      <c r="DE36" s="622"/>
      <c r="DF36" s="622"/>
      <c r="DG36" s="622"/>
      <c r="DH36" s="622"/>
      <c r="DI36" s="622"/>
      <c r="DJ36" s="622"/>
      <c r="DK36" s="623"/>
      <c r="DL36" s="627">
        <v>1293498</v>
      </c>
      <c r="DM36" s="622"/>
      <c r="DN36" s="622"/>
      <c r="DO36" s="622"/>
      <c r="DP36" s="622"/>
      <c r="DQ36" s="622"/>
      <c r="DR36" s="622"/>
      <c r="DS36" s="622"/>
      <c r="DT36" s="622"/>
      <c r="DU36" s="622"/>
      <c r="DV36" s="623"/>
      <c r="DW36" s="624">
        <v>15.4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230818</v>
      </c>
      <c r="S37" s="622"/>
      <c r="T37" s="622"/>
      <c r="U37" s="622"/>
      <c r="V37" s="622"/>
      <c r="W37" s="622"/>
      <c r="X37" s="622"/>
      <c r="Y37" s="623"/>
      <c r="Z37" s="659">
        <v>1.4</v>
      </c>
      <c r="AA37" s="659"/>
      <c r="AB37" s="659"/>
      <c r="AC37" s="659"/>
      <c r="AD37" s="660">
        <v>43778</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363139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29202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884740</v>
      </c>
      <c r="CS37" s="634"/>
      <c r="CT37" s="634"/>
      <c r="CU37" s="634"/>
      <c r="CV37" s="634"/>
      <c r="CW37" s="634"/>
      <c r="CX37" s="634"/>
      <c r="CY37" s="635"/>
      <c r="CZ37" s="624">
        <v>5.4</v>
      </c>
      <c r="DA37" s="636"/>
      <c r="DB37" s="636"/>
      <c r="DC37" s="637"/>
      <c r="DD37" s="627">
        <v>840815</v>
      </c>
      <c r="DE37" s="634"/>
      <c r="DF37" s="634"/>
      <c r="DG37" s="634"/>
      <c r="DH37" s="634"/>
      <c r="DI37" s="634"/>
      <c r="DJ37" s="634"/>
      <c r="DK37" s="635"/>
      <c r="DL37" s="627">
        <v>829646</v>
      </c>
      <c r="DM37" s="634"/>
      <c r="DN37" s="634"/>
      <c r="DO37" s="634"/>
      <c r="DP37" s="634"/>
      <c r="DQ37" s="634"/>
      <c r="DR37" s="634"/>
      <c r="DS37" s="634"/>
      <c r="DT37" s="634"/>
      <c r="DU37" s="634"/>
      <c r="DV37" s="635"/>
      <c r="DW37" s="624">
        <v>9.9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1570500</v>
      </c>
      <c r="S38" s="622"/>
      <c r="T38" s="622"/>
      <c r="U38" s="622"/>
      <c r="V38" s="622"/>
      <c r="W38" s="622"/>
      <c r="X38" s="622"/>
      <c r="Y38" s="623"/>
      <c r="Z38" s="659">
        <v>9.4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114867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3586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1548912</v>
      </c>
      <c r="CS38" s="622"/>
      <c r="CT38" s="622"/>
      <c r="CU38" s="622"/>
      <c r="CV38" s="622"/>
      <c r="CW38" s="622"/>
      <c r="CX38" s="622"/>
      <c r="CY38" s="623"/>
      <c r="CZ38" s="624">
        <v>9.5</v>
      </c>
      <c r="DA38" s="636"/>
      <c r="DB38" s="636"/>
      <c r="DC38" s="637"/>
      <c r="DD38" s="627">
        <v>1263144</v>
      </c>
      <c r="DE38" s="622"/>
      <c r="DF38" s="622"/>
      <c r="DG38" s="622"/>
      <c r="DH38" s="622"/>
      <c r="DI38" s="622"/>
      <c r="DJ38" s="622"/>
      <c r="DK38" s="623"/>
      <c r="DL38" s="627">
        <v>1180502</v>
      </c>
      <c r="DM38" s="622"/>
      <c r="DN38" s="622"/>
      <c r="DO38" s="622"/>
      <c r="DP38" s="622"/>
      <c r="DQ38" s="622"/>
      <c r="DR38" s="622"/>
      <c r="DS38" s="622"/>
      <c r="DT38" s="622"/>
      <c r="DU38" s="622"/>
      <c r="DV38" s="623"/>
      <c r="DW38" s="624">
        <v>14.1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5382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192549</v>
      </c>
      <c r="CS39" s="634"/>
      <c r="CT39" s="634"/>
      <c r="CU39" s="634"/>
      <c r="CV39" s="634"/>
      <c r="CW39" s="634"/>
      <c r="CX39" s="634"/>
      <c r="CY39" s="635"/>
      <c r="CZ39" s="624">
        <v>1.2</v>
      </c>
      <c r="DA39" s="636"/>
      <c r="DB39" s="636"/>
      <c r="DC39" s="637"/>
      <c r="DD39" s="627">
        <v>142296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22300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86569</v>
      </c>
      <c r="CS40" s="622"/>
      <c r="CT40" s="622"/>
      <c r="CU40" s="622"/>
      <c r="CV40" s="622"/>
      <c r="CW40" s="622"/>
      <c r="CX40" s="622"/>
      <c r="CY40" s="623"/>
      <c r="CZ40" s="624">
        <v>0.5</v>
      </c>
      <c r="DA40" s="636"/>
      <c r="DB40" s="636"/>
      <c r="DC40" s="637"/>
      <c r="DD40" s="627">
        <v>86569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16770783</v>
      </c>
      <c r="S41" s="646"/>
      <c r="T41" s="646"/>
      <c r="U41" s="646"/>
      <c r="V41" s="646"/>
      <c r="W41" s="646"/>
      <c r="X41" s="646"/>
      <c r="Y41" s="649"/>
      <c r="Z41" s="650">
        <v>100</v>
      </c>
      <c r="AA41" s="650"/>
      <c r="AB41" s="650"/>
      <c r="AC41" s="650"/>
      <c r="AD41" s="651">
        <v>8376623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341026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1207886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1995485</v>
      </c>
      <c r="CS42" s="634"/>
      <c r="CT42" s="634"/>
      <c r="CU42" s="634"/>
      <c r="CV42" s="634"/>
      <c r="CW42" s="634"/>
      <c r="CX42" s="634"/>
      <c r="CY42" s="635"/>
      <c r="CZ42" s="624">
        <v>12.2</v>
      </c>
      <c r="DA42" s="636"/>
      <c r="DB42" s="636"/>
      <c r="DC42" s="637"/>
      <c r="DD42" s="627">
        <v>266854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138391</v>
      </c>
      <c r="CS43" s="634"/>
      <c r="CT43" s="634"/>
      <c r="CU43" s="634"/>
      <c r="CV43" s="634"/>
      <c r="CW43" s="634"/>
      <c r="CX43" s="634"/>
      <c r="CY43" s="635"/>
      <c r="CZ43" s="624">
        <v>0.8</v>
      </c>
      <c r="DA43" s="636"/>
      <c r="DB43" s="636"/>
      <c r="DC43" s="637"/>
      <c r="DD43" s="627">
        <v>112374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1995485</v>
      </c>
      <c r="CS44" s="622"/>
      <c r="CT44" s="622"/>
      <c r="CU44" s="622"/>
      <c r="CV44" s="622"/>
      <c r="CW44" s="622"/>
      <c r="CX44" s="622"/>
      <c r="CY44" s="623"/>
      <c r="CZ44" s="624">
        <v>12.2</v>
      </c>
      <c r="DA44" s="625"/>
      <c r="DB44" s="625"/>
      <c r="DC44" s="626"/>
      <c r="DD44" s="627">
        <v>266854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464395</v>
      </c>
      <c r="CS45" s="634"/>
      <c r="CT45" s="634"/>
      <c r="CU45" s="634"/>
      <c r="CV45" s="634"/>
      <c r="CW45" s="634"/>
      <c r="CX45" s="634"/>
      <c r="CY45" s="635"/>
      <c r="CZ45" s="624">
        <v>2.8</v>
      </c>
      <c r="DA45" s="636"/>
      <c r="DB45" s="636"/>
      <c r="DC45" s="637"/>
      <c r="DD45" s="627">
        <v>7246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1531090</v>
      </c>
      <c r="CS46" s="622"/>
      <c r="CT46" s="622"/>
      <c r="CU46" s="622"/>
      <c r="CV46" s="622"/>
      <c r="CW46" s="622"/>
      <c r="CX46" s="622"/>
      <c r="CY46" s="623"/>
      <c r="CZ46" s="624">
        <v>9.3000000000000007</v>
      </c>
      <c r="DA46" s="625"/>
      <c r="DB46" s="625"/>
      <c r="DC46" s="626"/>
      <c r="DD46" s="627">
        <v>259608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16390594</v>
      </c>
      <c r="CS49" s="606"/>
      <c r="CT49" s="606"/>
      <c r="CU49" s="606"/>
      <c r="CV49" s="606"/>
      <c r="CW49" s="606"/>
      <c r="CX49" s="606"/>
      <c r="CY49" s="607"/>
      <c r="CZ49" s="608">
        <v>100</v>
      </c>
      <c r="DA49" s="609"/>
      <c r="DB49" s="609"/>
      <c r="DC49" s="610"/>
      <c r="DD49" s="611">
        <v>11147002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0uF+bmJo8b8bbWiy0WnByg8LRCv+B2kO1dzzXcH5E/q+ZuN4LCHx8ZwR6ZqETUI07zlx1RLgcAvfhYG6EZcQ==" saltValue="4Dy/MBQuWAVXbQUCMAb1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16749</v>
      </c>
      <c r="R7" s="1103"/>
      <c r="S7" s="1103"/>
      <c r="T7" s="1103"/>
      <c r="U7" s="1103"/>
      <c r="V7" s="1103">
        <v>16366</v>
      </c>
      <c r="W7" s="1103"/>
      <c r="X7" s="1103"/>
      <c r="Y7" s="1103"/>
      <c r="Z7" s="1103"/>
      <c r="AA7" s="1103">
        <v>383</v>
      </c>
      <c r="AB7" s="1103"/>
      <c r="AC7" s="1103"/>
      <c r="AD7" s="1103"/>
      <c r="AE7" s="1104"/>
      <c r="AF7" s="1105">
        <v>320</v>
      </c>
      <c r="AG7" s="1106"/>
      <c r="AH7" s="1106"/>
      <c r="AI7" s="1106"/>
      <c r="AJ7" s="1107"/>
      <c r="AK7" s="1108">
        <v>248</v>
      </c>
      <c r="AL7" s="1109"/>
      <c r="AM7" s="1109"/>
      <c r="AN7" s="1109"/>
      <c r="AO7" s="1109"/>
      <c r="AP7" s="1109">
        <v>22745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70</v>
      </c>
      <c r="R8" s="1039"/>
      <c r="S8" s="1039"/>
      <c r="T8" s="1039"/>
      <c r="U8" s="1039"/>
      <c r="V8" s="1039">
        <v>73</v>
      </c>
      <c r="W8" s="1039"/>
      <c r="X8" s="1039"/>
      <c r="Y8" s="1039"/>
      <c r="Z8" s="1039"/>
      <c r="AA8" s="1039">
        <v>3</v>
      </c>
      <c r="AB8" s="1039"/>
      <c r="AC8" s="1039"/>
      <c r="AD8" s="1039"/>
      <c r="AE8" s="1040"/>
      <c r="AF8" s="1035">
        <v>-3</v>
      </c>
      <c r="AG8" s="1036"/>
      <c r="AH8" s="1036"/>
      <c r="AI8" s="1036"/>
      <c r="AJ8" s="1037"/>
      <c r="AK8" s="1080">
        <v>13</v>
      </c>
      <c r="AL8" s="1081"/>
      <c r="AM8" s="1081"/>
      <c r="AN8" s="1081"/>
      <c r="AO8" s="1081"/>
      <c r="AP8" s="1081" t="s">
        <v>557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317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2947</v>
      </c>
      <c r="R28" s="1051"/>
      <c r="S28" s="1051"/>
      <c r="T28" s="1051"/>
      <c r="U28" s="1051"/>
      <c r="V28" s="1051">
        <v>2871</v>
      </c>
      <c r="W28" s="1051"/>
      <c r="X28" s="1051"/>
      <c r="Y28" s="1051"/>
      <c r="Z28" s="1051"/>
      <c r="AA28" s="1051">
        <v>76</v>
      </c>
      <c r="AB28" s="1051"/>
      <c r="AC28" s="1051"/>
      <c r="AD28" s="1051"/>
      <c r="AE28" s="1052"/>
      <c r="AF28" s="1053">
        <v>76</v>
      </c>
      <c r="AG28" s="1051"/>
      <c r="AH28" s="1051"/>
      <c r="AI28" s="1051"/>
      <c r="AJ28" s="1054"/>
      <c r="AK28" s="1042">
        <v>341</v>
      </c>
      <c r="AL28" s="1043"/>
      <c r="AM28" s="1043"/>
      <c r="AN28" s="1043"/>
      <c r="AO28" s="1043"/>
      <c r="AP28" s="1043" t="s">
        <v>557</v>
      </c>
      <c r="AQ28" s="1043"/>
      <c r="AR28" s="1043"/>
      <c r="AS28" s="1043"/>
      <c r="AT28" s="1043"/>
      <c r="AU28" s="1043" t="s">
        <v>557</v>
      </c>
      <c r="AV28" s="1043"/>
      <c r="AW28" s="1043"/>
      <c r="AX28" s="1043"/>
      <c r="AY28" s="1043"/>
      <c r="AZ28" s="1044" t="s">
        <v>557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3782</v>
      </c>
      <c r="R29" s="1039"/>
      <c r="S29" s="1039"/>
      <c r="T29" s="1039"/>
      <c r="U29" s="1039"/>
      <c r="V29" s="1039">
        <v>3778</v>
      </c>
      <c r="W29" s="1039"/>
      <c r="X29" s="1039"/>
      <c r="Y29" s="1039"/>
      <c r="Z29" s="1039"/>
      <c r="AA29" s="1039">
        <v>4</v>
      </c>
      <c r="AB29" s="1039"/>
      <c r="AC29" s="1039"/>
      <c r="AD29" s="1039"/>
      <c r="AE29" s="1040"/>
      <c r="AF29" s="1035">
        <v>4</v>
      </c>
      <c r="AG29" s="1036"/>
      <c r="AH29" s="1036"/>
      <c r="AI29" s="1036"/>
      <c r="AJ29" s="1037"/>
      <c r="AK29" s="980">
        <v>579</v>
      </c>
      <c r="AL29" s="971"/>
      <c r="AM29" s="971"/>
      <c r="AN29" s="971"/>
      <c r="AO29" s="971"/>
      <c r="AP29" s="971" t="s">
        <v>557</v>
      </c>
      <c r="AQ29" s="971"/>
      <c r="AR29" s="971"/>
      <c r="AS29" s="971"/>
      <c r="AT29" s="971"/>
      <c r="AU29" s="971" t="s">
        <v>557</v>
      </c>
      <c r="AV29" s="971"/>
      <c r="AW29" s="971"/>
      <c r="AX29" s="971"/>
      <c r="AY29" s="971"/>
      <c r="AZ29" s="1041" t="s">
        <v>557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574</v>
      </c>
      <c r="R30" s="1039"/>
      <c r="S30" s="1039"/>
      <c r="T30" s="1039"/>
      <c r="U30" s="1039"/>
      <c r="V30" s="1039">
        <v>574</v>
      </c>
      <c r="W30" s="1039"/>
      <c r="X30" s="1039"/>
      <c r="Y30" s="1039"/>
      <c r="Z30" s="1039"/>
      <c r="AA30" s="1039">
        <v>0</v>
      </c>
      <c r="AB30" s="1039"/>
      <c r="AC30" s="1039"/>
      <c r="AD30" s="1039"/>
      <c r="AE30" s="1040"/>
      <c r="AF30" s="1035">
        <v>0</v>
      </c>
      <c r="AG30" s="1036"/>
      <c r="AH30" s="1036"/>
      <c r="AI30" s="1036"/>
      <c r="AJ30" s="1037"/>
      <c r="AK30" s="980">
        <v>170</v>
      </c>
      <c r="AL30" s="971"/>
      <c r="AM30" s="971"/>
      <c r="AN30" s="971"/>
      <c r="AO30" s="971"/>
      <c r="AP30" s="971" t="s">
        <v>557</v>
      </c>
      <c r="AQ30" s="971"/>
      <c r="AR30" s="971"/>
      <c r="AS30" s="971"/>
      <c r="AT30" s="971"/>
      <c r="AU30" s="971" t="s">
        <v>557</v>
      </c>
      <c r="AV30" s="971"/>
      <c r="AW30" s="971"/>
      <c r="AX30" s="971"/>
      <c r="AY30" s="971"/>
      <c r="AZ30" s="1041" t="s">
        <v>557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767</v>
      </c>
      <c r="R31" s="1039"/>
      <c r="S31" s="1039"/>
      <c r="T31" s="1039"/>
      <c r="U31" s="1039"/>
      <c r="V31" s="1039">
        <v>854</v>
      </c>
      <c r="W31" s="1039"/>
      <c r="X31" s="1039"/>
      <c r="Y31" s="1039"/>
      <c r="Z31" s="1039"/>
      <c r="AA31" s="1039">
        <v>87</v>
      </c>
      <c r="AB31" s="1039"/>
      <c r="AC31" s="1039"/>
      <c r="AD31" s="1039"/>
      <c r="AE31" s="1040"/>
      <c r="AF31" s="1035">
        <v>273</v>
      </c>
      <c r="AG31" s="1036"/>
      <c r="AH31" s="1036"/>
      <c r="AI31" s="1036"/>
      <c r="AJ31" s="1037"/>
      <c r="AK31" s="980">
        <v>115</v>
      </c>
      <c r="AL31" s="971"/>
      <c r="AM31" s="971"/>
      <c r="AN31" s="971"/>
      <c r="AO31" s="971"/>
      <c r="AP31" s="971">
        <v>2177</v>
      </c>
      <c r="AQ31" s="971"/>
      <c r="AR31" s="971"/>
      <c r="AS31" s="971"/>
      <c r="AT31" s="971"/>
      <c r="AU31" s="971">
        <v>564</v>
      </c>
      <c r="AV31" s="971"/>
      <c r="AW31" s="971"/>
      <c r="AX31" s="971"/>
      <c r="AY31" s="971"/>
      <c r="AZ31" s="1041" t="s">
        <v>557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547</v>
      </c>
      <c r="R32" s="1039"/>
      <c r="S32" s="1039"/>
      <c r="T32" s="1039"/>
      <c r="U32" s="1039"/>
      <c r="V32" s="1039">
        <v>544</v>
      </c>
      <c r="W32" s="1039"/>
      <c r="X32" s="1039"/>
      <c r="Y32" s="1039"/>
      <c r="Z32" s="1039"/>
      <c r="AA32" s="1039">
        <v>3</v>
      </c>
      <c r="AB32" s="1039"/>
      <c r="AC32" s="1039"/>
      <c r="AD32" s="1039"/>
      <c r="AE32" s="1040"/>
      <c r="AF32" s="1035">
        <v>186</v>
      </c>
      <c r="AG32" s="1036"/>
      <c r="AH32" s="1036"/>
      <c r="AI32" s="1036"/>
      <c r="AJ32" s="1037"/>
      <c r="AK32" s="980">
        <v>363</v>
      </c>
      <c r="AL32" s="971"/>
      <c r="AM32" s="971"/>
      <c r="AN32" s="971"/>
      <c r="AO32" s="971"/>
      <c r="AP32" s="971">
        <v>4413</v>
      </c>
      <c r="AQ32" s="971"/>
      <c r="AR32" s="971"/>
      <c r="AS32" s="971"/>
      <c r="AT32" s="971"/>
      <c r="AU32" s="971">
        <v>2952</v>
      </c>
      <c r="AV32" s="971"/>
      <c r="AW32" s="971"/>
      <c r="AX32" s="971"/>
      <c r="AY32" s="971"/>
      <c r="AZ32" s="1041" t="s">
        <v>557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1336</v>
      </c>
      <c r="R68" s="982"/>
      <c r="S68" s="982"/>
      <c r="T68" s="982"/>
      <c r="U68" s="982"/>
      <c r="V68" s="982">
        <v>1336</v>
      </c>
      <c r="W68" s="982"/>
      <c r="X68" s="982"/>
      <c r="Y68" s="982"/>
      <c r="Z68" s="982"/>
      <c r="AA68" s="982">
        <v>0</v>
      </c>
      <c r="AB68" s="982"/>
      <c r="AC68" s="982"/>
      <c r="AD68" s="982"/>
      <c r="AE68" s="982"/>
      <c r="AF68" s="982">
        <v>0</v>
      </c>
      <c r="AG68" s="982"/>
      <c r="AH68" s="982"/>
      <c r="AI68" s="982"/>
      <c r="AJ68" s="982"/>
      <c r="AK68" s="982">
        <v>119</v>
      </c>
      <c r="AL68" s="982"/>
      <c r="AM68" s="982"/>
      <c r="AN68" s="982"/>
      <c r="AO68" s="982"/>
      <c r="AP68" s="982" t="s">
        <v>557</v>
      </c>
      <c r="AQ68" s="982"/>
      <c r="AR68" s="982"/>
      <c r="AS68" s="982"/>
      <c r="AT68" s="982"/>
      <c r="AU68" s="982" t="s">
        <v>557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4474</v>
      </c>
      <c r="R69" s="971"/>
      <c r="S69" s="971"/>
      <c r="T69" s="971"/>
      <c r="U69" s="971"/>
      <c r="V69" s="971">
        <v>4455</v>
      </c>
      <c r="W69" s="971"/>
      <c r="X69" s="971"/>
      <c r="Y69" s="971"/>
      <c r="Z69" s="971"/>
      <c r="AA69" s="971">
        <v>19</v>
      </c>
      <c r="AB69" s="971"/>
      <c r="AC69" s="971"/>
      <c r="AD69" s="971"/>
      <c r="AE69" s="971"/>
      <c r="AF69" s="971">
        <v>19</v>
      </c>
      <c r="AG69" s="971"/>
      <c r="AH69" s="971"/>
      <c r="AI69" s="971"/>
      <c r="AJ69" s="971"/>
      <c r="AK69" s="971">
        <v>50</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v>276</v>
      </c>
      <c r="R70" s="971"/>
      <c r="S70" s="971"/>
      <c r="T70" s="971"/>
      <c r="U70" s="971"/>
      <c r="V70" s="971">
        <v>223</v>
      </c>
      <c r="W70" s="971"/>
      <c r="X70" s="971"/>
      <c r="Y70" s="971"/>
      <c r="Z70" s="971"/>
      <c r="AA70" s="971">
        <v>53</v>
      </c>
      <c r="AB70" s="971"/>
      <c r="AC70" s="971"/>
      <c r="AD70" s="971"/>
      <c r="AE70" s="971"/>
      <c r="AF70" s="971">
        <v>53</v>
      </c>
      <c r="AG70" s="971"/>
      <c r="AH70" s="971"/>
      <c r="AI70" s="971"/>
      <c r="AJ70" s="971"/>
      <c r="AK70" s="971">
        <v>127</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553</v>
      </c>
      <c r="C71" s="975"/>
      <c r="D71" s="975"/>
      <c r="E71" s="975"/>
      <c r="F71" s="975"/>
      <c r="G71" s="975"/>
      <c r="H71" s="975"/>
      <c r="I71" s="975"/>
      <c r="J71" s="975"/>
      <c r="K71" s="975"/>
      <c r="L71" s="975"/>
      <c r="M71" s="975"/>
      <c r="N71" s="975"/>
      <c r="O71" s="975"/>
      <c r="P71" s="976"/>
      <c r="Q71" s="977">
        <v>134</v>
      </c>
      <c r="R71" s="971"/>
      <c r="S71" s="971"/>
      <c r="T71" s="971"/>
      <c r="U71" s="971"/>
      <c r="V71" s="971">
        <v>133</v>
      </c>
      <c r="W71" s="971"/>
      <c r="X71" s="971"/>
      <c r="Y71" s="971"/>
      <c r="Z71" s="971"/>
      <c r="AA71" s="971">
        <v>1</v>
      </c>
      <c r="AB71" s="971"/>
      <c r="AC71" s="971"/>
      <c r="AD71" s="971"/>
      <c r="AE71" s="971"/>
      <c r="AF71" s="971">
        <v>1</v>
      </c>
      <c r="AG71" s="971"/>
      <c r="AH71" s="971"/>
      <c r="AI71" s="971"/>
      <c r="AJ71" s="971"/>
      <c r="AK71" s="971">
        <v>28</v>
      </c>
      <c r="AL71" s="971"/>
      <c r="AM71" s="971"/>
      <c r="AN71" s="971"/>
      <c r="AO71" s="971"/>
      <c r="AP71" s="971" t="s">
        <v>557</v>
      </c>
      <c r="AQ71" s="971"/>
      <c r="AR71" s="971"/>
      <c r="AS71" s="971"/>
      <c r="AT71" s="971"/>
      <c r="AU71" s="971" t="s">
        <v>557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554</v>
      </c>
      <c r="C72" s="975"/>
      <c r="D72" s="975"/>
      <c r="E72" s="975"/>
      <c r="F72" s="975"/>
      <c r="G72" s="975"/>
      <c r="H72" s="975"/>
      <c r="I72" s="975"/>
      <c r="J72" s="975"/>
      <c r="K72" s="975"/>
      <c r="L72" s="975"/>
      <c r="M72" s="975"/>
      <c r="N72" s="975"/>
      <c r="O72" s="975"/>
      <c r="P72" s="976"/>
      <c r="Q72" s="977">
        <v>187</v>
      </c>
      <c r="R72" s="971"/>
      <c r="S72" s="971"/>
      <c r="T72" s="971"/>
      <c r="U72" s="971"/>
      <c r="V72" s="971">
        <v>176</v>
      </c>
      <c r="W72" s="971"/>
      <c r="X72" s="971"/>
      <c r="Y72" s="971"/>
      <c r="Z72" s="971"/>
      <c r="AA72" s="971">
        <v>11</v>
      </c>
      <c r="AB72" s="971"/>
      <c r="AC72" s="971"/>
      <c r="AD72" s="971"/>
      <c r="AE72" s="971"/>
      <c r="AF72" s="971">
        <v>11</v>
      </c>
      <c r="AG72" s="971"/>
      <c r="AH72" s="971"/>
      <c r="AI72" s="971"/>
      <c r="AJ72" s="971"/>
      <c r="AK72" s="971">
        <v>87</v>
      </c>
      <c r="AL72" s="971"/>
      <c r="AM72" s="971"/>
      <c r="AN72" s="971"/>
      <c r="AO72" s="971"/>
      <c r="AP72" s="971" t="s">
        <v>557</v>
      </c>
      <c r="AQ72" s="971"/>
      <c r="AR72" s="971"/>
      <c r="AS72" s="971"/>
      <c r="AT72" s="971"/>
      <c r="AU72" s="971" t="s">
        <v>557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555</v>
      </c>
      <c r="C73" s="975"/>
      <c r="D73" s="975"/>
      <c r="E73" s="975"/>
      <c r="F73" s="975"/>
      <c r="G73" s="975"/>
      <c r="H73" s="975"/>
      <c r="I73" s="975"/>
      <c r="J73" s="975"/>
      <c r="K73" s="975"/>
      <c r="L73" s="975"/>
      <c r="M73" s="975"/>
      <c r="N73" s="975"/>
      <c r="O73" s="975"/>
      <c r="P73" s="976"/>
      <c r="Q73" s="977">
        <v>978</v>
      </c>
      <c r="R73" s="971"/>
      <c r="S73" s="971"/>
      <c r="T73" s="971"/>
      <c r="U73" s="971"/>
      <c r="V73" s="971">
        <v>960</v>
      </c>
      <c r="W73" s="971"/>
      <c r="X73" s="971"/>
      <c r="Y73" s="971"/>
      <c r="Z73" s="971"/>
      <c r="AA73" s="971">
        <v>18</v>
      </c>
      <c r="AB73" s="971"/>
      <c r="AC73" s="971"/>
      <c r="AD73" s="971"/>
      <c r="AE73" s="971"/>
      <c r="AF73" s="971">
        <v>0</v>
      </c>
      <c r="AG73" s="971"/>
      <c r="AH73" s="971"/>
      <c r="AI73" s="971"/>
      <c r="AJ73" s="971"/>
      <c r="AK73" s="971">
        <v>22</v>
      </c>
      <c r="AL73" s="971"/>
      <c r="AM73" s="971"/>
      <c r="AN73" s="971"/>
      <c r="AO73" s="971"/>
      <c r="AP73" s="971" t="s">
        <v>557</v>
      </c>
      <c r="AQ73" s="971"/>
      <c r="AR73" s="971"/>
      <c r="AS73" s="971"/>
      <c r="AT73" s="971"/>
      <c r="AU73" s="971" t="s">
        <v>557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556</v>
      </c>
      <c r="C74" s="975"/>
      <c r="D74" s="975"/>
      <c r="E74" s="975"/>
      <c r="F74" s="975"/>
      <c r="G74" s="975"/>
      <c r="H74" s="975"/>
      <c r="I74" s="975"/>
      <c r="J74" s="975"/>
      <c r="K74" s="975"/>
      <c r="L74" s="975"/>
      <c r="M74" s="975"/>
      <c r="N74" s="975"/>
      <c r="O74" s="975"/>
      <c r="P74" s="976"/>
      <c r="Q74" s="977">
        <v>15213</v>
      </c>
      <c r="R74" s="971"/>
      <c r="S74" s="971"/>
      <c r="T74" s="971"/>
      <c r="U74" s="971"/>
      <c r="V74" s="971">
        <v>15015</v>
      </c>
      <c r="W74" s="971"/>
      <c r="X74" s="971"/>
      <c r="Y74" s="971"/>
      <c r="Z74" s="971"/>
      <c r="AA74" s="971">
        <v>198</v>
      </c>
      <c r="AB74" s="971"/>
      <c r="AC74" s="971"/>
      <c r="AD74" s="971"/>
      <c r="AE74" s="971"/>
      <c r="AF74" s="971">
        <v>198</v>
      </c>
      <c r="AG74" s="971"/>
      <c r="AH74" s="971"/>
      <c r="AI74" s="971"/>
      <c r="AJ74" s="971"/>
      <c r="AK74" s="971">
        <v>470</v>
      </c>
      <c r="AL74" s="971"/>
      <c r="AM74" s="971"/>
      <c r="AN74" s="971"/>
      <c r="AO74" s="971"/>
      <c r="AP74" s="971">
        <v>4568</v>
      </c>
      <c r="AQ74" s="971"/>
      <c r="AR74" s="971"/>
      <c r="AS74" s="971"/>
      <c r="AT74" s="971"/>
      <c r="AU74" s="971">
        <v>113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282</v>
      </c>
      <c r="AG88" s="959"/>
      <c r="AH88" s="959"/>
      <c r="AI88" s="959"/>
      <c r="AJ88" s="959"/>
      <c r="AK88" s="963"/>
      <c r="AL88" s="963"/>
      <c r="AM88" s="963"/>
      <c r="AN88" s="963"/>
      <c r="AO88" s="963"/>
      <c r="AP88" s="959">
        <v>4568</v>
      </c>
      <c r="AQ88" s="959"/>
      <c r="AR88" s="959"/>
      <c r="AS88" s="959"/>
      <c r="AT88" s="959"/>
      <c r="AU88" s="959">
        <v>113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1726967</v>
      </c>
      <c r="AB110" s="889"/>
      <c r="AC110" s="889"/>
      <c r="AD110" s="889"/>
      <c r="AE110" s="890"/>
      <c r="AF110" s="891">
        <v>1818408</v>
      </c>
      <c r="AG110" s="889"/>
      <c r="AH110" s="889"/>
      <c r="AI110" s="889"/>
      <c r="AJ110" s="890"/>
      <c r="AK110" s="891">
        <v>1839050</v>
      </c>
      <c r="AL110" s="889"/>
      <c r="AM110" s="889"/>
      <c r="AN110" s="889"/>
      <c r="AO110" s="890"/>
      <c r="AP110" s="892">
        <v>26.6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22224457</v>
      </c>
      <c r="BR110" s="842"/>
      <c r="BS110" s="842"/>
      <c r="BT110" s="842"/>
      <c r="BU110" s="842"/>
      <c r="BV110" s="842">
        <v>23568167</v>
      </c>
      <c r="BW110" s="842"/>
      <c r="BX110" s="842"/>
      <c r="BY110" s="842"/>
      <c r="BZ110" s="842"/>
      <c r="CA110" s="842">
        <v>22745260</v>
      </c>
      <c r="CB110" s="842"/>
      <c r="CC110" s="842"/>
      <c r="CD110" s="842"/>
      <c r="CE110" s="842"/>
      <c r="CF110" s="866">
        <v>329.3</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3701560</v>
      </c>
      <c r="BR112" s="817"/>
      <c r="BS112" s="817"/>
      <c r="BT112" s="817"/>
      <c r="BU112" s="817"/>
      <c r="BV112" s="817">
        <v>3527392</v>
      </c>
      <c r="BW112" s="817"/>
      <c r="BX112" s="817"/>
      <c r="BY112" s="817"/>
      <c r="BZ112" s="817"/>
      <c r="CA112" s="817">
        <v>3515996</v>
      </c>
      <c r="CB112" s="817"/>
      <c r="CC112" s="817"/>
      <c r="CD112" s="817"/>
      <c r="CE112" s="817"/>
      <c r="CF112" s="875">
        <v>50.9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257726</v>
      </c>
      <c r="AB113" s="919"/>
      <c r="AC113" s="919"/>
      <c r="AD113" s="919"/>
      <c r="AE113" s="920"/>
      <c r="AF113" s="921">
        <v>301168</v>
      </c>
      <c r="AG113" s="919"/>
      <c r="AH113" s="919"/>
      <c r="AI113" s="919"/>
      <c r="AJ113" s="920"/>
      <c r="AK113" s="921">
        <v>341948</v>
      </c>
      <c r="AL113" s="919"/>
      <c r="AM113" s="919"/>
      <c r="AN113" s="919"/>
      <c r="AO113" s="920"/>
      <c r="AP113" s="922">
        <v>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115352</v>
      </c>
      <c r="BR113" s="817"/>
      <c r="BS113" s="817"/>
      <c r="BT113" s="817"/>
      <c r="BU113" s="817"/>
      <c r="BV113" s="817">
        <v>108828</v>
      </c>
      <c r="BW113" s="817"/>
      <c r="BX113" s="817"/>
      <c r="BY113" s="817"/>
      <c r="BZ113" s="817"/>
      <c r="CA113" s="817">
        <v>113313</v>
      </c>
      <c r="CB113" s="817"/>
      <c r="CC113" s="817"/>
      <c r="CD113" s="817"/>
      <c r="CE113" s="817"/>
      <c r="CF113" s="875">
        <v>1.6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25508</v>
      </c>
      <c r="AB114" s="780"/>
      <c r="AC114" s="780"/>
      <c r="AD114" s="780"/>
      <c r="AE114" s="781"/>
      <c r="AF114" s="782">
        <v>26259</v>
      </c>
      <c r="AG114" s="780"/>
      <c r="AH114" s="780"/>
      <c r="AI114" s="780"/>
      <c r="AJ114" s="781"/>
      <c r="AK114" s="782">
        <v>29380</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2147874</v>
      </c>
      <c r="BR114" s="817"/>
      <c r="BS114" s="817"/>
      <c r="BT114" s="817"/>
      <c r="BU114" s="817"/>
      <c r="BV114" s="817">
        <v>2196135</v>
      </c>
      <c r="BW114" s="817"/>
      <c r="BX114" s="817"/>
      <c r="BY114" s="817"/>
      <c r="BZ114" s="817"/>
      <c r="CA114" s="817">
        <v>2170271</v>
      </c>
      <c r="CB114" s="817"/>
      <c r="CC114" s="817"/>
      <c r="CD114" s="817"/>
      <c r="CE114" s="817"/>
      <c r="CF114" s="875">
        <v>31.4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3263</v>
      </c>
      <c r="AB116" s="780"/>
      <c r="AC116" s="780"/>
      <c r="AD116" s="780"/>
      <c r="AE116" s="781"/>
      <c r="AF116" s="782">
        <v>1820</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2013464</v>
      </c>
      <c r="AB117" s="903"/>
      <c r="AC117" s="903"/>
      <c r="AD117" s="903"/>
      <c r="AE117" s="904"/>
      <c r="AF117" s="905">
        <v>2147655</v>
      </c>
      <c r="AG117" s="903"/>
      <c r="AH117" s="903"/>
      <c r="AI117" s="903"/>
      <c r="AJ117" s="904"/>
      <c r="AK117" s="905">
        <v>2210378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28189243</v>
      </c>
      <c r="BR119" s="845"/>
      <c r="BS119" s="845"/>
      <c r="BT119" s="845"/>
      <c r="BU119" s="845"/>
      <c r="BV119" s="845">
        <v>29400522</v>
      </c>
      <c r="BW119" s="845"/>
      <c r="BX119" s="845"/>
      <c r="BY119" s="845"/>
      <c r="BZ119" s="845"/>
      <c r="CA119" s="845">
        <v>28544840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5664611</v>
      </c>
      <c r="BR120" s="842"/>
      <c r="BS120" s="842"/>
      <c r="BT120" s="842"/>
      <c r="BU120" s="842"/>
      <c r="BV120" s="842">
        <v>5664961</v>
      </c>
      <c r="BW120" s="842"/>
      <c r="BX120" s="842"/>
      <c r="BY120" s="842"/>
      <c r="BZ120" s="842"/>
      <c r="CA120" s="842">
        <v>5652362</v>
      </c>
      <c r="CB120" s="842"/>
      <c r="CC120" s="842"/>
      <c r="CD120" s="842"/>
      <c r="CE120" s="842"/>
      <c r="CF120" s="866">
        <v>81.8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3199401</v>
      </c>
      <c r="DH120" s="842"/>
      <c r="DI120" s="842"/>
      <c r="DJ120" s="842"/>
      <c r="DK120" s="842"/>
      <c r="DL120" s="842">
        <v>3078661</v>
      </c>
      <c r="DM120" s="842"/>
      <c r="DN120" s="842"/>
      <c r="DO120" s="842"/>
      <c r="DP120" s="842"/>
      <c r="DQ120" s="842">
        <v>2952158</v>
      </c>
      <c r="DR120" s="842"/>
      <c r="DS120" s="842"/>
      <c r="DT120" s="842"/>
      <c r="DU120" s="842"/>
      <c r="DV120" s="843">
        <v>42.7</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985717</v>
      </c>
      <c r="BR121" s="817"/>
      <c r="BS121" s="817"/>
      <c r="BT121" s="817"/>
      <c r="BU121" s="817"/>
      <c r="BV121" s="817">
        <v>989441</v>
      </c>
      <c r="BW121" s="817"/>
      <c r="BX121" s="817"/>
      <c r="BY121" s="817"/>
      <c r="BZ121" s="817"/>
      <c r="CA121" s="817">
        <v>991364</v>
      </c>
      <c r="CB121" s="817"/>
      <c r="CC121" s="817"/>
      <c r="CD121" s="817"/>
      <c r="CE121" s="817"/>
      <c r="CF121" s="875">
        <v>14.4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502159</v>
      </c>
      <c r="DH121" s="817"/>
      <c r="DI121" s="817"/>
      <c r="DJ121" s="817"/>
      <c r="DK121" s="817"/>
      <c r="DL121" s="817">
        <v>448731</v>
      </c>
      <c r="DM121" s="817"/>
      <c r="DN121" s="817"/>
      <c r="DO121" s="817"/>
      <c r="DP121" s="817"/>
      <c r="DQ121" s="817">
        <v>563838</v>
      </c>
      <c r="DR121" s="817"/>
      <c r="DS121" s="817"/>
      <c r="DT121" s="817"/>
      <c r="DU121" s="817"/>
      <c r="DV121" s="794">
        <v>8.1999999999999993</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16144618</v>
      </c>
      <c r="BR122" s="845"/>
      <c r="BS122" s="845"/>
      <c r="BT122" s="845"/>
      <c r="BU122" s="845"/>
      <c r="BV122" s="845">
        <v>17749494</v>
      </c>
      <c r="BW122" s="845"/>
      <c r="BX122" s="845"/>
      <c r="BY122" s="845"/>
      <c r="BZ122" s="845"/>
      <c r="CA122" s="845">
        <v>17675653</v>
      </c>
      <c r="CB122" s="845"/>
      <c r="CC122" s="845"/>
      <c r="CD122" s="845"/>
      <c r="CE122" s="845"/>
      <c r="CF122" s="846">
        <v>255.9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22794946</v>
      </c>
      <c r="BR123" s="833"/>
      <c r="BS123" s="833"/>
      <c r="BT123" s="833"/>
      <c r="BU123" s="833"/>
      <c r="BV123" s="833">
        <v>24403896</v>
      </c>
      <c r="BW123" s="833"/>
      <c r="BX123" s="833"/>
      <c r="BY123" s="833"/>
      <c r="BZ123" s="833"/>
      <c r="CA123" s="833">
        <v>24319379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80.099999999999994</v>
      </c>
      <c r="BR124" s="831"/>
      <c r="BS124" s="831"/>
      <c r="BT124" s="831"/>
      <c r="BU124" s="831"/>
      <c r="BV124" s="831">
        <v>74.2</v>
      </c>
      <c r="BW124" s="831"/>
      <c r="BX124" s="831"/>
      <c r="BY124" s="831"/>
      <c r="BZ124" s="831"/>
      <c r="CA124" s="831">
        <v>61.1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210429</v>
      </c>
      <c r="AB128" s="801"/>
      <c r="AC128" s="801"/>
      <c r="AD128" s="801"/>
      <c r="AE128" s="802"/>
      <c r="AF128" s="803">
        <v>215633</v>
      </c>
      <c r="AG128" s="801"/>
      <c r="AH128" s="801"/>
      <c r="AI128" s="801"/>
      <c r="AJ128" s="802"/>
      <c r="AK128" s="803">
        <v>183970</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13.72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7820752</v>
      </c>
      <c r="AB129" s="780"/>
      <c r="AC129" s="780"/>
      <c r="AD129" s="780"/>
      <c r="AE129" s="781"/>
      <c r="AF129" s="782">
        <v>7843100</v>
      </c>
      <c r="AG129" s="780"/>
      <c r="AH129" s="780"/>
      <c r="AI129" s="780"/>
      <c r="AJ129" s="781"/>
      <c r="AK129" s="782">
        <v>8130454</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18.72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1087198</v>
      </c>
      <c r="AB130" s="780"/>
      <c r="AC130" s="780"/>
      <c r="AD130" s="780"/>
      <c r="AE130" s="781"/>
      <c r="AF130" s="782">
        <v>1110024</v>
      </c>
      <c r="AG130" s="780"/>
      <c r="AH130" s="780"/>
      <c r="AI130" s="780"/>
      <c r="AJ130" s="781"/>
      <c r="AK130" s="782">
        <v>1223548</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6733554</v>
      </c>
      <c r="AB131" s="764"/>
      <c r="AC131" s="764"/>
      <c r="AD131" s="764"/>
      <c r="AE131" s="765"/>
      <c r="AF131" s="766">
        <v>6733076</v>
      </c>
      <c r="AG131" s="764"/>
      <c r="AH131" s="764"/>
      <c r="AI131" s="764"/>
      <c r="AJ131" s="765"/>
      <c r="AK131" s="766">
        <v>6906906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61.1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10.63089418</v>
      </c>
      <c r="AB132" s="745"/>
      <c r="AC132" s="745"/>
      <c r="AD132" s="745"/>
      <c r="AE132" s="746"/>
      <c r="AF132" s="747">
        <v>12.20835767</v>
      </c>
      <c r="AG132" s="745"/>
      <c r="AH132" s="745"/>
      <c r="AI132" s="745"/>
      <c r="AJ132" s="746"/>
      <c r="AK132" s="747">
        <v>11.62401805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10.7</v>
      </c>
      <c r="AB133" s="724"/>
      <c r="AC133" s="724"/>
      <c r="AD133" s="724"/>
      <c r="AE133" s="725"/>
      <c r="AF133" s="723">
        <v>11.1</v>
      </c>
      <c r="AG133" s="724"/>
      <c r="AH133" s="724"/>
      <c r="AI133" s="724"/>
      <c r="AJ133" s="725"/>
      <c r="AK133" s="723">
        <v>11.4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jcnnD839CrcVGeS+iuxogABzU0RwtsN7bgg1q0yGYYU20hB3b6L1GxcH6euFjBhP0tEzXm+1wQ+XAYMEeXE4Q==" saltValue="VuogVz7QFihBhkkNcH5A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j2RycQuaK2MM5j+aQUQSV1lbw3zfk1cukqFXRXS4S0JjyKIuc6bqPUtUd2dcHu7m1uAh1DQRyNY1eZPp/9yw==" saltValue="+4HHfr5OPWHwr5IOqXhXF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GOL/iBrq7pbYJUyjoj97Z2nqP2P1Ixh4QxzXUm2CYlT/eNvMrM+86Fjg3fwnNYwZCVBETbHMefx7NvxIzX83A==" saltValue="Zf+d8Z83xqztSPDp8PV4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3159624</v>
      </c>
      <c r="AP9" s="269">
        <v>136520</v>
      </c>
      <c r="AQ9" s="270">
        <v>98214</v>
      </c>
      <c r="AR9" s="271">
        <v>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320492</v>
      </c>
      <c r="AP10" s="272">
        <v>13848</v>
      </c>
      <c r="AQ10" s="273">
        <v>8330</v>
      </c>
      <c r="AR10" s="274">
        <v>66.2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2236</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90592</v>
      </c>
      <c r="AP13" s="272">
        <v>3914</v>
      </c>
      <c r="AQ13" s="273">
        <v>3111</v>
      </c>
      <c r="AR13" s="274">
        <v>25.8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138391</v>
      </c>
      <c r="AP14" s="272">
        <v>5980</v>
      </c>
      <c r="AQ14" s="273">
        <v>1882</v>
      </c>
      <c r="AR14" s="274">
        <v>217.7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-195118</v>
      </c>
      <c r="AP15" s="272">
        <v>-8431</v>
      </c>
      <c r="AQ15" s="273">
        <v>-6411</v>
      </c>
      <c r="AR15" s="274">
        <v>31.5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3513981</v>
      </c>
      <c r="AP16" s="272">
        <v>151831</v>
      </c>
      <c r="AQ16" s="273">
        <v>107373</v>
      </c>
      <c r="AR16" s="274">
        <v>41.4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12.7</v>
      </c>
      <c r="AP21" s="286">
        <v>9.17</v>
      </c>
      <c r="AQ21" s="287">
        <v>3.53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v>
      </c>
      <c r="AP22" s="291">
        <v>97.5</v>
      </c>
      <c r="AQ22" s="292">
        <v>1.5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1839050</v>
      </c>
      <c r="AP32" s="300">
        <v>79461</v>
      </c>
      <c r="AQ32" s="301">
        <v>55954</v>
      </c>
      <c r="AR32" s="302">
        <v>42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341948</v>
      </c>
      <c r="AP35" s="300">
        <v>14775</v>
      </c>
      <c r="AQ35" s="301">
        <v>17691</v>
      </c>
      <c r="AR35" s="302">
        <v>-16.5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29380</v>
      </c>
      <c r="AP36" s="300">
        <v>1269</v>
      </c>
      <c r="AQ36" s="301">
        <v>2603</v>
      </c>
      <c r="AR36" s="302">
        <v>-51.2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579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-183970</v>
      </c>
      <c r="AP39" s="300">
        <v>-7949</v>
      </c>
      <c r="AQ39" s="301">
        <v>-4663</v>
      </c>
      <c r="AR39" s="302">
        <v>70.5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-1223548</v>
      </c>
      <c r="AP40" s="300">
        <v>-52867</v>
      </c>
      <c r="AQ40" s="301">
        <v>-48945</v>
      </c>
      <c r="AR40" s="302">
        <v>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802860</v>
      </c>
      <c r="AP41" s="300">
        <v>34690</v>
      </c>
      <c r="AQ41" s="301">
        <v>23225</v>
      </c>
      <c r="AR41" s="302">
        <v>49.4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2712307</v>
      </c>
      <c r="AN51" s="322">
        <v>108202</v>
      </c>
      <c r="AO51" s="323">
        <v>1.9</v>
      </c>
      <c r="AP51" s="324">
        <v>76347</v>
      </c>
      <c r="AQ51" s="325">
        <v>2.4</v>
      </c>
      <c r="AR51" s="326">
        <v>-0.5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1892284</v>
      </c>
      <c r="AN52" s="330">
        <v>75489</v>
      </c>
      <c r="AO52" s="331">
        <v>-7.4</v>
      </c>
      <c r="AP52" s="332">
        <v>41762</v>
      </c>
      <c r="AQ52" s="333">
        <v>0.5</v>
      </c>
      <c r="AR52" s="334">
        <v>-7.9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2902675</v>
      </c>
      <c r="AN53" s="322">
        <v>118404</v>
      </c>
      <c r="AO53" s="323">
        <v>9.4</v>
      </c>
      <c r="AP53" s="324">
        <v>69604</v>
      </c>
      <c r="AQ53" s="325">
        <v>-8.8000000000000007</v>
      </c>
      <c r="AR53" s="326">
        <v>18.2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2042514</v>
      </c>
      <c r="AN54" s="330">
        <v>83317</v>
      </c>
      <c r="AO54" s="331">
        <v>10.4</v>
      </c>
      <c r="AP54" s="332">
        <v>36247</v>
      </c>
      <c r="AQ54" s="333">
        <v>-13.2</v>
      </c>
      <c r="AR54" s="334">
        <v>23.6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4652508</v>
      </c>
      <c r="AN55" s="322">
        <v>193291</v>
      </c>
      <c r="AO55" s="323">
        <v>63.2</v>
      </c>
      <c r="AP55" s="324">
        <v>68410</v>
      </c>
      <c r="AQ55" s="325">
        <v>-1.7</v>
      </c>
      <c r="AR55" s="326">
        <v>64.900000000000006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4032402</v>
      </c>
      <c r="AN56" s="330">
        <v>167528</v>
      </c>
      <c r="AO56" s="331">
        <v>101.1</v>
      </c>
      <c r="AP56" s="332">
        <v>35086</v>
      </c>
      <c r="AQ56" s="333">
        <v>-3.2</v>
      </c>
      <c r="AR56" s="334">
        <v>104.3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4534978</v>
      </c>
      <c r="AN57" s="322">
        <v>191535</v>
      </c>
      <c r="AO57" s="323">
        <v>-0.9</v>
      </c>
      <c r="AP57" s="324">
        <v>73019</v>
      </c>
      <c r="AQ57" s="325">
        <v>6.7</v>
      </c>
      <c r="AR57" s="326">
        <v>-7.6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4097812</v>
      </c>
      <c r="AN58" s="330">
        <v>173071</v>
      </c>
      <c r="AO58" s="331">
        <v>3.3</v>
      </c>
      <c r="AP58" s="332">
        <v>39427</v>
      </c>
      <c r="AQ58" s="333">
        <v>12.4</v>
      </c>
      <c r="AR58" s="334">
        <v>-9.1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1995485</v>
      </c>
      <c r="AN59" s="322">
        <v>86220</v>
      </c>
      <c r="AO59" s="323">
        <v>-55</v>
      </c>
      <c r="AP59" s="324">
        <v>76590</v>
      </c>
      <c r="AQ59" s="325">
        <v>4.9000000000000004</v>
      </c>
      <c r="AR59" s="326">
        <v>-59.9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1531090</v>
      </c>
      <c r="AN60" s="330">
        <v>66155</v>
      </c>
      <c r="AO60" s="331">
        <v>-61.8</v>
      </c>
      <c r="AP60" s="332">
        <v>42387</v>
      </c>
      <c r="AQ60" s="333">
        <v>7.5</v>
      </c>
      <c r="AR60" s="334">
        <v>-69.3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3359591</v>
      </c>
      <c r="AN61" s="337">
        <v>139530</v>
      </c>
      <c r="AO61" s="338">
        <v>3.7</v>
      </c>
      <c r="AP61" s="339">
        <v>72794</v>
      </c>
      <c r="AQ61" s="340">
        <v>0.7</v>
      </c>
      <c r="AR61" s="326">
        <v>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2719220</v>
      </c>
      <c r="AN62" s="330">
        <v>113112</v>
      </c>
      <c r="AO62" s="331">
        <v>9.1</v>
      </c>
      <c r="AP62" s="332">
        <v>38982</v>
      </c>
      <c r="AQ62" s="333">
        <v>0.8</v>
      </c>
      <c r="AR62" s="334">
        <v>8.3000000000000007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1CclQt7/ltKDRXT5iI/Tpu5JyPz3uYuTl5qPj98Dmvhl4oke6ANyagOr1QGHkJ66O/rFw6OAPZlEhvqnCQU3A==" saltValue="/ZO2zcbSf78WuKrV/w16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ByHtbVPi/AxZqs3FXEATmFShyQCYM8ndlAvZjG/LPN4e/VBhK0nNvw456cJ9ZT3dEvg2Xr1tBgk/qyHtea3Sqg==" saltValue="ohI1RpFTIq3DAEkHsGb6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jmUgXo8EYXkuijMQw0ILA3TaJvD4dnkNZFD+mayLeaEUFiw4mTWP4jhaSGAobxm1k5As5Sg4tH7ofmag4T34w==" saltValue="f4XEN4CkPjVtDOIuA7/Q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31.81</v>
      </c>
      <c r="G47" s="12">
        <v>32.18</v>
      </c>
      <c r="H47" s="12">
        <v>37.1</v>
      </c>
      <c r="I47" s="12">
        <v>34.49</v>
      </c>
      <c r="J47" s="13">
        <v>30.95</v>
      </c>
    </row>
    <row r="48" spans="2:10" ht="57.75" customHeight="1" x14ac:dyDescent="0.2">
      <c r="B48" s="14"/>
      <c r="C48" s="1141" t="s">
        <v>4</v>
      </c>
      <c r="D48" s="1141"/>
      <c r="E48" s="1142"/>
      <c r="F48" s="15">
        <v>4.49</v>
      </c>
      <c r="G48" s="16">
        <v>14.13</v>
      </c>
      <c r="H48" s="16">
        <v>10.61</v>
      </c>
      <c r="I48" s="16">
        <v>9.15</v>
      </c>
      <c r="J48" s="17">
        <v>3.9</v>
      </c>
    </row>
    <row r="49" spans="2:10" ht="57.75" customHeight="1" thickBot="1" x14ac:dyDescent="0.25">
      <c r="B49" s="18"/>
      <c r="C49" s="1143" t="s">
        <v>5</v>
      </c>
      <c r="D49" s="1143"/>
      <c r="E49" s="1144"/>
      <c r="F49" s="19">
        <v>6.04</v>
      </c>
      <c r="G49" s="20">
        <v>12.04</v>
      </c>
      <c r="H49" s="20">
        <v>3.27</v>
      </c>
      <c r="I49" s="20">
        <v>8.16</v>
      </c>
      <c r="J49" s="21">
        <v>1.21</v>
      </c>
    </row>
    <row r="50" spans="2:10" ht="13.2" x14ac:dyDescent="0.2"/>
  </sheetData>
  <sheetProtection algorithmName="SHA-512" hashValue="gQxwzct+hjV/C1wmBY2seFNoEz+aAUD6XkucFVCi+cB9fOxtXHXSOiftTMoFUVeT14BVCuRmaHGIstCqtv242Q==" saltValue="1tr4HwqF6a3LnTe1V11s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2026-03-16T07:52:52Z</cp:lastPrinted>
  <dcterms:created xsi:type="dcterms:W3CDTF">2026-02-23T07:57:27Z</dcterms:created>
  <dcterms:modified xsi:type="dcterms:W3CDTF">2026-03-18T07:17:25Z</dcterms:modified>
  <cp:category/>
</cp:coreProperties>
</file>