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DC24F507-3025-4829-9E0F-80E8DF217412}"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W34" i="10" s="1"/>
  <c r="BW35" i="10" s="1"/>
  <c r="BW36" i="10" s="1"/>
  <c r="BW37" i="10" s="1"/>
  <c r="BW38" i="10" s="1"/>
  <c r="BW39" i="10" s="1"/>
  <c r="BW40" i="10" s="1"/>
  <c r="CO34" i="10" l="1"/>
</calcChain>
</file>

<file path=xl/sharedStrings.xml><?xml version="1.0" encoding="utf-8"?>
<sst xmlns="http://schemas.openxmlformats.org/spreadsheetml/2006/main" count="1064" uniqueCount="564">
  <si>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</si>
  <si>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</si>
  <si>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</si>
  <si>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</si>
  <si>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</si>
  <si>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</si>
  <si>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</si>
  <si>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</si>
  <si>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</si>
  <si>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</si>
  <si>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</si>
  <si>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</si>
  <si>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</si>
  <si>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</si>
  <si>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</si>
  <si>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</si>
  <si>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</si>
  <si>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</si>
  <si>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</si>
  <si>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</si>
  <si>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</si>
  <si>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</si>
  <si>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</si>
  <si>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</si>
  <si>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</si>
  <si>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</si>
  <si>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</si>
  <si>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</si>
  <si>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</si>
  <si>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</si>
  <si>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</si>
  <si>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</si>
  <si>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</si>
  <si>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</si>
  <si>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</si>
  <si>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</si>
  <si>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</si>
  <si>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</si>
  <si>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</si>
  <si>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</si>
  <si>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</si>
  <si>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</si>
  <si>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</si>
  <si>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</si>
  <si>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</si>
  <si>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</si>
  <si>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</si>
  <si>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</si>
  <si>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</si>
  <si>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</si>
  <si>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</si>
  <si>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</si>
  <si>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</si>
  <si>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</si>
  <si>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</si>
  <si>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</si>
  <si>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</si>
  <si>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</si>
  <si>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</si>
  <si>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</si>
  <si>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</si>
  <si>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</si>
  <si>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</si>
  <si>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</si>
  <si>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</si>
  <si>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</si>
  <si>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</si>
  <si>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</si>
  <si>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</si>
  <si>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</si>
  <si>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</si>
  <si>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</si>
  <si>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</si>
  <si>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</si>
  <si>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</si>
  <si>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</si>
  <si>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</si>
  <si>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</si>
  <si>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</si>
  <si>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</si>
  <si>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</si>
  <si>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</si>
  <si>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</si>
  <si>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</si>
  <si>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</si>
  <si>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</si>
  <si>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</si>
  <si>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</si>
  <si>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</si>
  <si>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</si>
  <si>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</si>
  <si>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</si>
  <si>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</si>
  <si>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</si>
  <si>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</si>
  <si>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</si>
  <si>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</si>
  <si>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</si>
  <si>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</si>
  <si>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</si>
  <si>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</si>
  <si>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</si>
  <si>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</si>
  <si>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</si>
  <si>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</si>
  <si>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</si>
  <si>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</si>
  <si>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</si>
  <si>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</si>
  <si>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</si>
  <si>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</si>
  <si>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</si>
  <si>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</si>
  <si>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</si>
  <si>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</si>
  <si>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</si>
  <si>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</si>
  <si>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</si>
  <si>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</si>
  <si>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</si>
  <si>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</si>
  <si>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</si>
  <si>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</si>
  <si>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</si>
  <si>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</si>
  <si>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</si>
  <si>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</si>
  <si>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</si>
  <si>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</si>
  <si>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</si>
  <si>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</si>
  <si>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</si>
  <si>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</si>
  <si>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</si>
  <si>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</si>
  <si>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</si>
  <si>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</si>
  <si>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</si>
  <si>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</si>
  <si>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</si>
  <si>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</si>
  <si>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</si>
  <si>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</si>
  <si>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</si>
  <si>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</si>
  <si>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</si>
  <si>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</si>
  <si>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</si>
  <si>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</si>
  <si>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</si>
  <si>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</si>
  <si>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</si>
  <si>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</si>
  <si>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</si>
  <si>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</si>
  <si>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</si>
  <si>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</si>
  <si>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</si>
  <si>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</si>
  <si>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</si>
  <si>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</si>
  <si>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</si>
  <si>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</si>
  <si>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</si>
  <si>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</si>
  <si>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</si>
  <si>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</si>
  <si>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</si>
  <si>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</si>
  <si>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</si>
  <si>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</si>
  <si>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</si>
  <si>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</si>
  <si>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</si>
  <si>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</si>
  <si>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</si>
  <si>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</si>
  <si>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</si>
  <si>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</si>
  <si>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</si>
  <si>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</si>
  <si>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</si>
  <si>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</si>
  <si>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</si>
  <si>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</si>
  <si>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</si>
  <si>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</si>
  <si>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</si>
  <si>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</si>
  <si>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</si>
  <si>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</si>
  <si>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</si>
  <si>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</si>
  <si>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</si>
  <si>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</si>
  <si>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</si>
  <si>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</si>
  <si>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</si>
  <si>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</si>
  <si>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</si>
  <si>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</si>
  <si>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</si>
  <si>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</si>
  <si>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奈良県五條市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</si>
  <si>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</si>
  <si>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</si>
  <si>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</si>
  <si>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</si>
  <si>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</si>
  <si>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</si>
  <si>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</si>
  <si>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</si>
  <si>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</si>
  <si>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</si>
  <si>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</si>
  <si>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</si>
  <si>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</si>
  <si>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</si>
  <si>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</si>
  <si>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</si>
  <si>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</si>
  <si>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</si>
  <si>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</si>
  <si>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</si>
  <si>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</si>
  <si>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</si>
  <si>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</si>
  <si>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</si>
  <si>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</si>
  <si>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</si>
  <si>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</si>
  <si>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</si>
  <si>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</si>
  <si>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</si>
  <si>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</si>
  <si>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</si>
  <si>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</si>
  <si>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</si>
  <si>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</si>
  <si>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</si>
  <si>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</si>
  <si>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</si>
  <si>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</si>
  <si>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</si>
  <si>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</si>
  <si>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</si>
  <si>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</si>
  <si>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</si>
  <si>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</si>
  <si>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</si>
  <si>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</si>
  <si>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</si>
  <si>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</si>
  <si>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</si>
  <si>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</si>
  <si>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</si>
  <si>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</si>
  <si>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</si>
  <si>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</si>
  <si>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</si>
  <si>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</si>
  <si>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</si>
  <si>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</si>
  <si>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</si>
  <si>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</si>
  <si>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</si>
  <si>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</si>
  <si>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</si>
  <si>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</si>
  <si>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</si>
  <si>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</si>
  <si>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</si>
  <si>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</si>
  <si>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</si>
  <si>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</si>
  <si>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</si>
  <si>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</si>
  <si>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</si>
  <si>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</si>
  <si>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</si>
  <si>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</si>
  <si>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</si>
  <si>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</si>
  <si>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</si>
  <si>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</si>
  <si>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</si>
  <si>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</si>
  <si>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</si>
  <si>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</si>
  <si>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</si>
  <si>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</si>
  <si>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</si>
  <si>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</si>
  <si>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</si>
  <si>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</si>
  <si>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</si>
  <si>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</si>
  <si>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</si>
  <si>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</si>
  <si>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</si>
  <si>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</si>
  <si>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</si>
  <si>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</si>
  <si>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</si>
  <si>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</si>
  <si>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</si>
  <si>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</si>
  <si>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</si>
  <si>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</si>
  <si>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</si>
  <si>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</si>
  <si>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</si>
  <si>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</si>
  <si>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</si>
  <si>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</si>
  <si>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</si>
  <si>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</si>
  <si>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</si>
  <si>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</si>
  <si>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</si>
  <si>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</si>
  <si>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</si>
  <si>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</si>
  <si>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</si>
  <si>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</si>
  <si>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</si>
  <si>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</si>
  <si>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</si>
  <si>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</si>
  <si>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</si>
  <si>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</si>
  <si>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</si>
  <si>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</si>
  <si>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</si>
  <si>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</si>
  <si>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</si>
  <si>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</si>
  <si>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</si>
  <si>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</si>
  <si>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</si>
  <si>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</si>
  <si>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</si>
  <si>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</si>
  <si>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</si>
  <si>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</si>
  <si>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</si>
  <si>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</si>
  <si>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</si>
  <si>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</si>
  <si>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</si>
  <si>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</si>
  <si>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</si>
  <si>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</si>
  <si>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</si>
  <si>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奈良県五條市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</si>
  <si>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</si>
  <si>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</si>
  <si>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</si>
  <si>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</si>
  <si>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</si>
  <si>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</si>
  <si>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</si>
  <si>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</si>
  <si>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</si>
  <si>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</si>
  <si>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</si>
  <si>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</si>
  <si>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</si>
  <si>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</si>
  <si>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</si>
  <si>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</si>
  <si>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</si>
  <si>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</si>
  <si>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</si>
  <si>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</si>
  <si>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</si>
  <si>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大塔診療所特別会計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</si>
  <si>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</si>
  <si>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</si>
  <si>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</si>
  <si>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</si>
  <si>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</si>
  <si>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</si>
  <si>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</si>
  <si>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</si>
  <si>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</si>
  <si>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</si>
  <si>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</si>
  <si>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</si>
  <si>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</si>
  <si>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</si>
  <si>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</si>
  <si>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</si>
  <si>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</si>
  <si>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</si>
  <si>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</si>
  <si>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</si>
  <si>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</si>
  <si>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</si>
  <si>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</si>
  <si>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</si>
  <si>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</si>
  <si>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</si>
  <si>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</si>
  <si>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</si>
  <si>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</si>
  <si>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</si>
  <si>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</si>
  <si>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</si>
  <si>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</si>
  <si>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</si>
  <si>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</si>
  <si>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</si>
  <si>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</si>
  <si>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</si>
  <si>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</si>
  <si>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</si>
  <si>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</si>
  <si>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</si>
  <si>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</si>
  <si>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</si>
  <si>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</si>
  <si>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</si>
  <si>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</si>
  <si>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</si>
  <si>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</si>
  <si>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</si>
  <si>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</si>
  <si>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</si>
  <si>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</si>
  <si>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</si>
  <si>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</si>
  <si>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</si>
  <si>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</si>
  <si>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</si>
  <si>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</si>
  <si>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</si>
  <si>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</si>
  <si>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</si>
  <si>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</si>
  <si>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</si>
  <si>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</si>
  <si>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</si>
  <si>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</si>
  <si>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</si>
  <si>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</si>
  <si>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</si>
  <si>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</si>
  <si>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</si>
  <si>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</si>
  <si>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</si>
  <si>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</si>
  <si>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</si>
  <si>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</si>
  <si>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</si>
  <si>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</si>
  <si>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</si>
  <si>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</si>
  <si>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</si>
  <si>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</si>
  <si>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</si>
  <si>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</si>
  <si>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</si>
  <si>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</si>
  <si>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</si>
  <si>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</si>
  <si>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</si>
  <si>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</si>
  <si>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</si>
  <si>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</si>
  <si>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</si>
  <si>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</si>
  <si>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</si>
  <si>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</si>
  <si>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</si>
  <si>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</si>
  <si>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</si>
  <si>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</si>
  <si>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</si>
  <si>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</si>
  <si>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</si>
  <si>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</si>
  <si>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</si>
  <si>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</si>
  <si>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</si>
  <si>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</si>
  <si>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</si>
  <si>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</si>
  <si>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</si>
  <si>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</si>
  <si>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</si>
  <si>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</si>
  <si>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</si>
  <si>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</si>
  <si>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</si>
  <si>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</si>
  <si>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</si>
  <si>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</si>
  <si>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</si>
  <si>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</si>
  <si>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</si>
  <si>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</si>
  <si>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</si>
  <si>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</si>
  <si>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</si>
  <si>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</si>
  <si>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</si>
  <si>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</si>
  <si>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</si>
  <si>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</si>
  <si>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</si>
  <si>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</si>
  <si>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</si>
  <si>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</si>
  <si>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</si>
  <si>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</si>
  <si>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</si>
  <si>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</si>
  <si>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</si>
  <si>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</si>
  <si>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</si>
  <si>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</si>
  <si>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</si>
  <si>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</si>
  <si>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</si>
  <si>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</si>
  <si>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</si>
  <si>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</si>
  <si>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</si>
  <si>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</si>
  <si>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</si>
  <si>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</si>
  <si>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</si>
  <si>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0.09</t>
  </si>
  <si>
    <t>一般会計</t>
  </si>
  <si>
    <t>水道事業会計</t>
  </si>
  <si>
    <t>介護保険特別会計</t>
  </si>
  <si>
    <t>下水道事業会計</t>
  </si>
  <si>
    <t>国民健康保険特別会計</t>
  </si>
  <si>
    <t>後期高齢者医療特別会計</t>
  </si>
  <si>
    <t>墓地事業特別会計</t>
  </si>
  <si>
    <t>大塔診療所特別会計</t>
  </si>
  <si>
    <t>その他会計（赤字）</t>
  </si>
  <si>
    <t>その他会計（黒字）</t>
  </si>
  <si>
    <t>R02</t>
    <phoneticPr fontId="5"/>
  </si>
  <si>
    <t>R03</t>
    <phoneticPr fontId="5"/>
  </si>
  <si>
    <t>R04</t>
    <phoneticPr fontId="5"/>
  </si>
  <si>
    <t>R05</t>
    <phoneticPr fontId="5"/>
  </si>
  <si>
    <t>R06</t>
    <phoneticPr fontId="5"/>
  </si>
  <si>
    <t>五條市土地開発公社</t>
    <phoneticPr fontId="2"/>
  </si>
  <si>
    <t>地域振興基金</t>
    <rPh sb="0" eb="2">
      <t>チイキ</t>
    </rPh>
    <rPh sb="2" eb="4">
      <t>シンコウ</t>
    </rPh>
    <rPh sb="4" eb="6">
      <t>キキン</t>
    </rPh>
    <phoneticPr fontId="5"/>
  </si>
  <si>
    <t>職員退職手当基金</t>
    <rPh sb="0" eb="2">
      <t>ショクイン</t>
    </rPh>
    <rPh sb="2" eb="4">
      <t>タイショク</t>
    </rPh>
    <rPh sb="4" eb="6">
      <t>テアテ</t>
    </rPh>
    <rPh sb="6" eb="8">
      <t>キキン</t>
    </rPh>
    <phoneticPr fontId="5"/>
  </si>
  <si>
    <t>公共施設整備基金</t>
    <rPh sb="0" eb="2">
      <t>コウキョウ</t>
    </rPh>
    <rPh sb="2" eb="4">
      <t>シセツ</t>
    </rPh>
    <rPh sb="4" eb="6">
      <t>セイビ</t>
    </rPh>
    <rPh sb="6" eb="8">
      <t>キキン</t>
    </rPh>
    <phoneticPr fontId="5"/>
  </si>
  <si>
    <t>子ども支援基金</t>
    <rPh sb="0" eb="1">
      <t>コ</t>
    </rPh>
    <rPh sb="3" eb="5">
      <t>シエン</t>
    </rPh>
    <rPh sb="5" eb="7">
      <t>キキン</t>
    </rPh>
    <phoneticPr fontId="10"/>
  </si>
  <si>
    <t>ふるさと五條市応援基金</t>
  </si>
  <si>
    <t>-</t>
    <phoneticPr fontId="2"/>
  </si>
  <si>
    <t>奈良県市町村総合事務組合</t>
  </si>
  <si>
    <t>奈良広域水質検査センター組合</t>
  </si>
  <si>
    <t>奈良県住宅新築資金等貸付金回収管理組合</t>
  </si>
  <si>
    <t>奈良県後期高齢者医療広域連合</t>
  </si>
  <si>
    <t>やまと広域環境衛生事務組合</t>
  </si>
  <si>
    <t>奈良県広域消防組合</t>
  </si>
  <si>
    <t>南和広域医療企業団</t>
    <rPh sb="0" eb="2">
      <t>ナンワ</t>
    </rPh>
    <rPh sb="4" eb="6">
      <t>イリョウ</t>
    </rPh>
    <rPh sb="6" eb="8">
      <t>キギョウ</t>
    </rPh>
    <rPh sb="8" eb="9">
      <t>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</si>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</sst>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DF87-471E-85A2-1811D3BFCF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166076</c:v>
                </c:pt>
                <c:pt idx="1">
                  <c:v>193941</c:v>
                </c:pt>
                <c:pt idx="2">
                  <c:v>37514</c:v>
                </c:pt>
                <c:pt idx="3">
                  <c:v>35473</c:v>
                </c:pt>
                <c:pt idx="4">
                  <c:v>42738</c:v>
                </c:pt>
              </c:numCache>
            </c:numRef>
          </c:val>
          <c:smooth val="0"/>
          <c:extLst>
            <c:ext xmlns:c16="http://schemas.microsoft.com/office/drawing/2014/chart" uri="{C3380CC4-5D6E-409C-BE32-E72D297353CC}">
              <c16:uniqueId val="{00000001-DF87-471E-85A2-1811D3BFCF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c:v>
                </c:pt>
                <c:pt idx="1">
                  <c:v>5.84</c:v>
                </c:pt>
                <c:pt idx="2">
                  <c:v>6.84</c:v>
                </c:pt>
                <c:pt idx="3">
                  <c:v>6.79</c:v>
                </c:pt>
                <c:pt idx="4">
                  <c:v>6.15</c:v>
                </c:pt>
              </c:numCache>
            </c:numRef>
          </c:val>
          <c:extLst>
            <c:ext xmlns:c16="http://schemas.microsoft.com/office/drawing/2014/chart" uri="{C3380CC4-5D6E-409C-BE32-E72D297353CC}">
              <c16:uniqueId val="{00000000-4997-4104-ADAE-27599C5A2A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12.14</c:v>
                </c:pt>
                <c:pt idx="1">
                  <c:v>15.06</c:v>
                </c:pt>
                <c:pt idx="2">
                  <c:v>15.69</c:v>
                </c:pt>
                <c:pt idx="3">
                  <c:v>15.78</c:v>
                </c:pt>
                <c:pt idx="4">
                  <c:v>16.43</c:v>
                </c:pt>
              </c:numCache>
            </c:numRef>
          </c:val>
          <c:extLst>
            <c:ext xmlns:c16="http://schemas.microsoft.com/office/drawing/2014/chart" uri="{C3380CC4-5D6E-409C-BE32-E72D297353CC}">
              <c16:uniqueId val="{00000001-4997-4104-ADAE-27599C5A2A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5.0999999999999996</c:v>
                </c:pt>
                <c:pt idx="1">
                  <c:v>5.0599999999999996</c:v>
                </c:pt>
                <c:pt idx="2">
                  <c:v>2.0099999999999998</c:v>
                </c:pt>
                <c:pt idx="3">
                  <c:v>-0.09</c:v>
                </c:pt>
                <c:pt idx="4">
                  <c:v>0.82</c:v>
                </c:pt>
              </c:numCache>
            </c:numRef>
          </c:val>
          <c:smooth val="0"/>
          <c:extLst>
            <c:ext xmlns:c16="http://schemas.microsoft.com/office/drawing/2014/chart" uri="{C3380CC4-5D6E-409C-BE32-E72D297353CC}">
              <c16:uniqueId val="{00000002-4997-4104-ADAE-27599C5A2A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980-4EF3-B5F2-D94D87E02B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80-4EF3-B5F2-D94D87E02B49}"/>
            </c:ext>
          </c:extLst>
        </c:ser>
        <c:ser>
          <c:idx val="2"/>
          <c:order val="2"/>
          <c:tx>
            <c:strRef>
              <c:f>データシート!$A$29</c:f>
              <c:strCache>
                <c:ptCount val="1"/>
                <c:pt idx="0">
                  <c:v>大塔診療所特別会計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980-4EF3-B5F2-D94D87E02B49}"/>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980-4EF3-B5F2-D94D87E02B4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7980-4EF3-B5F2-D94D87E02B4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0.1</c:v>
                </c:pt>
                <c:pt idx="4">
                  <c:v>#N/A</c:v>
                </c:pt>
                <c:pt idx="5">
                  <c:v>0.23</c:v>
                </c:pt>
                <c:pt idx="6">
                  <c:v>#N/A</c:v>
                </c:pt>
                <c:pt idx="7">
                  <c:v>0.12</c:v>
                </c:pt>
                <c:pt idx="8">
                  <c:v>#N/A</c:v>
                </c:pt>
                <c:pt idx="9">
                  <c:v>0.24</c:v>
                </c:pt>
              </c:numCache>
            </c:numRef>
          </c:val>
          <c:extLst>
            <c:ext xmlns:c16="http://schemas.microsoft.com/office/drawing/2014/chart" uri="{C3380CC4-5D6E-409C-BE32-E72D297353CC}">
              <c16:uniqueId val="{00000005-7980-4EF3-B5F2-D94D87E02B4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0.03</c:v>
                </c:pt>
                <c:pt idx="4">
                  <c:v>#N/A</c:v>
                </c:pt>
                <c:pt idx="5">
                  <c:v>0.65</c:v>
                </c:pt>
                <c:pt idx="6">
                  <c:v>#N/A</c:v>
                </c:pt>
                <c:pt idx="7">
                  <c:v>0.8</c:v>
                </c:pt>
                <c:pt idx="8">
                  <c:v>#N/A</c:v>
                </c:pt>
                <c:pt idx="9">
                  <c:v>0.9</c:v>
                </c:pt>
              </c:numCache>
            </c:numRef>
          </c:val>
          <c:extLst>
            <c:ext xmlns:c16="http://schemas.microsoft.com/office/drawing/2014/chart" uri="{C3380CC4-5D6E-409C-BE32-E72D297353CC}">
              <c16:uniqueId val="{00000006-7980-4EF3-B5F2-D94D87E02B4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0.19</c:v>
                </c:pt>
                <c:pt idx="2">
                  <c:v>#N/A</c:v>
                </c:pt>
                <c:pt idx="3">
                  <c:v>0.47</c:v>
                </c:pt>
                <c:pt idx="4">
                  <c:v>#N/A</c:v>
                </c:pt>
                <c:pt idx="5">
                  <c:v>0.86</c:v>
                </c:pt>
                <c:pt idx="6">
                  <c:v>#N/A</c:v>
                </c:pt>
                <c:pt idx="7">
                  <c:v>0.89</c:v>
                </c:pt>
                <c:pt idx="8">
                  <c:v>#N/A</c:v>
                </c:pt>
                <c:pt idx="9">
                  <c:v>1.1000000000000001</c:v>
                </c:pt>
              </c:numCache>
            </c:numRef>
          </c:val>
          <c:extLst>
            <c:ext xmlns:c16="http://schemas.microsoft.com/office/drawing/2014/chart" uri="{C3380CC4-5D6E-409C-BE32-E72D297353CC}">
              <c16:uniqueId val="{00000007-7980-4EF3-B5F2-D94D87E02B4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4.99</c:v>
                </c:pt>
                <c:pt idx="2">
                  <c:v>#N/A</c:v>
                </c:pt>
                <c:pt idx="3">
                  <c:v>4.22</c:v>
                </c:pt>
                <c:pt idx="4">
                  <c:v>#N/A</c:v>
                </c:pt>
                <c:pt idx="5">
                  <c:v>6.98</c:v>
                </c:pt>
                <c:pt idx="6">
                  <c:v>#N/A</c:v>
                </c:pt>
                <c:pt idx="7">
                  <c:v>7.92</c:v>
                </c:pt>
                <c:pt idx="8">
                  <c:v>#N/A</c:v>
                </c:pt>
                <c:pt idx="9">
                  <c:v>4.46</c:v>
                </c:pt>
              </c:numCache>
            </c:numRef>
          </c:val>
          <c:extLst>
            <c:ext xmlns:c16="http://schemas.microsoft.com/office/drawing/2014/chart" uri="{C3380CC4-5D6E-409C-BE32-E72D297353CC}">
              <c16:uniqueId val="{00000008-7980-4EF3-B5F2-D94D87E02B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6.89</c:v>
                </c:pt>
                <c:pt idx="2">
                  <c:v>#N/A</c:v>
                </c:pt>
                <c:pt idx="3">
                  <c:v>5.84</c:v>
                </c:pt>
                <c:pt idx="4">
                  <c:v>#N/A</c:v>
                </c:pt>
                <c:pt idx="5">
                  <c:v>6.84</c:v>
                </c:pt>
                <c:pt idx="6">
                  <c:v>#N/A</c:v>
                </c:pt>
                <c:pt idx="7">
                  <c:v>6.78</c:v>
                </c:pt>
                <c:pt idx="8">
                  <c:v>#N/A</c:v>
                </c:pt>
                <c:pt idx="9">
                  <c:v>6.14</c:v>
                </c:pt>
              </c:numCache>
            </c:numRef>
          </c:val>
          <c:extLst>
            <c:ext xmlns:c16="http://schemas.microsoft.com/office/drawing/2014/chart" uri="{C3380CC4-5D6E-409C-BE32-E72D297353CC}">
              <c16:uniqueId val="{00000009-7980-4EF3-B5F2-D94D87E02B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2780</c:v>
                </c:pt>
                <c:pt idx="5">
                  <c:v>2771</c:v>
                </c:pt>
                <c:pt idx="8">
                  <c:v>2621</c:v>
                </c:pt>
                <c:pt idx="11">
                  <c:v>2455</c:v>
                </c:pt>
                <c:pt idx="14">
                  <c:v>2493</c:v>
                </c:pt>
              </c:numCache>
            </c:numRef>
          </c:val>
          <c:extLst>
            <c:ext xmlns:c16="http://schemas.microsoft.com/office/drawing/2014/chart" uri="{C3380CC4-5D6E-409C-BE32-E72D297353CC}">
              <c16:uniqueId val="{00000000-93E0-4E09-BD2F-9B534BDE28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E0-4E09-BD2F-9B534BDE28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E0-4E09-BD2F-9B534BDE28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200</c:v>
                </c:pt>
                <c:pt idx="3">
                  <c:v>148</c:v>
                </c:pt>
                <c:pt idx="6">
                  <c:v>90</c:v>
                </c:pt>
                <c:pt idx="9">
                  <c:v>102</c:v>
                </c:pt>
                <c:pt idx="12">
                  <c:v>140</c:v>
                </c:pt>
              </c:numCache>
            </c:numRef>
          </c:val>
          <c:extLst>
            <c:ext xmlns:c16="http://schemas.microsoft.com/office/drawing/2014/chart" uri="{C3380CC4-5D6E-409C-BE32-E72D297353CC}">
              <c16:uniqueId val="{00000003-93E0-4E09-BD2F-9B534BDE28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682</c:v>
                </c:pt>
                <c:pt idx="3">
                  <c:v>644</c:v>
                </c:pt>
                <c:pt idx="6">
                  <c:v>621</c:v>
                </c:pt>
                <c:pt idx="9">
                  <c:v>512</c:v>
                </c:pt>
                <c:pt idx="12">
                  <c:v>288</c:v>
                </c:pt>
              </c:numCache>
            </c:numRef>
          </c:val>
          <c:extLst>
            <c:ext xmlns:c16="http://schemas.microsoft.com/office/drawing/2014/chart" uri="{C3380CC4-5D6E-409C-BE32-E72D297353CC}">
              <c16:uniqueId val="{00000004-93E0-4E09-BD2F-9B534BDE28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E0-4E09-BD2F-9B534BDE28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E0-4E09-BD2F-9B534BDE28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2837</c:v>
                </c:pt>
                <c:pt idx="3">
                  <c:v>2690</c:v>
                </c:pt>
                <c:pt idx="6">
                  <c:v>2745</c:v>
                </c:pt>
                <c:pt idx="9">
                  <c:v>2601</c:v>
                </c:pt>
                <c:pt idx="12">
                  <c:v>2625</c:v>
                </c:pt>
              </c:numCache>
            </c:numRef>
          </c:val>
          <c:extLst>
            <c:ext xmlns:c16="http://schemas.microsoft.com/office/drawing/2014/chart" uri="{C3380CC4-5D6E-409C-BE32-E72D297353CC}">
              <c16:uniqueId val="{00000007-93E0-4E09-BD2F-9B534BDE28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939</c:v>
                </c:pt>
                <c:pt idx="2">
                  <c:v>#N/A</c:v>
                </c:pt>
                <c:pt idx="3">
                  <c:v>#N/A</c:v>
                </c:pt>
                <c:pt idx="4">
                  <c:v>711</c:v>
                </c:pt>
                <c:pt idx="5">
                  <c:v>#N/A</c:v>
                </c:pt>
                <c:pt idx="6">
                  <c:v>#N/A</c:v>
                </c:pt>
                <c:pt idx="7">
                  <c:v>835</c:v>
                </c:pt>
                <c:pt idx="8">
                  <c:v>#N/A</c:v>
                </c:pt>
                <c:pt idx="9">
                  <c:v>#N/A</c:v>
                </c:pt>
                <c:pt idx="10">
                  <c:v>760</c:v>
                </c:pt>
                <c:pt idx="11">
                  <c:v>#N/A</c:v>
                </c:pt>
                <c:pt idx="12">
                  <c:v>#N/A</c:v>
                </c:pt>
                <c:pt idx="13">
                  <c:v>560</c:v>
                </c:pt>
                <c:pt idx="14">
                  <c:v>#N/A</c:v>
                </c:pt>
              </c:numCache>
            </c:numRef>
          </c:val>
          <c:smooth val="0"/>
          <c:extLst>
            <c:ext xmlns:c16="http://schemas.microsoft.com/office/drawing/2014/chart" uri="{C3380CC4-5D6E-409C-BE32-E72D297353CC}">
              <c16:uniqueId val="{00000008-93E0-4E09-BD2F-9B534BDE28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24927</c:v>
                </c:pt>
                <c:pt idx="5">
                  <c:v>25864</c:v>
                </c:pt>
                <c:pt idx="8">
                  <c:v>23629</c:v>
                </c:pt>
                <c:pt idx="11">
                  <c:v>22816</c:v>
                </c:pt>
                <c:pt idx="14">
                  <c:v>20539</c:v>
                </c:pt>
              </c:numCache>
            </c:numRef>
          </c:val>
          <c:extLst>
            <c:ext xmlns:c16="http://schemas.microsoft.com/office/drawing/2014/chart" uri="{C3380CC4-5D6E-409C-BE32-E72D297353CC}">
              <c16:uniqueId val="{00000000-FC04-4D23-B7F7-7F4E005F33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1567</c:v>
                </c:pt>
                <c:pt idx="5">
                  <c:v>1466</c:v>
                </c:pt>
                <c:pt idx="8">
                  <c:v>1404</c:v>
                </c:pt>
                <c:pt idx="11">
                  <c:v>1212</c:v>
                </c:pt>
                <c:pt idx="14">
                  <c:v>1308</c:v>
                </c:pt>
              </c:numCache>
            </c:numRef>
          </c:val>
          <c:extLst>
            <c:ext xmlns:c16="http://schemas.microsoft.com/office/drawing/2014/chart" uri="{C3380CC4-5D6E-409C-BE32-E72D297353CC}">
              <c16:uniqueId val="{00000001-FC04-4D23-B7F7-7F4E005F33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2780</c:v>
                </c:pt>
                <c:pt idx="5">
                  <c:v>3272</c:v>
                </c:pt>
                <c:pt idx="8">
                  <c:v>3925</c:v>
                </c:pt>
                <c:pt idx="11">
                  <c:v>4028</c:v>
                </c:pt>
                <c:pt idx="14">
                  <c:v>5779</c:v>
                </c:pt>
              </c:numCache>
            </c:numRef>
          </c:val>
          <c:extLst>
            <c:ext xmlns:c16="http://schemas.microsoft.com/office/drawing/2014/chart" uri="{C3380CC4-5D6E-409C-BE32-E72D297353CC}">
              <c16:uniqueId val="{00000002-FC04-4D23-B7F7-7F4E005F33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04-4D23-B7F7-7F4E005F33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04-4D23-B7F7-7F4E005F33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1751</c:v>
                </c:pt>
                <c:pt idx="3">
                  <c:v>1887</c:v>
                </c:pt>
                <c:pt idx="6">
                  <c:v>1752</c:v>
                </c:pt>
                <c:pt idx="9">
                  <c:v>1733</c:v>
                </c:pt>
                <c:pt idx="12">
                  <c:v>1740</c:v>
                </c:pt>
              </c:numCache>
            </c:numRef>
          </c:val>
          <c:extLst>
            <c:ext xmlns:c16="http://schemas.microsoft.com/office/drawing/2014/chart" uri="{C3380CC4-5D6E-409C-BE32-E72D297353CC}">
              <c16:uniqueId val="{00000005-FC04-4D23-B7F7-7F4E005F33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2377</c:v>
                </c:pt>
                <c:pt idx="3">
                  <c:v>2246</c:v>
                </c:pt>
                <c:pt idx="6">
                  <c:v>2244</c:v>
                </c:pt>
                <c:pt idx="9">
                  <c:v>2373</c:v>
                </c:pt>
                <c:pt idx="12">
                  <c:v>2404</c:v>
                </c:pt>
              </c:numCache>
            </c:numRef>
          </c:val>
          <c:extLst>
            <c:ext xmlns:c16="http://schemas.microsoft.com/office/drawing/2014/chart" uri="{C3380CC4-5D6E-409C-BE32-E72D297353CC}">
              <c16:uniqueId val="{00000006-FC04-4D23-B7F7-7F4E005F33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1343</c:v>
                </c:pt>
                <c:pt idx="3">
                  <c:v>1313</c:v>
                </c:pt>
                <c:pt idx="6">
                  <c:v>1277</c:v>
                </c:pt>
                <c:pt idx="9">
                  <c:v>1243</c:v>
                </c:pt>
                <c:pt idx="12">
                  <c:v>1293</c:v>
                </c:pt>
              </c:numCache>
            </c:numRef>
          </c:val>
          <c:extLst>
            <c:ext xmlns:c16="http://schemas.microsoft.com/office/drawing/2014/chart" uri="{C3380CC4-5D6E-409C-BE32-E72D297353CC}">
              <c16:uniqueId val="{00000007-FC04-4D23-B7F7-7F4E005F33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5349</c:v>
                </c:pt>
                <c:pt idx="3">
                  <c:v>4880</c:v>
                </c:pt>
                <c:pt idx="6">
                  <c:v>4461</c:v>
                </c:pt>
                <c:pt idx="9">
                  <c:v>4062</c:v>
                </c:pt>
                <c:pt idx="12">
                  <c:v>3112</c:v>
                </c:pt>
              </c:numCache>
            </c:numRef>
          </c:val>
          <c:extLst>
            <c:ext xmlns:c16="http://schemas.microsoft.com/office/drawing/2014/chart" uri="{C3380CC4-5D6E-409C-BE32-E72D297353CC}">
              <c16:uniqueId val="{00000008-FC04-4D23-B7F7-7F4E005F33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C04-4D23-B7F7-7F4E005F33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28759</c:v>
                </c:pt>
                <c:pt idx="3">
                  <c:v>29960</c:v>
                </c:pt>
                <c:pt idx="6">
                  <c:v>27706</c:v>
                </c:pt>
                <c:pt idx="9">
                  <c:v>25962</c:v>
                </c:pt>
                <c:pt idx="12">
                  <c:v>23854</c:v>
                </c:pt>
              </c:numCache>
            </c:numRef>
          </c:val>
          <c:extLst>
            <c:ext xmlns:c16="http://schemas.microsoft.com/office/drawing/2014/chart" uri="{C3380CC4-5D6E-409C-BE32-E72D297353CC}">
              <c16:uniqueId val="{0000000A-FC04-4D23-B7F7-7F4E005F33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10305</c:v>
                </c:pt>
                <c:pt idx="2">
                  <c:v>#N/A</c:v>
                </c:pt>
                <c:pt idx="3">
                  <c:v>#N/A</c:v>
                </c:pt>
                <c:pt idx="4">
                  <c:v>9685</c:v>
                </c:pt>
                <c:pt idx="5">
                  <c:v>#N/A</c:v>
                </c:pt>
                <c:pt idx="6">
                  <c:v>#N/A</c:v>
                </c:pt>
                <c:pt idx="7">
                  <c:v>8484</c:v>
                </c:pt>
                <c:pt idx="8">
                  <c:v>#N/A</c:v>
                </c:pt>
                <c:pt idx="9">
                  <c:v>#N/A</c:v>
                </c:pt>
                <c:pt idx="10">
                  <c:v>7317</c:v>
                </c:pt>
                <c:pt idx="11">
                  <c:v>#N/A</c:v>
                </c:pt>
                <c:pt idx="12">
                  <c:v>#N/A</c:v>
                </c:pt>
                <c:pt idx="13">
                  <c:v>4778</c:v>
                </c:pt>
                <c:pt idx="14">
                  <c:v>#N/A</c:v>
                </c:pt>
              </c:numCache>
            </c:numRef>
          </c:val>
          <c:smooth val="0"/>
          <c:extLst>
            <c:ext xmlns:c16="http://schemas.microsoft.com/office/drawing/2014/chart" uri="{C3380CC4-5D6E-409C-BE32-E72D297353CC}">
              <c16:uniqueId val="{0000000B-FC04-4D23-B7F7-7F4E005F33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1725</c:v>
                </c:pt>
                <c:pt idx="1">
                  <c:v>1725</c:v>
                </c:pt>
                <c:pt idx="2">
                  <c:v>1827</c:v>
                </c:pt>
              </c:numCache>
            </c:numRef>
          </c:val>
          <c:extLst>
            <c:ext xmlns:c16="http://schemas.microsoft.com/office/drawing/2014/chart" uri="{C3380CC4-5D6E-409C-BE32-E72D297353CC}">
              <c16:uniqueId val="{00000000-FEFE-4E1C-BC4E-7DD3989EC8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952</c:v>
                </c:pt>
                <c:pt idx="1">
                  <c:v>1052</c:v>
                </c:pt>
                <c:pt idx="2">
                  <c:v>1311</c:v>
                </c:pt>
              </c:numCache>
            </c:numRef>
          </c:val>
          <c:extLst>
            <c:ext xmlns:c16="http://schemas.microsoft.com/office/drawing/2014/chart" uri="{C3380CC4-5D6E-409C-BE32-E72D297353CC}">
              <c16:uniqueId val="{00000001-FEFE-4E1C-BC4E-7DD3989EC8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2924</c:v>
                </c:pt>
                <c:pt idx="1">
                  <c:v>3176</c:v>
                </c:pt>
                <c:pt idx="2">
                  <c:v>3306</c:v>
                </c:pt>
              </c:numCache>
            </c:numRef>
          </c:val>
          <c:extLst>
            <c:ext xmlns:c16="http://schemas.microsoft.com/office/drawing/2014/chart" uri="{C3380CC4-5D6E-409C-BE32-E72D297353CC}">
              <c16:uniqueId val="{00000002-FEFE-4E1C-BC4E-7DD3989EC8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公営企業債の元利償還金に対する繰入金の減少等があったものの、算入公債費等はほぼ横ばいとなっている。</a:t>
          </a:r>
        </a:p>
        <a:p>
          <a:r>
            <a:rPr kumimoji="1" lang="ja-JP" altLang="en-US" sz="1400">
              <a:latin typeface="ＭＳ ゴシック" pitchFamily="49" charset="-128"/>
              <a:ea typeface="ＭＳ ゴシック" pitchFamily="49" charset="-128"/>
            </a:rPr>
            <a:t>　元利償還金については、繰上償還を行った年度は増加したものの、令和２年度から令和６年度にかけて減少傾向にあるため、実質公債比率の分子についても減少傾向にある。</a:t>
          </a:r>
        </a:p>
        <a:p>
          <a:r>
            <a:rPr kumimoji="1" lang="ja-JP" altLang="en-US" sz="1400">
              <a:latin typeface="ＭＳ ゴシック" pitchFamily="49" charset="-128"/>
              <a:ea typeface="ＭＳ ゴシック" pitchFamily="49" charset="-128"/>
            </a:rPr>
            <a:t>　今後も、事業の緊急度・優先度等を把握し、集中と選択を行うとともに交付税算入割合の高い事業債等の活用に努める。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から令和６年度にかけて、公営企業債等繰入見込額は継続的に減少傾向にある。また、近年の繰上償還の実施、地方債の発行の抑制等により地方債残高が減少したことや充当可能基金残高の増加などにより、将来負担比率の分子は減少した。</a:t>
          </a:r>
        </a:p>
        <a:p>
          <a:r>
            <a:rPr kumimoji="1" lang="ja-JP" altLang="en-US" sz="1400">
              <a:latin typeface="ＭＳ ゴシック" pitchFamily="49" charset="-128"/>
              <a:ea typeface="ＭＳ ゴシック" pitchFamily="49" charset="-128"/>
            </a:rPr>
            <a:t>　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奈良県五條市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・公債費の償還に対して減債基金を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百万円、令和５年度に積み立てたふるさと五條市応援基金を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百万円を取り崩した一方で、決算剰余金等を財源として減債基金に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百万円、ふるさと納税寄付金等を財源として子ども支援基金に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百万円、ふるさと五條市応援基金に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百万万円を積み立てたことにより、基金全体で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や金利の変動などの急激な財政環境の変動への備えや大型投資事業、子ども支援事業など市の施策に必要な資金として積み立てを行う。また、これらの基金を活用し、年度間の財源調整を行い持続可能な財政運営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①地域振興基金　　　 　　：　合併特例債を原資に造成した基金であり、償還終了分は合併による財政需要に活用可能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②職員退職手当基金　 　　：　職員の退職手当支給の資金として活用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③公共施設整備基金　　 　：　公共施設等の整備に要する財源として活用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④子ども支援基金　　　 　：　子どもの健やかな育ちを支援するための財源として活用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⑤ふるさと五條市応援基金 ：　ふるさと納税寄附金等の適正な運用に活用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①該当なし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②企業会計からの退職手当引当金相当額を積立てたことによる増加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③該当なし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年度ふるさと五條市応援寄付金と決算剰余金を財源として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年度ふるさと納税寄附金のうちを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年度寄附金分の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各基金の条例の規定に基づく管理・運用に向け、適正額の確保等に努める。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・地方交付税の追加交付分を積み立てたため。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・年度間の財源調整及び不測の事態に対応するため、財政調整基金の残高については、標準財政規模の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％の保有に努める。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・減債基金を活用し、年度毎の公債費負担の平準化を図ると共に、将来負担に対する備えとして減債基金の残高確保に努める。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今後、数年間は公債費の償還財源確保のため決算剰余金等を財源として減債基金への積立を継続予定。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26,900
26,326
292.02
20,219,038
19,472,744
683,515
11,116,512
23,853,751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人口の減少や高齢化が著しい過疎地域であることに加え、市内に中心となる産業が少ないこと等が要因で財政基盤が弱く、類似団体平均を常に下回っている。</a:t>
          </a:r>
        </a:p>
        <a:p>
          <a:r>
            <a:rPr kumimoji="1" lang="ja-JP" altLang="en-US" sz="1300">
              <a:latin typeface="ＭＳ Ｐゴシック" panose="020B0600070205080204" pitchFamily="50" charset="-128"/>
              <a:ea typeface="ＭＳ Ｐゴシック" panose="020B0600070205080204" pitchFamily="50" charset="-128"/>
            </a:rPr>
            <a:t>　今後も人口減少や高齢化が見込まれるため、事業・経費の見直し及び重点化による歳出の削減・抑制、地域産業の振興、また未利用財産の活用、売払い等の取組を通じて財政基盤の強化に努める。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令和６年度については、市税の減少や社会保障関係経費や物価高騰等があったものの、地方交付税の増額等で一般財源収入が増加したことにより、経常収支比率は前年度より減少した。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今後も、社会保障関係経費の増加が見込まれるため、優先度の低い事務事業については廃止・縮小を進め、経常経費の削減・抑制を図る。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101237</xdr:rowOff>
    </xdr:from>
    <xdr:to>
      <xdr:col>23</xdr:col>
      <xdr:colOff>133350</xdr:colOff>
      <xdr:row>60</xdr:row>
      <xdr:rowOff>121920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8823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100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15059</xdr:rowOff>
    </xdr:from>
    <xdr:to>
      <xdr:col>15</xdr:col>
      <xdr:colOff>82550</xdr:colOff>
      <xdr:row>60</xdr:row>
      <xdr:rowOff>84001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0205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15059</xdr:rowOff>
    </xdr:from>
    <xdr:to>
      <xdr:col>11</xdr:col>
      <xdr:colOff>31750</xdr:colOff>
      <xdr:row>60</xdr:row>
      <xdr:rowOff>166733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0205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66964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135709</xdr:rowOff>
    </xdr:from>
    <xdr:to>
      <xdr:col>11</xdr:col>
      <xdr:colOff>82550</xdr:colOff>
      <xdr:row>60</xdr:row>
      <xdr:rowOff>65859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50636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115933</xdr:rowOff>
    </xdr:from>
    <xdr:to>
      <xdr:col>7</xdr:col>
      <xdr:colOff>31750</xdr:colOff>
      <xdr:row>61</xdr:row>
      <xdr:rowOff>46083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人件費・物件費等の人口１人当たりの金額が類似団体平均を上回っている。主な要因としてＤＸ推進事業、施設維持管理経費等の増加によるものである。</a:t>
          </a:r>
        </a:p>
        <a:p>
          <a:r>
            <a:rPr kumimoji="1" lang="ja-JP" altLang="en-US" sz="1300">
              <a:latin typeface="ＭＳ Ｐゴシック" panose="020B0600070205080204" pitchFamily="50" charset="-128"/>
              <a:ea typeface="ＭＳ Ｐゴシック" panose="020B0600070205080204" pitchFamily="50" charset="-128"/>
            </a:rPr>
            <a:t>　事務事業の見直し、指定管理者制度等による民間活力の導入、人員配置及び事務事業の効率化を図り、計画的な施設管理を進め、改善を図る。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41453</xdr:rowOff>
    </xdr:from>
    <xdr:to>
      <xdr:col>23</xdr:col>
      <xdr:colOff>133350</xdr:colOff>
      <xdr:row>81</xdr:row>
      <xdr:rowOff>48551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8903"/>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33328</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0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41453</xdr:rowOff>
    </xdr:from>
    <xdr:to>
      <xdr:col>19</xdr:col>
      <xdr:colOff>133350</xdr:colOff>
      <xdr:row>81</xdr:row>
      <xdr:rowOff>41833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2890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41833</xdr:rowOff>
    </xdr:from>
    <xdr:to>
      <xdr:col>15</xdr:col>
      <xdr:colOff>82550</xdr:colOff>
      <xdr:row>81</xdr:row>
      <xdr:rowOff>45114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9283"/>
          <a:ext cx="8890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39908</xdr:rowOff>
    </xdr:from>
    <xdr:to>
      <xdr:col>11</xdr:col>
      <xdr:colOff>31750</xdr:colOff>
      <xdr:row>81</xdr:row>
      <xdr:rowOff>45114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7358"/>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169201</xdr:rowOff>
    </xdr:from>
    <xdr:to>
      <xdr:col>23</xdr:col>
      <xdr:colOff>184150</xdr:colOff>
      <xdr:row>81</xdr:row>
      <xdr:rowOff>99351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90478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162103</xdr:rowOff>
    </xdr:from>
    <xdr:to>
      <xdr:col>19</xdr:col>
      <xdr:colOff>184150</xdr:colOff>
      <xdr:row>81</xdr:row>
      <xdr:rowOff>92253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102430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6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162483</xdr:rowOff>
    </xdr:from>
    <xdr:to>
      <xdr:col>15</xdr:col>
      <xdr:colOff>133350</xdr:colOff>
      <xdr:row>81</xdr:row>
      <xdr:rowOff>92633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102810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165764</xdr:rowOff>
    </xdr:from>
    <xdr:to>
      <xdr:col>11</xdr:col>
      <xdr:colOff>82550</xdr:colOff>
      <xdr:row>81</xdr:row>
      <xdr:rowOff>95914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80691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160558</xdr:rowOff>
    </xdr:from>
    <xdr:to>
      <xdr:col>7</xdr:col>
      <xdr:colOff>31750</xdr:colOff>
      <xdr:row>81</xdr:row>
      <xdr:rowOff>90708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100885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合併以降継続して、類似団体平均を下回る水準で推移している。　</a:t>
          </a:r>
        </a:p>
        <a:p>
          <a:r>
            <a:rPr kumimoji="1" lang="ja-JP" altLang="en-US" sz="1300">
              <a:latin typeface="ＭＳ Ｐゴシック" panose="020B0600070205080204" pitchFamily="50" charset="-128"/>
              <a:ea typeface="ＭＳ Ｐゴシック" panose="020B0600070205080204" pitchFamily="50" charset="-128"/>
            </a:rPr>
            <a:t>　今後も、各種手当の総点検を行うなど、より一層、給与の適正化に努める。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151493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188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151493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498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498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277521"/>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数については、類似団体平均を上回る水準で推移している。人口に比して面積が大きく、そのほとんどが過疎地域であることなどから、一定の行政サービス維持のため合理化が難しい部門もあるが、行政サービスを維持しつつ、ＩＣＴの活用等による事務事業の効率化や管理施設の見直し・削減等により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81576</xdr:rowOff>
    </xdr:from>
    <xdr:to>
      <xdr:col>81</xdr:col>
      <xdr:colOff>44450</xdr:colOff>
      <xdr:row>61</xdr:row>
      <xdr:rowOff>122597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40026"/>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81576</xdr:rowOff>
    </xdr:from>
    <xdr:to>
      <xdr:col>77</xdr:col>
      <xdr:colOff>44450</xdr:colOff>
      <xdr:row>61</xdr:row>
      <xdr:rowOff>82381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54002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82381</xdr:rowOff>
    </xdr:from>
    <xdr:to>
      <xdr:col>72</xdr:col>
      <xdr:colOff>203200</xdr:colOff>
      <xdr:row>61</xdr:row>
      <xdr:rowOff>115358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40831"/>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94445</xdr:rowOff>
    </xdr:from>
    <xdr:to>
      <xdr:col>68</xdr:col>
      <xdr:colOff>152400</xdr:colOff>
      <xdr:row>61</xdr:row>
      <xdr:rowOff>115358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5289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71797</xdr:rowOff>
    </xdr:from>
    <xdr:to>
      <xdr:col>81</xdr:col>
      <xdr:colOff>95250</xdr:colOff>
      <xdr:row>62</xdr:row>
      <xdr:rowOff>1947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43874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0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30776</xdr:rowOff>
    </xdr:from>
    <xdr:to>
      <xdr:col>77</xdr:col>
      <xdr:colOff>95250</xdr:colOff>
      <xdr:row>61</xdr:row>
      <xdr:rowOff>132376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117153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7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31581</xdr:rowOff>
    </xdr:from>
    <xdr:to>
      <xdr:col>73</xdr:col>
      <xdr:colOff>44450</xdr:colOff>
      <xdr:row>61</xdr:row>
      <xdr:rowOff>133181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117958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7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64558</xdr:rowOff>
    </xdr:from>
    <xdr:to>
      <xdr:col>68</xdr:col>
      <xdr:colOff>203200</xdr:colOff>
      <xdr:row>61</xdr:row>
      <xdr:rowOff>166158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150935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43645</xdr:rowOff>
    </xdr:from>
    <xdr:to>
      <xdr:col>64</xdr:col>
      <xdr:colOff>152400</xdr:colOff>
      <xdr:row>61</xdr:row>
      <xdr:rowOff>145245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130022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類似団体平均を下回った。地域振興基金造成事業や小学校プール整備等の大規模事業の財源とした既発債の償還が終了したことや公債費の財源として減債基金の繰入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今後も、新規事業等の抑制に努めるとともに、交付税措置のある有利な財源の活用等により実質的な公債費の削減・抑制を図る。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4756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30057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576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30057</xdr:rowOff>
    </xdr:from>
    <xdr:to>
      <xdr:col>72</xdr:col>
      <xdr:colOff>203200</xdr:colOff>
      <xdr:row>37</xdr:row>
      <xdr:rowOff>54187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737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106468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9783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150707</xdr:rowOff>
    </xdr:from>
    <xdr:to>
      <xdr:col>73</xdr:col>
      <xdr:colOff>44450</xdr:colOff>
      <xdr:row>37</xdr:row>
      <xdr:rowOff>80857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89764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55668</xdr:rowOff>
    </xdr:from>
    <xdr:to>
      <xdr:col>64</xdr:col>
      <xdr:colOff>152400</xdr:colOff>
      <xdr:row>37</xdr:row>
      <xdr:rowOff>157268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142046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30.3</a:t>
          </a:r>
          <a:r>
            <a:rPr kumimoji="1" lang="ja-JP" altLang="en-US" sz="1300">
              <a:latin typeface="ＭＳ Ｐゴシック" panose="020B0600070205080204" pitchFamily="50" charset="-128"/>
              <a:ea typeface="ＭＳ Ｐゴシック" panose="020B0600070205080204" pitchFamily="50" charset="-128"/>
            </a:rPr>
            <a:t>％と大幅に改善した。主な要因としては、過去複数年度において繰上償還を実施したことにより地方債の現在高が減少したことや、減債基金等への積み立てを行ったほか、充当可能基金として計上可能な基金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しかし、類似団体平均に比べ依然として高い数値になっている。今後においても交付税算入率の高い起債の活用を図りながら、事業等の厳しい選択と集中、計画的かつ効率的な行財政運営等により、更なる負債の削減・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15169</xdr:rowOff>
    </xdr:from>
    <xdr:to>
      <xdr:col>81</xdr:col>
      <xdr:colOff>44450</xdr:colOff>
      <xdr:row>20</xdr:row>
      <xdr:rowOff>78458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101269"/>
          <a:ext cx="838200" cy="4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78458</xdr:rowOff>
    </xdr:from>
    <xdr:to>
      <xdr:col>77</xdr:col>
      <xdr:colOff>44450</xdr:colOff>
      <xdr:row>21</xdr:row>
      <xdr:rowOff>102729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507458"/>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102729</xdr:rowOff>
    </xdr:from>
    <xdr:to>
      <xdr:col>72</xdr:col>
      <xdr:colOff>203200</xdr:colOff>
      <xdr:row>22</xdr:row>
      <xdr:rowOff>59972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703179"/>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59972</xdr:rowOff>
    </xdr:from>
    <xdr:to>
      <xdr:col>68</xdr:col>
      <xdr:colOff>152400</xdr:colOff>
      <xdr:row>23</xdr:row>
      <xdr:rowOff>48048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831872"/>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135819</xdr:rowOff>
    </xdr:from>
    <xdr:to>
      <xdr:col>81</xdr:col>
      <xdr:colOff>95250</xdr:colOff>
      <xdr:row>18</xdr:row>
      <xdr:rowOff>65969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107896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2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27658</xdr:rowOff>
    </xdr:from>
    <xdr:to>
      <xdr:col>77</xdr:col>
      <xdr:colOff>95250</xdr:colOff>
      <xdr:row>20</xdr:row>
      <xdr:rowOff>129258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114035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4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51929</xdr:rowOff>
    </xdr:from>
    <xdr:to>
      <xdr:col>73</xdr:col>
      <xdr:colOff>44450</xdr:colOff>
      <xdr:row>21</xdr:row>
      <xdr:rowOff>153529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138306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9172</xdr:rowOff>
    </xdr:from>
    <xdr:to>
      <xdr:col>68</xdr:col>
      <xdr:colOff>203200</xdr:colOff>
      <xdr:row>22</xdr:row>
      <xdr:rowOff>110772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95549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168698</xdr:rowOff>
    </xdr:from>
    <xdr:to>
      <xdr:col>64</xdr:col>
      <xdr:colOff>152400</xdr:colOff>
      <xdr:row>23</xdr:row>
      <xdr:rowOff>98848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83625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2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26,900
26,326
292.02
20,219,038
19,472,744
683,515
11,116,512
23,853,751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人事院勧告による人件費の増加等により、経費全体に占める割合は増加したものの、適正な人員配置等を行ったことにより、類似団体平均は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今後も定員管理の計画等に基づく職員数や給与水準の適正化に努める。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17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71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626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給食費無償化による経常経費充当一般財源の増加や施設維持経費の増加等により前年度よりやや増加しているが、類似団体平均を下回っている。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ＩＣＴの活用等による事務事業の効率化及び各種経費の内容改善・見直し、施設管理方法の統廃合等を進め、経費の削減・抑制に努める。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16</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2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16</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2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1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生活保護扶助費やこども園扶助費の減少により、扶助費に係る経常経費の割合が前年度より減少し、類似団体平均を下回っている。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今後も、障害福祉サービスの利用や心身医療費扶助等の増加が予測されるが、引き続き、各制度の適正な運用に努める。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50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85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170543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85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その他の経常経費率としての公営企業会計及び特別会計への繰出金について、類似団体平均と同程度で推移している。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今後、公営企業会計については、計画的な事業実施を行うとともに独立採算の原則に沿った経営方針により健全化を図り、特別会計については、経費の削減・抑制し、繰出金の抑制に努める。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9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6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57</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853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56</xdr:row>
      <xdr:rowOff>63500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853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類似団体平均とほぼ同水準で推移しており、令和６年度については南和広域医療企業団への負担金が減少したこと等により、類似団体平均をやや下回った。</a:t>
          </a:r>
        </a:p>
        <a:p>
          <a:r>
            <a:rPr kumimoji="1" lang="ja-JP" altLang="en-US" sz="1300">
              <a:latin typeface="ＭＳ Ｐゴシック" panose="020B0600070205080204" pitchFamily="50" charset="-128"/>
              <a:ea typeface="ＭＳ Ｐゴシック" panose="020B0600070205080204" pitchFamily="50" charset="-128"/>
            </a:rPr>
            <a:t>　今後も病院、広域塵芥処理施設等へ補助費負担金に大きな変動は見込めないため、補助金をはじめ補助費等の効率的かつ適切な運用と執行によりいっそう努める。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900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992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2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大規模事業の財源とした地方債の元金償還が開始したことにより増加しており、類似団体平均に比べても高い数値で推移している。</a:t>
          </a:r>
        </a:p>
        <a:p>
          <a:r>
            <a:rPr kumimoji="1" lang="ja-JP" altLang="en-US" sz="1300">
              <a:latin typeface="ＭＳ Ｐゴシック" panose="020B0600070205080204" pitchFamily="50" charset="-128"/>
              <a:ea typeface="ＭＳ Ｐゴシック" panose="020B0600070205080204" pitchFamily="50" charset="-128"/>
            </a:rPr>
            <a:t>　近年、大型整備事業が集中したことにより、今後も高い数値で推移することが予想されるが、公共事業の選択と集中の徹底等により、通常債の発行を抑制するとともに、財源的に有利な通常債の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132715</xdr:rowOff>
    </xdr:from>
    <xdr:to>
      <xdr:col>24</xdr:col>
      <xdr:colOff>25400</xdr:colOff>
      <xdr:row>75</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914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132715</xdr:rowOff>
    </xdr:from>
    <xdr:to>
      <xdr:col>19</xdr:col>
      <xdr:colOff>187325</xdr:colOff>
      <xdr:row>75</xdr:row>
      <xdr:rowOff>147955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914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147955</xdr:rowOff>
    </xdr:from>
    <xdr:to>
      <xdr:col>15</xdr:col>
      <xdr:colOff>98425</xdr:colOff>
      <xdr:row>75</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067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75</xdr:row>
      <xdr:rowOff>161289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20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59707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81915</xdr:rowOff>
    </xdr:from>
    <xdr:to>
      <xdr:col>20</xdr:col>
      <xdr:colOff>38100</xdr:colOff>
      <xdr:row>76</xdr:row>
      <xdr:rowOff>12064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168291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97155</xdr:rowOff>
    </xdr:from>
    <xdr:to>
      <xdr:col>15</xdr:col>
      <xdr:colOff>149225</xdr:colOff>
      <xdr:row>76</xdr:row>
      <xdr:rowOff>27305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25416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の経常収支比率は、類似団体平均を下回っているものの、広域消防組合、南和広域医療企業団等への負担金の影響が大きいため、今後も引き続き各経費において更なる改善・改革を進め、財政の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75</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331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874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75</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640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75</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6400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136020</xdr:rowOff>
    </xdr:from>
    <xdr:to>
      <xdr:col>29</xdr:col>
      <xdr:colOff>127000</xdr:colOff>
      <xdr:row>16</xdr:row>
      <xdr:rowOff>128172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55395"/>
          <a:ext cx="647700" cy="163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128172</xdr:rowOff>
    </xdr:from>
    <xdr:to>
      <xdr:col>26</xdr:col>
      <xdr:colOff>50800</xdr:colOff>
      <xdr:row>17</xdr:row>
      <xdr:rowOff>7490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18997"/>
          <a:ext cx="698500" cy="50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130639</xdr:rowOff>
    </xdr:from>
    <xdr:to>
      <xdr:col>22</xdr:col>
      <xdr:colOff>114300</xdr:colOff>
      <xdr:row>17</xdr:row>
      <xdr:rowOff>7490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21464"/>
          <a:ext cx="698500" cy="48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92901</xdr:rowOff>
    </xdr:from>
    <xdr:to>
      <xdr:col>18</xdr:col>
      <xdr:colOff>177800</xdr:colOff>
      <xdr:row>16</xdr:row>
      <xdr:rowOff>130639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83726"/>
          <a:ext cx="698500" cy="37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85220</xdr:rowOff>
    </xdr:from>
    <xdr:to>
      <xdr:col>29</xdr:col>
      <xdr:colOff>177800</xdr:colOff>
      <xdr:row>16</xdr:row>
      <xdr:rowOff>15370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0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101747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4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77372</xdr:rowOff>
    </xdr:from>
    <xdr:to>
      <xdr:col>26</xdr:col>
      <xdr:colOff>101600</xdr:colOff>
      <xdr:row>17</xdr:row>
      <xdr:rowOff>7522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6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17699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37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128140</xdr:rowOff>
    </xdr:from>
    <xdr:to>
      <xdr:col>22</xdr:col>
      <xdr:colOff>165100</xdr:colOff>
      <xdr:row>17</xdr:row>
      <xdr:rowOff>58290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1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68467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8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79839</xdr:rowOff>
    </xdr:from>
    <xdr:to>
      <xdr:col>19</xdr:col>
      <xdr:colOff>38100</xdr:colOff>
      <xdr:row>17</xdr:row>
      <xdr:rowOff>9989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7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20166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42101</xdr:rowOff>
    </xdr:from>
    <xdr:to>
      <xdr:col>15</xdr:col>
      <xdr:colOff>101600</xdr:colOff>
      <xdr:row>16</xdr:row>
      <xdr:rowOff>143701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153878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52946</xdr:rowOff>
    </xdr:from>
    <xdr:to>
      <xdr:col>29</xdr:col>
      <xdr:colOff>127000</xdr:colOff>
      <xdr:row>38</xdr:row>
      <xdr:rowOff>75343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0546"/>
          <a:ext cx="647700" cy="22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46200</xdr:rowOff>
    </xdr:from>
    <xdr:to>
      <xdr:col>26</xdr:col>
      <xdr:colOff>50800</xdr:colOff>
      <xdr:row>38</xdr:row>
      <xdr:rowOff>52946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13800"/>
          <a:ext cx="698500" cy="6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46200</xdr:rowOff>
    </xdr:from>
    <xdr:to>
      <xdr:col>22</xdr:col>
      <xdr:colOff>114300</xdr:colOff>
      <xdr:row>38</xdr:row>
      <xdr:rowOff>62516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3800"/>
          <a:ext cx="698500" cy="16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38871</xdr:rowOff>
    </xdr:from>
    <xdr:to>
      <xdr:col>18</xdr:col>
      <xdr:colOff>177800</xdr:colOff>
      <xdr:row>38</xdr:row>
      <xdr:rowOff>62516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06471"/>
          <a:ext cx="698500" cy="23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24543</xdr:rowOff>
    </xdr:from>
    <xdr:to>
      <xdr:col>29</xdr:col>
      <xdr:colOff>177800</xdr:colOff>
      <xdr:row>38</xdr:row>
      <xdr:rowOff>126143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2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339520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2146</xdr:rowOff>
    </xdr:from>
    <xdr:to>
      <xdr:col>26</xdr:col>
      <xdr:colOff>101600</xdr:colOff>
      <xdr:row>38</xdr:row>
      <xdr:rowOff>103746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88523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338300</xdr:rowOff>
    </xdr:from>
    <xdr:to>
      <xdr:col>22</xdr:col>
      <xdr:colOff>165100</xdr:colOff>
      <xdr:row>38</xdr:row>
      <xdr:rowOff>97000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3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107177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11716</xdr:rowOff>
    </xdr:from>
    <xdr:to>
      <xdr:col>19</xdr:col>
      <xdr:colOff>38100</xdr:colOff>
      <xdr:row>38</xdr:row>
      <xdr:rowOff>113316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98093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330971</xdr:rowOff>
    </xdr:from>
    <xdr:to>
      <xdr:col>15</xdr:col>
      <xdr:colOff>101600</xdr:colOff>
      <xdr:row>38</xdr:row>
      <xdr:rowOff>89671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99848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26,900
26,326
292.02
20,219,038
19,472,744
683,515
11,116,512
23,853,751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105780</xdr:rowOff>
    </xdr:from>
    <xdr:to>
      <xdr:col>24</xdr:col>
      <xdr:colOff>63500</xdr:colOff>
      <xdr:row>35</xdr:row>
      <xdr:rowOff>164977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5080"/>
          <a:ext cx="838200" cy="23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164977</xdr:rowOff>
    </xdr:from>
    <xdr:to>
      <xdr:col>19</xdr:col>
      <xdr:colOff>177800</xdr:colOff>
      <xdr:row>36</xdr:row>
      <xdr:rowOff>5675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5727"/>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152534</xdr:rowOff>
    </xdr:from>
    <xdr:to>
      <xdr:col>15</xdr:col>
      <xdr:colOff>50800</xdr:colOff>
      <xdr:row>36</xdr:row>
      <xdr:rowOff>5675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53284"/>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152534</xdr:rowOff>
    </xdr:from>
    <xdr:to>
      <xdr:col>10</xdr:col>
      <xdr:colOff>114300</xdr:colOff>
      <xdr:row>36</xdr:row>
      <xdr:rowOff>61551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3284"/>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54980</xdr:rowOff>
    </xdr:from>
    <xdr:to>
      <xdr:col>24</xdr:col>
      <xdr:colOff>114300</xdr:colOff>
      <xdr:row>34</xdr:row>
      <xdr:rowOff>156580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77857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114177</xdr:rowOff>
    </xdr:from>
    <xdr:to>
      <xdr:col>20</xdr:col>
      <xdr:colOff>38100</xdr:colOff>
      <xdr:row>36</xdr:row>
      <xdr:rowOff>44327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60854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9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126325</xdr:rowOff>
    </xdr:from>
    <xdr:to>
      <xdr:col>15</xdr:col>
      <xdr:colOff>101600</xdr:colOff>
      <xdr:row>36</xdr:row>
      <xdr:rowOff>56475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73002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0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101734</xdr:rowOff>
    </xdr:from>
    <xdr:to>
      <xdr:col>10</xdr:col>
      <xdr:colOff>165100</xdr:colOff>
      <xdr:row>36</xdr:row>
      <xdr:rowOff>31884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48411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7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10751</xdr:rowOff>
    </xdr:from>
    <xdr:to>
      <xdr:col>6</xdr:col>
      <xdr:colOff>38100</xdr:colOff>
      <xdr:row>36</xdr:row>
      <xdr:rowOff>112351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128878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5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117542</xdr:rowOff>
    </xdr:from>
    <xdr:to>
      <xdr:col>24</xdr:col>
      <xdr:colOff>63500</xdr:colOff>
      <xdr:row>58</xdr:row>
      <xdr:rowOff>120402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1642"/>
          <a:ext cx="838200" cy="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119087</xdr:rowOff>
    </xdr:from>
    <xdr:to>
      <xdr:col>19</xdr:col>
      <xdr:colOff>177800</xdr:colOff>
      <xdr:row>58</xdr:row>
      <xdr:rowOff>120402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3187"/>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117201</xdr:rowOff>
    </xdr:from>
    <xdr:to>
      <xdr:col>15</xdr:col>
      <xdr:colOff>50800</xdr:colOff>
      <xdr:row>58</xdr:row>
      <xdr:rowOff>119087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1301"/>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117201</xdr:rowOff>
    </xdr:from>
    <xdr:to>
      <xdr:col>10</xdr:col>
      <xdr:colOff>114300</xdr:colOff>
      <xdr:row>58</xdr:row>
      <xdr:rowOff>122069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301"/>
          <a:ext cx="889000"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66742</xdr:rowOff>
    </xdr:from>
    <xdr:to>
      <xdr:col>24</xdr:col>
      <xdr:colOff>114300</xdr:colOff>
      <xdr:row>58</xdr:row>
      <xdr:rowOff>168342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69602</xdr:rowOff>
    </xdr:from>
    <xdr:to>
      <xdr:col>20</xdr:col>
      <xdr:colOff>38100</xdr:colOff>
      <xdr:row>58</xdr:row>
      <xdr:rowOff>171202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162329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68287</xdr:rowOff>
    </xdr:from>
    <xdr:to>
      <xdr:col>15</xdr:col>
      <xdr:colOff>101600</xdr:colOff>
      <xdr:row>58</xdr:row>
      <xdr:rowOff>169887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161014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66401</xdr:rowOff>
    </xdr:from>
    <xdr:to>
      <xdr:col>10</xdr:col>
      <xdr:colOff>165100</xdr:colOff>
      <xdr:row>58</xdr:row>
      <xdr:rowOff>168001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71269</xdr:rowOff>
    </xdr:from>
    <xdr:to>
      <xdr:col>6</xdr:col>
      <xdr:colOff>38100</xdr:colOff>
      <xdr:row>59</xdr:row>
      <xdr:rowOff>1419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163996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25324</xdr:rowOff>
    </xdr:from>
    <xdr:to>
      <xdr:col>24</xdr:col>
      <xdr:colOff>63500</xdr:colOff>
      <xdr:row>79</xdr:row>
      <xdr:rowOff>32765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69874"/>
          <a:ext cx="8382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28105</xdr:rowOff>
    </xdr:from>
    <xdr:to>
      <xdr:col>19</xdr:col>
      <xdr:colOff>177800</xdr:colOff>
      <xdr:row>79</xdr:row>
      <xdr:rowOff>32765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2655"/>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25857</xdr:rowOff>
    </xdr:from>
    <xdr:to>
      <xdr:col>15</xdr:col>
      <xdr:colOff>50800</xdr:colOff>
      <xdr:row>79</xdr:row>
      <xdr:rowOff>28105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7040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16472</xdr:rowOff>
    </xdr:from>
    <xdr:to>
      <xdr:col>10</xdr:col>
      <xdr:colOff>114300</xdr:colOff>
      <xdr:row>79</xdr:row>
      <xdr:rowOff>25857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61022"/>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145974</xdr:rowOff>
    </xdr:from>
    <xdr:to>
      <xdr:col>24</xdr:col>
      <xdr:colOff>114300</xdr:colOff>
      <xdr:row>79</xdr:row>
      <xdr:rowOff>76124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60901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153415</xdr:rowOff>
    </xdr:from>
    <xdr:to>
      <xdr:col>20</xdr:col>
      <xdr:colOff>38100</xdr:colOff>
      <xdr:row>79</xdr:row>
      <xdr:rowOff>83565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74692</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619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148755</xdr:rowOff>
    </xdr:from>
    <xdr:to>
      <xdr:col>15</xdr:col>
      <xdr:colOff>101600</xdr:colOff>
      <xdr:row>79</xdr:row>
      <xdr:rowOff>78905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70032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146507</xdr:rowOff>
    </xdr:from>
    <xdr:to>
      <xdr:col>10</xdr:col>
      <xdr:colOff>165100</xdr:colOff>
      <xdr:row>79</xdr:row>
      <xdr:rowOff>76657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67784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137122</xdr:rowOff>
    </xdr:from>
    <xdr:to>
      <xdr:col>6</xdr:col>
      <xdr:colOff>38100</xdr:colOff>
      <xdr:row>79</xdr:row>
      <xdr:rowOff>67272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58399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63202</xdr:rowOff>
    </xdr:from>
    <xdr:to>
      <xdr:col>24</xdr:col>
      <xdr:colOff>63500</xdr:colOff>
      <xdr:row>96</xdr:row>
      <xdr:rowOff>76415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22402"/>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63202</xdr:rowOff>
    </xdr:from>
    <xdr:to>
      <xdr:col>19</xdr:col>
      <xdr:colOff>177800</xdr:colOff>
      <xdr:row>96</xdr:row>
      <xdr:rowOff>65863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22402"/>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65863</xdr:rowOff>
    </xdr:from>
    <xdr:to>
      <xdr:col>15</xdr:col>
      <xdr:colOff>50800</xdr:colOff>
      <xdr:row>96</xdr:row>
      <xdr:rowOff>136568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25063"/>
          <a:ext cx="889000" cy="7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136568</xdr:rowOff>
    </xdr:from>
    <xdr:to>
      <xdr:col>10</xdr:col>
      <xdr:colOff>114300</xdr:colOff>
      <xdr:row>97</xdr:row>
      <xdr:rowOff>74946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95768"/>
          <a:ext cx="889000" cy="10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25615</xdr:rowOff>
    </xdr:from>
    <xdr:to>
      <xdr:col>24</xdr:col>
      <xdr:colOff>114300</xdr:colOff>
      <xdr:row>96</xdr:row>
      <xdr:rowOff>127215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4042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6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12402</xdr:rowOff>
    </xdr:from>
    <xdr:to>
      <xdr:col>20</xdr:col>
      <xdr:colOff>38100</xdr:colOff>
      <xdr:row>96</xdr:row>
      <xdr:rowOff>114002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105129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6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15063</xdr:rowOff>
    </xdr:from>
    <xdr:to>
      <xdr:col>15</xdr:col>
      <xdr:colOff>101600</xdr:colOff>
      <xdr:row>96</xdr:row>
      <xdr:rowOff>116663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107790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6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85768</xdr:rowOff>
    </xdr:from>
    <xdr:to>
      <xdr:col>10</xdr:col>
      <xdr:colOff>165100</xdr:colOff>
      <xdr:row>97</xdr:row>
      <xdr:rowOff>15918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7045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3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24146</xdr:rowOff>
    </xdr:from>
    <xdr:to>
      <xdr:col>6</xdr:col>
      <xdr:colOff>38100</xdr:colOff>
      <xdr:row>97</xdr:row>
      <xdr:rowOff>125746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116873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4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86374</xdr:rowOff>
    </xdr:from>
    <xdr:to>
      <xdr:col>55</xdr:col>
      <xdr:colOff>0</xdr:colOff>
      <xdr:row>37</xdr:row>
      <xdr:rowOff>108927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30024"/>
          <a:ext cx="838200" cy="2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108927</xdr:rowOff>
    </xdr:from>
    <xdr:to>
      <xdr:col>50</xdr:col>
      <xdr:colOff>114300</xdr:colOff>
      <xdr:row>37</xdr:row>
      <xdr:rowOff>122826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52577"/>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122826</xdr:rowOff>
    </xdr:from>
    <xdr:to>
      <xdr:col>45</xdr:col>
      <xdr:colOff>177800</xdr:colOff>
      <xdr:row>37</xdr:row>
      <xdr:rowOff>154663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6476"/>
          <a:ext cx="889000" cy="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95407</xdr:rowOff>
    </xdr:from>
    <xdr:to>
      <xdr:col>41</xdr:col>
      <xdr:colOff>50800</xdr:colOff>
      <xdr:row>37</xdr:row>
      <xdr:rowOff>154663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96157"/>
          <a:ext cx="889000" cy="40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35574</xdr:rowOff>
    </xdr:from>
    <xdr:to>
      <xdr:col>55</xdr:col>
      <xdr:colOff>50800</xdr:colOff>
      <xdr:row>37</xdr:row>
      <xdr:rowOff>137174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58451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58127</xdr:rowOff>
    </xdr:from>
    <xdr:to>
      <xdr:col>50</xdr:col>
      <xdr:colOff>165100</xdr:colOff>
      <xdr:row>37</xdr:row>
      <xdr:rowOff>159727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150854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72026</xdr:rowOff>
    </xdr:from>
    <xdr:to>
      <xdr:col>46</xdr:col>
      <xdr:colOff>38100</xdr:colOff>
      <xdr:row>38</xdr:row>
      <xdr:rowOff>2177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56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164753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103863</xdr:rowOff>
    </xdr:from>
    <xdr:to>
      <xdr:col>41</xdr:col>
      <xdr:colOff>101600</xdr:colOff>
      <xdr:row>38</xdr:row>
      <xdr:rowOff>34013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25140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44607</xdr:rowOff>
    </xdr:from>
    <xdr:to>
      <xdr:col>36</xdr:col>
      <xdr:colOff>165100</xdr:colOff>
      <xdr:row>35</xdr:row>
      <xdr:rowOff>146207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4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162734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115752</xdr:rowOff>
    </xdr:from>
    <xdr:to>
      <xdr:col>55</xdr:col>
      <xdr:colOff>0</xdr:colOff>
      <xdr:row>57</xdr:row>
      <xdr:rowOff>148968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88402"/>
          <a:ext cx="8382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139636</xdr:rowOff>
    </xdr:from>
    <xdr:to>
      <xdr:col>50</xdr:col>
      <xdr:colOff>114300</xdr:colOff>
      <xdr:row>57</xdr:row>
      <xdr:rowOff>148968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12286"/>
          <a:ext cx="889000" cy="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110251</xdr:rowOff>
    </xdr:from>
    <xdr:to>
      <xdr:col>45</xdr:col>
      <xdr:colOff>177800</xdr:colOff>
      <xdr:row>57</xdr:row>
      <xdr:rowOff>139636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197101"/>
          <a:ext cx="889000" cy="7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110251</xdr:rowOff>
    </xdr:from>
    <xdr:to>
      <xdr:col>41</xdr:col>
      <xdr:colOff>50800</xdr:colOff>
      <xdr:row>54</xdr:row>
      <xdr:rowOff>66201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197101"/>
          <a:ext cx="889000" cy="1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64952</xdr:rowOff>
    </xdr:from>
    <xdr:to>
      <xdr:col>55</xdr:col>
      <xdr:colOff>50800</xdr:colOff>
      <xdr:row>57</xdr:row>
      <xdr:rowOff>166552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151329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98168</xdr:rowOff>
    </xdr:from>
    <xdr:to>
      <xdr:col>50</xdr:col>
      <xdr:colOff>165100</xdr:colOff>
      <xdr:row>58</xdr:row>
      <xdr:rowOff>28318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19445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6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88836</xdr:rowOff>
    </xdr:from>
    <xdr:to>
      <xdr:col>46</xdr:col>
      <xdr:colOff>38100</xdr:colOff>
      <xdr:row>58</xdr:row>
      <xdr:rowOff>18986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59451</xdr:rowOff>
    </xdr:from>
    <xdr:to>
      <xdr:col>41</xdr:col>
      <xdr:colOff>101600</xdr:colOff>
      <xdr:row>53</xdr:row>
      <xdr:rowOff>161051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1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6128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92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15401</xdr:rowOff>
    </xdr:from>
    <xdr:to>
      <xdr:col>36</xdr:col>
      <xdr:colOff>165100</xdr:colOff>
      <xdr:row>54</xdr:row>
      <xdr:rowOff>117001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133528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4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84347</xdr:rowOff>
    </xdr:from>
    <xdr:to>
      <xdr:col>55</xdr:col>
      <xdr:colOff>0</xdr:colOff>
      <xdr:row>79</xdr:row>
      <xdr:rowOff>88864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628897"/>
          <a:ext cx="8382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84347</xdr:rowOff>
    </xdr:from>
    <xdr:to>
      <xdr:col>50</xdr:col>
      <xdr:colOff>114300</xdr:colOff>
      <xdr:row>79</xdr:row>
      <xdr:rowOff>88897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28897"/>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163518</xdr:rowOff>
    </xdr:from>
    <xdr:to>
      <xdr:col>45</xdr:col>
      <xdr:colOff>177800</xdr:colOff>
      <xdr:row>79</xdr:row>
      <xdr:rowOff>88897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507918"/>
          <a:ext cx="889000" cy="112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163518</xdr:rowOff>
    </xdr:from>
    <xdr:to>
      <xdr:col>41</xdr:col>
      <xdr:colOff>50800</xdr:colOff>
      <xdr:row>73</xdr:row>
      <xdr:rowOff>95352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507918"/>
          <a:ext cx="889000" cy="10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38064</xdr:rowOff>
    </xdr:from>
    <xdr:to>
      <xdr:col>55</xdr:col>
      <xdr:colOff>50800</xdr:colOff>
      <xdr:row>79</xdr:row>
      <xdr:rowOff>139664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124441</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97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33547</xdr:rowOff>
    </xdr:from>
    <xdr:to>
      <xdr:col>50</xdr:col>
      <xdr:colOff>165100</xdr:colOff>
      <xdr:row>79</xdr:row>
      <xdr:rowOff>135147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126274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38097</xdr:rowOff>
    </xdr:from>
    <xdr:to>
      <xdr:col>46</xdr:col>
      <xdr:colOff>38100</xdr:colOff>
      <xdr:row>79</xdr:row>
      <xdr:rowOff>139697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130824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7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112718</xdr:rowOff>
    </xdr:from>
    <xdr:to>
      <xdr:col>41</xdr:col>
      <xdr:colOff>101600</xdr:colOff>
      <xdr:row>73</xdr:row>
      <xdr:rowOff>42868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4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59395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2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44552</xdr:rowOff>
    </xdr:from>
    <xdr:to>
      <xdr:col>36</xdr:col>
      <xdr:colOff>165100</xdr:colOff>
      <xdr:row>73</xdr:row>
      <xdr:rowOff>146152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5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162679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33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144535</xdr:rowOff>
    </xdr:from>
    <xdr:to>
      <xdr:col>55</xdr:col>
      <xdr:colOff>0</xdr:colOff>
      <xdr:row>97</xdr:row>
      <xdr:rowOff>21011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03735"/>
          <a:ext cx="838200" cy="4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21011</xdr:rowOff>
    </xdr:from>
    <xdr:to>
      <xdr:col>50</xdr:col>
      <xdr:colOff>114300</xdr:colOff>
      <xdr:row>97</xdr:row>
      <xdr:rowOff>29789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51661"/>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60347</xdr:rowOff>
    </xdr:from>
    <xdr:to>
      <xdr:col>45</xdr:col>
      <xdr:colOff>177800</xdr:colOff>
      <xdr:row>97</xdr:row>
      <xdr:rowOff>29789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48097"/>
          <a:ext cx="889000" cy="3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60347</xdr:rowOff>
    </xdr:from>
    <xdr:to>
      <xdr:col>41</xdr:col>
      <xdr:colOff>50800</xdr:colOff>
      <xdr:row>95</xdr:row>
      <xdr:rowOff>159136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48097"/>
          <a:ext cx="889000" cy="9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93735</xdr:rowOff>
    </xdr:from>
    <xdr:to>
      <xdr:col>55</xdr:col>
      <xdr:colOff>50800</xdr:colOff>
      <xdr:row>97</xdr:row>
      <xdr:rowOff>23885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72162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141661</xdr:rowOff>
    </xdr:from>
    <xdr:to>
      <xdr:col>50</xdr:col>
      <xdr:colOff>165100</xdr:colOff>
      <xdr:row>97</xdr:row>
      <xdr:rowOff>71811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62938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150439</xdr:rowOff>
    </xdr:from>
    <xdr:to>
      <xdr:col>46</xdr:col>
      <xdr:colOff>38100</xdr:colOff>
      <xdr:row>97</xdr:row>
      <xdr:rowOff>80589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71716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9547</xdr:rowOff>
    </xdr:from>
    <xdr:to>
      <xdr:col>41</xdr:col>
      <xdr:colOff>101600</xdr:colOff>
      <xdr:row>95</xdr:row>
      <xdr:rowOff>111147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127674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108336</xdr:rowOff>
    </xdr:from>
    <xdr:to>
      <xdr:col>36</xdr:col>
      <xdr:colOff>165100</xdr:colOff>
      <xdr:row>96</xdr:row>
      <xdr:rowOff>38486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55013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55696</xdr:rowOff>
    </xdr:from>
    <xdr:to>
      <xdr:col>85</xdr:col>
      <xdr:colOff>127000</xdr:colOff>
      <xdr:row>39</xdr:row>
      <xdr:rowOff>78337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2246"/>
          <a:ext cx="838200" cy="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55696</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2246"/>
          <a:ext cx="8890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94084</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0634"/>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81005</xdr:rowOff>
    </xdr:from>
    <xdr:to>
      <xdr:col>71</xdr:col>
      <xdr:colOff>177800</xdr:colOff>
      <xdr:row>39</xdr:row>
      <xdr:rowOff>94084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7555"/>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27537</xdr:rowOff>
    </xdr:from>
    <xdr:to>
      <xdr:col>85</xdr:col>
      <xdr:colOff>177800</xdr:colOff>
      <xdr:row>39</xdr:row>
      <xdr:rowOff>129137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4896</xdr:rowOff>
    </xdr:from>
    <xdr:to>
      <xdr:col>81</xdr:col>
      <xdr:colOff>101600</xdr:colOff>
      <xdr:row>39</xdr:row>
      <xdr:rowOff>106496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123023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43284</xdr:rowOff>
    </xdr:from>
    <xdr:to>
      <xdr:col>72</xdr:col>
      <xdr:colOff>38100</xdr:colOff>
      <xdr:row>39</xdr:row>
      <xdr:rowOff>144884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136011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30205</xdr:rowOff>
    </xdr:from>
    <xdr:to>
      <xdr:col>67</xdr:col>
      <xdr:colOff>101600</xdr:colOff>
      <xdr:row>39</xdr:row>
      <xdr:rowOff>131805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122932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58480</xdr:rowOff>
    </xdr:from>
    <xdr:to>
      <xdr:col>85</xdr:col>
      <xdr:colOff>127000</xdr:colOff>
      <xdr:row>77</xdr:row>
      <xdr:rowOff>78141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0130"/>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59872</xdr:rowOff>
    </xdr:from>
    <xdr:to>
      <xdr:col>81</xdr:col>
      <xdr:colOff>50800</xdr:colOff>
      <xdr:row>77</xdr:row>
      <xdr:rowOff>78141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61522"/>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35029</xdr:rowOff>
    </xdr:from>
    <xdr:to>
      <xdr:col>76</xdr:col>
      <xdr:colOff>114300</xdr:colOff>
      <xdr:row>77</xdr:row>
      <xdr:rowOff>59872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36679"/>
          <a:ext cx="889000" cy="2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35029</xdr:rowOff>
    </xdr:from>
    <xdr:to>
      <xdr:col>71</xdr:col>
      <xdr:colOff>177800</xdr:colOff>
      <xdr:row>77</xdr:row>
      <xdr:rowOff>74743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6679"/>
          <a:ext cx="889000" cy="3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7680</xdr:rowOff>
    </xdr:from>
    <xdr:to>
      <xdr:col>85</xdr:col>
      <xdr:colOff>177800</xdr:colOff>
      <xdr:row>77</xdr:row>
      <xdr:rowOff>109280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30557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27341</xdr:rowOff>
    </xdr:from>
    <xdr:to>
      <xdr:col>81</xdr:col>
      <xdr:colOff>101600</xdr:colOff>
      <xdr:row>77</xdr:row>
      <xdr:rowOff>128941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145468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9072</xdr:rowOff>
    </xdr:from>
    <xdr:to>
      <xdr:col>76</xdr:col>
      <xdr:colOff>165100</xdr:colOff>
      <xdr:row>77</xdr:row>
      <xdr:rowOff>110672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127199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155679</xdr:rowOff>
    </xdr:from>
    <xdr:to>
      <xdr:col>72</xdr:col>
      <xdr:colOff>38100</xdr:colOff>
      <xdr:row>77</xdr:row>
      <xdr:rowOff>85829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102356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23943</xdr:rowOff>
    </xdr:from>
    <xdr:to>
      <xdr:col>67</xdr:col>
      <xdr:colOff>101600</xdr:colOff>
      <xdr:row>77</xdr:row>
      <xdr:rowOff>125543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142070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0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145086</xdr:rowOff>
    </xdr:from>
    <xdr:to>
      <xdr:col>85</xdr:col>
      <xdr:colOff>127000</xdr:colOff>
      <xdr:row>98</xdr:row>
      <xdr:rowOff>168577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7186"/>
          <a:ext cx="838200" cy="2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157604</xdr:rowOff>
    </xdr:from>
    <xdr:to>
      <xdr:col>81</xdr:col>
      <xdr:colOff>50800</xdr:colOff>
      <xdr:row>98</xdr:row>
      <xdr:rowOff>168577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5970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157604</xdr:rowOff>
    </xdr:from>
    <xdr:to>
      <xdr:col>76</xdr:col>
      <xdr:colOff>114300</xdr:colOff>
      <xdr:row>98</xdr:row>
      <xdr:rowOff>158018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59704"/>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158018</xdr:rowOff>
    </xdr:from>
    <xdr:to>
      <xdr:col>71</xdr:col>
      <xdr:colOff>177800</xdr:colOff>
      <xdr:row>99</xdr:row>
      <xdr:rowOff>32738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0118"/>
          <a:ext cx="889000" cy="4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94286</xdr:rowOff>
    </xdr:from>
    <xdr:to>
      <xdr:col>85</xdr:col>
      <xdr:colOff>177800</xdr:colOff>
      <xdr:row>99</xdr:row>
      <xdr:rowOff>24436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117777</xdr:rowOff>
    </xdr:from>
    <xdr:to>
      <xdr:col>81</xdr:col>
      <xdr:colOff>101600</xdr:colOff>
      <xdr:row>99</xdr:row>
      <xdr:rowOff>47927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39054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106804</xdr:rowOff>
    </xdr:from>
    <xdr:to>
      <xdr:col>76</xdr:col>
      <xdr:colOff>165100</xdr:colOff>
      <xdr:row>99</xdr:row>
      <xdr:rowOff>36954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28081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107218</xdr:rowOff>
    </xdr:from>
    <xdr:to>
      <xdr:col>72</xdr:col>
      <xdr:colOff>38100</xdr:colOff>
      <xdr:row>99</xdr:row>
      <xdr:rowOff>37368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28495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153388</xdr:rowOff>
    </xdr:from>
    <xdr:to>
      <xdr:col>67</xdr:col>
      <xdr:colOff>101600</xdr:colOff>
      <xdr:row>99</xdr:row>
      <xdr:rowOff>83538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74665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63086</xdr:rowOff>
    </xdr:from>
    <xdr:to>
      <xdr:col>116</xdr:col>
      <xdr:colOff>63500</xdr:colOff>
      <xdr:row>38</xdr:row>
      <xdr:rowOff>11716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406736"/>
          <a:ext cx="838200" cy="12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149432</xdr:rowOff>
    </xdr:from>
    <xdr:to>
      <xdr:col>111</xdr:col>
      <xdr:colOff>177800</xdr:colOff>
      <xdr:row>37</xdr:row>
      <xdr:rowOff>63086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321632"/>
          <a:ext cx="889000" cy="8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100838</xdr:rowOff>
    </xdr:from>
    <xdr:to>
      <xdr:col>107</xdr:col>
      <xdr:colOff>50800</xdr:colOff>
      <xdr:row>36</xdr:row>
      <xdr:rowOff>149432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273038"/>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100838</xdr:rowOff>
    </xdr:from>
    <xdr:to>
      <xdr:col>102</xdr:col>
      <xdr:colOff>114300</xdr:colOff>
      <xdr:row>38</xdr:row>
      <xdr:rowOff>80493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273038"/>
          <a:ext cx="889000" cy="3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132367</xdr:rowOff>
    </xdr:from>
    <xdr:to>
      <xdr:col>116</xdr:col>
      <xdr:colOff>114300</xdr:colOff>
      <xdr:row>38</xdr:row>
      <xdr:rowOff>62517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7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155244</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2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12286</xdr:rowOff>
    </xdr:from>
    <xdr:to>
      <xdr:col>112</xdr:col>
      <xdr:colOff>38100</xdr:colOff>
      <xdr:row>37</xdr:row>
      <xdr:rowOff>113886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130413</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1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98632</xdr:rowOff>
    </xdr:from>
    <xdr:to>
      <xdr:col>107</xdr:col>
      <xdr:colOff>101600</xdr:colOff>
      <xdr:row>37</xdr:row>
      <xdr:rowOff>28782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2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45309</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0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50038</xdr:rowOff>
    </xdr:from>
    <xdr:to>
      <xdr:col>102</xdr:col>
      <xdr:colOff>165100</xdr:colOff>
      <xdr:row>36</xdr:row>
      <xdr:rowOff>151638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168165</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9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29693</xdr:rowOff>
    </xdr:from>
    <xdr:to>
      <xdr:col>98</xdr:col>
      <xdr:colOff>38100</xdr:colOff>
      <xdr:row>38</xdr:row>
      <xdr:rowOff>131293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147820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43970</xdr:rowOff>
    </xdr:from>
    <xdr:to>
      <xdr:col>116</xdr:col>
      <xdr:colOff>63500</xdr:colOff>
      <xdr:row>59</xdr:row>
      <xdr:rowOff>44168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520"/>
          <a:ext cx="8382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43970</xdr:rowOff>
    </xdr:from>
    <xdr:to>
      <xdr:col>111</xdr:col>
      <xdr:colOff>177800</xdr:colOff>
      <xdr:row>59</xdr:row>
      <xdr:rowOff>44076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520"/>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43909</xdr:rowOff>
    </xdr:from>
    <xdr:to>
      <xdr:col>107</xdr:col>
      <xdr:colOff>50800</xdr:colOff>
      <xdr:row>59</xdr:row>
      <xdr:rowOff>44076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459"/>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43909</xdr:rowOff>
    </xdr:from>
    <xdr:to>
      <xdr:col>102</xdr:col>
      <xdr:colOff>114300</xdr:colOff>
      <xdr:row>59</xdr:row>
      <xdr:rowOff>44138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45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164818</xdr:rowOff>
    </xdr:from>
    <xdr:to>
      <xdr:col>116</xdr:col>
      <xdr:colOff>114300</xdr:colOff>
      <xdr:row>59</xdr:row>
      <xdr:rowOff>94968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164620</xdr:rowOff>
    </xdr:from>
    <xdr:to>
      <xdr:col>112</xdr:col>
      <xdr:colOff>38100</xdr:colOff>
      <xdr:row>59</xdr:row>
      <xdr:rowOff>94770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85897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164726</xdr:rowOff>
    </xdr:from>
    <xdr:to>
      <xdr:col>107</xdr:col>
      <xdr:colOff>101600</xdr:colOff>
      <xdr:row>59</xdr:row>
      <xdr:rowOff>94876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86003</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164559</xdr:rowOff>
    </xdr:from>
    <xdr:to>
      <xdr:col>102</xdr:col>
      <xdr:colOff>165100</xdr:colOff>
      <xdr:row>59</xdr:row>
      <xdr:rowOff>94709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85836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3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164788</xdr:rowOff>
    </xdr:from>
    <xdr:to>
      <xdr:col>98</xdr:col>
      <xdr:colOff>38100</xdr:colOff>
      <xdr:row>59</xdr:row>
      <xdr:rowOff>94938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86065</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129699</xdr:rowOff>
    </xdr:from>
    <xdr:to>
      <xdr:col>116</xdr:col>
      <xdr:colOff>63500</xdr:colOff>
      <xdr:row>75</xdr:row>
      <xdr:rowOff>11608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16999"/>
          <a:ext cx="838200" cy="5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11608</xdr:rowOff>
    </xdr:from>
    <xdr:to>
      <xdr:col>111</xdr:col>
      <xdr:colOff>177800</xdr:colOff>
      <xdr:row>75</xdr:row>
      <xdr:rowOff>85560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70358"/>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85560</xdr:rowOff>
    </xdr:from>
    <xdr:to>
      <xdr:col>107</xdr:col>
      <xdr:colOff>50800</xdr:colOff>
      <xdr:row>75</xdr:row>
      <xdr:rowOff>111372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44310"/>
          <a:ext cx="8890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111372</xdr:rowOff>
    </xdr:from>
    <xdr:to>
      <xdr:col>102</xdr:col>
      <xdr:colOff>114300</xdr:colOff>
      <xdr:row>75</xdr:row>
      <xdr:rowOff>134100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70122"/>
          <a:ext cx="8890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78899</xdr:rowOff>
    </xdr:from>
    <xdr:to>
      <xdr:col>116</xdr:col>
      <xdr:colOff>114300</xdr:colOff>
      <xdr:row>75</xdr:row>
      <xdr:rowOff>9049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101776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132258</xdr:rowOff>
    </xdr:from>
    <xdr:to>
      <xdr:col>112</xdr:col>
      <xdr:colOff>38100</xdr:colOff>
      <xdr:row>75</xdr:row>
      <xdr:rowOff>62408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78935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34760</xdr:rowOff>
    </xdr:from>
    <xdr:to>
      <xdr:col>107</xdr:col>
      <xdr:colOff>101600</xdr:colOff>
      <xdr:row>75</xdr:row>
      <xdr:rowOff>136360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127488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60572</xdr:rowOff>
    </xdr:from>
    <xdr:to>
      <xdr:col>102</xdr:col>
      <xdr:colOff>165100</xdr:colOff>
      <xdr:row>75</xdr:row>
      <xdr:rowOff>162173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193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153300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83300</xdr:rowOff>
    </xdr:from>
    <xdr:to>
      <xdr:col>98</xdr:col>
      <xdr:colOff>38100</xdr:colOff>
      <xdr:row>76</xdr:row>
      <xdr:rowOff>13450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住民一人当たりのコストとして、本市の状況としては、人件費、投資及び出資金、普通建設事業費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を除いてはほぼ類似団体の平均値と同様の数値で推移している。主な増減要因は次によるものである。</a:t>
          </a:r>
          <a:endParaRPr lang="ja-JP" altLang="ja-JP" sz="1400">
            <a:effectLst/>
          </a:endParaRPr>
        </a:p>
        <a:p>
          <a:r>
            <a:rPr kumimoji="1" lang="ja-JP" altLang="en-US" sz="1100">
              <a:solidFill>
                <a:schemeClr val="dk1"/>
              </a:solidFill>
              <a:effectLst/>
              <a:latin typeface="+mn-lt"/>
              <a:ea typeface="+mn-ea"/>
              <a:cs typeface="+mn-cs"/>
            </a:rPr>
            <a:t>（人件費）退職手当、職員給与の増加　　　</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低所得者支援事業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児童３手当、障害者自立支援給付費の増加、</a:t>
          </a:r>
          <a:r>
            <a:rPr kumimoji="1" lang="ja-JP" altLang="ja-JP" sz="1100">
              <a:solidFill>
                <a:schemeClr val="dk1"/>
              </a:solidFill>
              <a:effectLst/>
              <a:latin typeface="+mn-lt"/>
              <a:ea typeface="+mn-ea"/>
              <a:cs typeface="+mn-cs"/>
            </a:rPr>
            <a:t>電力・ガス・食料品等価格高騰重点支援事業の</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　　　（補助費等）</a:t>
          </a:r>
          <a:r>
            <a:rPr kumimoji="1" lang="ja-JP" altLang="en-US" sz="1100">
              <a:solidFill>
                <a:schemeClr val="dk1"/>
              </a:solidFill>
              <a:effectLst/>
              <a:latin typeface="+mn-lt"/>
              <a:ea typeface="+mn-ea"/>
              <a:cs typeface="+mn-cs"/>
            </a:rPr>
            <a:t>農山漁村地域活性化整備事業補助、定額減税補足給付金事業</a:t>
          </a:r>
          <a:r>
            <a:rPr kumimoji="1" lang="ja-JP" altLang="ja-JP" sz="1100">
              <a:solidFill>
                <a:schemeClr val="dk1"/>
              </a:solidFill>
              <a:effectLst/>
              <a:latin typeface="+mn-lt"/>
              <a:ea typeface="+mn-ea"/>
              <a:cs typeface="+mn-cs"/>
            </a:rPr>
            <a:t>の増加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（投資及び出資金）下水道企業会計への出資金の減少</a:t>
          </a:r>
          <a:r>
            <a:rPr kumimoji="1" lang="ja-JP" altLang="en-US" sz="1100">
              <a:solidFill>
                <a:schemeClr val="dk1"/>
              </a:solidFill>
              <a:effectLst/>
              <a:latin typeface="+mn-lt"/>
              <a:ea typeface="+mn-ea"/>
              <a:cs typeface="+mn-cs"/>
            </a:rPr>
            <a:t>　　　（繰出金）国民健康保険特別会計、後期高齢者医療特別会計への繰出金の増加</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26,900
26,326
292.02
20,219,038
19,472,744
683,515
11,116,512
23,853,751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109982</xdr:rowOff>
    </xdr:from>
    <xdr:to>
      <xdr:col>24</xdr:col>
      <xdr:colOff>63500</xdr:colOff>
      <xdr:row>37</xdr:row>
      <xdr:rowOff>140462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3632"/>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140462</xdr:rowOff>
    </xdr:from>
    <xdr:to>
      <xdr:col>19</xdr:col>
      <xdr:colOff>177800</xdr:colOff>
      <xdr:row>37</xdr:row>
      <xdr:rowOff>153035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411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145796</xdr:rowOff>
    </xdr:from>
    <xdr:to>
      <xdr:col>15</xdr:col>
      <xdr:colOff>50800</xdr:colOff>
      <xdr:row>37</xdr:row>
      <xdr:rowOff>153035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8944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145796</xdr:rowOff>
    </xdr:from>
    <xdr:to>
      <xdr:col>10</xdr:col>
      <xdr:colOff>114300</xdr:colOff>
      <xdr:row>38</xdr:row>
      <xdr:rowOff>63881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9446"/>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59182</xdr:rowOff>
    </xdr:from>
    <xdr:to>
      <xdr:col>24</xdr:col>
      <xdr:colOff>114300</xdr:colOff>
      <xdr:row>37</xdr:row>
      <xdr:rowOff>160782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82059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89662</xdr:rowOff>
    </xdr:from>
    <xdr:to>
      <xdr:col>20</xdr:col>
      <xdr:colOff>38100</xdr:colOff>
      <xdr:row>38</xdr:row>
      <xdr:rowOff>19812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36339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102235</xdr:rowOff>
    </xdr:from>
    <xdr:to>
      <xdr:col>15</xdr:col>
      <xdr:colOff>101600</xdr:colOff>
      <xdr:row>38</xdr:row>
      <xdr:rowOff>32385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48912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94996</xdr:rowOff>
    </xdr:from>
    <xdr:to>
      <xdr:col>10</xdr:col>
      <xdr:colOff>165100</xdr:colOff>
      <xdr:row>38</xdr:row>
      <xdr:rowOff>25146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41673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13081</xdr:rowOff>
    </xdr:from>
    <xdr:to>
      <xdr:col>6</xdr:col>
      <xdr:colOff>38100</xdr:colOff>
      <xdr:row>38</xdr:row>
      <xdr:rowOff>114681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105808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50772</xdr:rowOff>
    </xdr:from>
    <xdr:to>
      <xdr:col>24</xdr:col>
      <xdr:colOff>63500</xdr:colOff>
      <xdr:row>58</xdr:row>
      <xdr:rowOff>99400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4872"/>
          <a:ext cx="8382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94226</xdr:rowOff>
    </xdr:from>
    <xdr:to>
      <xdr:col>19</xdr:col>
      <xdr:colOff>177800</xdr:colOff>
      <xdr:row>58</xdr:row>
      <xdr:rowOff>99400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8326"/>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120716</xdr:rowOff>
    </xdr:from>
    <xdr:to>
      <xdr:col>15</xdr:col>
      <xdr:colOff>50800</xdr:colOff>
      <xdr:row>58</xdr:row>
      <xdr:rowOff>94226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3366"/>
          <a:ext cx="889000" cy="14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70835</xdr:rowOff>
    </xdr:from>
    <xdr:to>
      <xdr:col>10</xdr:col>
      <xdr:colOff>114300</xdr:colOff>
      <xdr:row>57</xdr:row>
      <xdr:rowOff>120716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3485"/>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171422</xdr:rowOff>
    </xdr:from>
    <xdr:to>
      <xdr:col>24</xdr:col>
      <xdr:colOff>114300</xdr:colOff>
      <xdr:row>58</xdr:row>
      <xdr:rowOff>101572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48600</xdr:rowOff>
    </xdr:from>
    <xdr:to>
      <xdr:col>20</xdr:col>
      <xdr:colOff>38100</xdr:colOff>
      <xdr:row>58</xdr:row>
      <xdr:rowOff>150200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141327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43426</xdr:rowOff>
    </xdr:from>
    <xdr:to>
      <xdr:col>15</xdr:col>
      <xdr:colOff>101600</xdr:colOff>
      <xdr:row>58</xdr:row>
      <xdr:rowOff>145026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136153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69916</xdr:rowOff>
    </xdr:from>
    <xdr:to>
      <xdr:col>10</xdr:col>
      <xdr:colOff>165100</xdr:colOff>
      <xdr:row>58</xdr:row>
      <xdr:rowOff>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16593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1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20035</xdr:rowOff>
    </xdr:from>
    <xdr:to>
      <xdr:col>6</xdr:col>
      <xdr:colOff>38100</xdr:colOff>
      <xdr:row>57</xdr:row>
      <xdr:rowOff>121635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138162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69171</xdr:rowOff>
    </xdr:from>
    <xdr:to>
      <xdr:col>24</xdr:col>
      <xdr:colOff>63500</xdr:colOff>
      <xdr:row>77</xdr:row>
      <xdr:rowOff>76747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0821"/>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76747</xdr:rowOff>
    </xdr:from>
    <xdr:to>
      <xdr:col>19</xdr:col>
      <xdr:colOff>177800</xdr:colOff>
      <xdr:row>77</xdr:row>
      <xdr:rowOff>91061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8397"/>
          <a:ext cx="8890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91061</xdr:rowOff>
    </xdr:from>
    <xdr:to>
      <xdr:col>15</xdr:col>
      <xdr:colOff>50800</xdr:colOff>
      <xdr:row>77</xdr:row>
      <xdr:rowOff>126873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2711"/>
          <a:ext cx="889000" cy="3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126873</xdr:rowOff>
    </xdr:from>
    <xdr:to>
      <xdr:col>10</xdr:col>
      <xdr:colOff>114300</xdr:colOff>
      <xdr:row>78</xdr:row>
      <xdr:rowOff>10083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8523"/>
          <a:ext cx="889000" cy="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18371</xdr:rowOff>
    </xdr:from>
    <xdr:to>
      <xdr:col>24</xdr:col>
      <xdr:colOff>114300</xdr:colOff>
      <xdr:row>77</xdr:row>
      <xdr:rowOff>119971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168248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25947</xdr:rowOff>
    </xdr:from>
    <xdr:to>
      <xdr:col>20</xdr:col>
      <xdr:colOff>38100</xdr:colOff>
      <xdr:row>77</xdr:row>
      <xdr:rowOff>127547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118674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40261</xdr:rowOff>
    </xdr:from>
    <xdr:to>
      <xdr:col>15</xdr:col>
      <xdr:colOff>101600</xdr:colOff>
      <xdr:row>77</xdr:row>
      <xdr:rowOff>141861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76073</xdr:rowOff>
    </xdr:from>
    <xdr:to>
      <xdr:col>10</xdr:col>
      <xdr:colOff>165100</xdr:colOff>
      <xdr:row>78</xdr:row>
      <xdr:rowOff>6223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168800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7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130733</xdr:rowOff>
    </xdr:from>
    <xdr:to>
      <xdr:col>6</xdr:col>
      <xdr:colOff>38100</xdr:colOff>
      <xdr:row>78</xdr:row>
      <xdr:rowOff>60883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52010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75881</xdr:rowOff>
    </xdr:from>
    <xdr:to>
      <xdr:col>24</xdr:col>
      <xdr:colOff>63500</xdr:colOff>
      <xdr:row>99</xdr:row>
      <xdr:rowOff>78941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9431"/>
          <a:ext cx="8382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75881</xdr:rowOff>
    </xdr:from>
    <xdr:to>
      <xdr:col>19</xdr:col>
      <xdr:colOff>177800</xdr:colOff>
      <xdr:row>99</xdr:row>
      <xdr:rowOff>78367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9431"/>
          <a:ext cx="8890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77487</xdr:rowOff>
    </xdr:from>
    <xdr:to>
      <xdr:col>15</xdr:col>
      <xdr:colOff>50800</xdr:colOff>
      <xdr:row>99</xdr:row>
      <xdr:rowOff>78367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1037"/>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77487</xdr:rowOff>
    </xdr:from>
    <xdr:to>
      <xdr:col>10</xdr:col>
      <xdr:colOff>114300</xdr:colOff>
      <xdr:row>99</xdr:row>
      <xdr:rowOff>78750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037"/>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28141</xdr:rowOff>
    </xdr:from>
    <xdr:to>
      <xdr:col>24</xdr:col>
      <xdr:colOff>114300</xdr:colOff>
      <xdr:row>99</xdr:row>
      <xdr:rowOff>129741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25081</xdr:rowOff>
    </xdr:from>
    <xdr:to>
      <xdr:col>20</xdr:col>
      <xdr:colOff>38100</xdr:colOff>
      <xdr:row>99</xdr:row>
      <xdr:rowOff>126681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143208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27567</xdr:rowOff>
    </xdr:from>
    <xdr:to>
      <xdr:col>15</xdr:col>
      <xdr:colOff>101600</xdr:colOff>
      <xdr:row>99</xdr:row>
      <xdr:rowOff>129167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120294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26687</xdr:rowOff>
    </xdr:from>
    <xdr:to>
      <xdr:col>10</xdr:col>
      <xdr:colOff>165100</xdr:colOff>
      <xdr:row>99</xdr:row>
      <xdr:rowOff>128287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144814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27950</xdr:rowOff>
    </xdr:from>
    <xdr:to>
      <xdr:col>6</xdr:col>
      <xdr:colOff>38100</xdr:colOff>
      <xdr:row>99</xdr:row>
      <xdr:rowOff>129550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146077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166479</xdr:rowOff>
    </xdr:from>
    <xdr:to>
      <xdr:col>55</xdr:col>
      <xdr:colOff>0</xdr:colOff>
      <xdr:row>38</xdr:row>
      <xdr:rowOff>168765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8157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168765</xdr:rowOff>
    </xdr:from>
    <xdr:to>
      <xdr:col>50</xdr:col>
      <xdr:colOff>114300</xdr:colOff>
      <xdr:row>38</xdr:row>
      <xdr:rowOff>170724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8386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170724</xdr:rowOff>
    </xdr:from>
    <xdr:to>
      <xdr:col>45</xdr:col>
      <xdr:colOff>177800</xdr:colOff>
      <xdr:row>39</xdr:row>
      <xdr:rowOff>1887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8582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1887</xdr:rowOff>
    </xdr:from>
    <xdr:to>
      <xdr:col>41</xdr:col>
      <xdr:colOff>50800</xdr:colOff>
      <xdr:row>39</xdr:row>
      <xdr:rowOff>3846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88437"/>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115679</xdr:rowOff>
    </xdr:from>
    <xdr:to>
      <xdr:col>55</xdr:col>
      <xdr:colOff>50800</xdr:colOff>
      <xdr:row>39</xdr:row>
      <xdr:rowOff>45829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30606</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45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117965</xdr:rowOff>
    </xdr:from>
    <xdr:to>
      <xdr:col>50</xdr:col>
      <xdr:colOff>165100</xdr:colOff>
      <xdr:row>39</xdr:row>
      <xdr:rowOff>48115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39242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119924</xdr:rowOff>
    </xdr:from>
    <xdr:to>
      <xdr:col>46</xdr:col>
      <xdr:colOff>38100</xdr:colOff>
      <xdr:row>39</xdr:row>
      <xdr:rowOff>50074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41201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122537</xdr:rowOff>
    </xdr:from>
    <xdr:to>
      <xdr:col>41</xdr:col>
      <xdr:colOff>101600</xdr:colOff>
      <xdr:row>39</xdr:row>
      <xdr:rowOff>52687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43814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3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124496</xdr:rowOff>
    </xdr:from>
    <xdr:to>
      <xdr:col>36</xdr:col>
      <xdr:colOff>165100</xdr:colOff>
      <xdr:row>39</xdr:row>
      <xdr:rowOff>54646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3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45773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3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41301</xdr:rowOff>
    </xdr:from>
    <xdr:to>
      <xdr:col>55</xdr:col>
      <xdr:colOff>0</xdr:colOff>
      <xdr:row>57</xdr:row>
      <xdr:rowOff>8751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42501"/>
          <a:ext cx="838200" cy="1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6871</xdr:rowOff>
    </xdr:from>
    <xdr:to>
      <xdr:col>50</xdr:col>
      <xdr:colOff>114300</xdr:colOff>
      <xdr:row>57</xdr:row>
      <xdr:rowOff>8751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79521"/>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165214</xdr:rowOff>
    </xdr:from>
    <xdr:to>
      <xdr:col>45</xdr:col>
      <xdr:colOff>177800</xdr:colOff>
      <xdr:row>57</xdr:row>
      <xdr:rowOff>6871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66414"/>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165214</xdr:rowOff>
    </xdr:from>
    <xdr:to>
      <xdr:col>41</xdr:col>
      <xdr:colOff>50800</xdr:colOff>
      <xdr:row>57</xdr:row>
      <xdr:rowOff>686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66414"/>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161951</xdr:rowOff>
    </xdr:from>
    <xdr:to>
      <xdr:col>55</xdr:col>
      <xdr:colOff>50800</xdr:colOff>
      <xdr:row>56</xdr:row>
      <xdr:rowOff>92101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13378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129401</xdr:rowOff>
    </xdr:from>
    <xdr:to>
      <xdr:col>50</xdr:col>
      <xdr:colOff>165100</xdr:colOff>
      <xdr:row>57</xdr:row>
      <xdr:rowOff>59551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3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50678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2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127521</xdr:rowOff>
    </xdr:from>
    <xdr:to>
      <xdr:col>46</xdr:col>
      <xdr:colOff>38100</xdr:colOff>
      <xdr:row>57</xdr:row>
      <xdr:rowOff>57671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48798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114414</xdr:rowOff>
    </xdr:from>
    <xdr:to>
      <xdr:col>41</xdr:col>
      <xdr:colOff>101600</xdr:colOff>
      <xdr:row>57</xdr:row>
      <xdr:rowOff>44564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35691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121336</xdr:rowOff>
    </xdr:from>
    <xdr:to>
      <xdr:col>36</xdr:col>
      <xdr:colOff>165100</xdr:colOff>
      <xdr:row>57</xdr:row>
      <xdr:rowOff>51486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42613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94081</xdr:rowOff>
    </xdr:from>
    <xdr:to>
      <xdr:col>55</xdr:col>
      <xdr:colOff>0</xdr:colOff>
      <xdr:row>78</xdr:row>
      <xdr:rowOff>110137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67181"/>
          <a:ext cx="8382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75687</xdr:rowOff>
    </xdr:from>
    <xdr:to>
      <xdr:col>50</xdr:col>
      <xdr:colOff>114300</xdr:colOff>
      <xdr:row>78</xdr:row>
      <xdr:rowOff>110137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8787"/>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75687</xdr:rowOff>
    </xdr:from>
    <xdr:to>
      <xdr:col>45</xdr:col>
      <xdr:colOff>177800</xdr:colOff>
      <xdr:row>78</xdr:row>
      <xdr:rowOff>91260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8787"/>
          <a:ext cx="889000" cy="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78042</xdr:rowOff>
    </xdr:from>
    <xdr:to>
      <xdr:col>41</xdr:col>
      <xdr:colOff>50800</xdr:colOff>
      <xdr:row>78</xdr:row>
      <xdr:rowOff>91260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51142"/>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43281</xdr:rowOff>
    </xdr:from>
    <xdr:to>
      <xdr:col>55</xdr:col>
      <xdr:colOff>50800</xdr:colOff>
      <xdr:row>78</xdr:row>
      <xdr:rowOff>144881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1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129658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59337</xdr:rowOff>
    </xdr:from>
    <xdr:to>
      <xdr:col>50</xdr:col>
      <xdr:colOff>165100</xdr:colOff>
      <xdr:row>78</xdr:row>
      <xdr:rowOff>160937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152064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24887</xdr:rowOff>
    </xdr:from>
    <xdr:to>
      <xdr:col>46</xdr:col>
      <xdr:colOff>38100</xdr:colOff>
      <xdr:row>78</xdr:row>
      <xdr:rowOff>126487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117614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40460</xdr:rowOff>
    </xdr:from>
    <xdr:to>
      <xdr:col>41</xdr:col>
      <xdr:colOff>101600</xdr:colOff>
      <xdr:row>78</xdr:row>
      <xdr:rowOff>142060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133187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27242</xdr:rowOff>
    </xdr:from>
    <xdr:to>
      <xdr:col>36</xdr:col>
      <xdr:colOff>165100</xdr:colOff>
      <xdr:row>78</xdr:row>
      <xdr:rowOff>128842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119969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110782</xdr:rowOff>
    </xdr:from>
    <xdr:to>
      <xdr:col>55</xdr:col>
      <xdr:colOff>0</xdr:colOff>
      <xdr:row>96</xdr:row>
      <xdr:rowOff>158643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69982"/>
          <a:ext cx="8382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89142</xdr:rowOff>
    </xdr:from>
    <xdr:to>
      <xdr:col>50</xdr:col>
      <xdr:colOff>114300</xdr:colOff>
      <xdr:row>96</xdr:row>
      <xdr:rowOff>158643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48342"/>
          <a:ext cx="889000" cy="6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89142</xdr:rowOff>
    </xdr:from>
    <xdr:to>
      <xdr:col>45</xdr:col>
      <xdr:colOff>177800</xdr:colOff>
      <xdr:row>96</xdr:row>
      <xdr:rowOff>133772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48342"/>
          <a:ext cx="889000" cy="4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124749</xdr:rowOff>
    </xdr:from>
    <xdr:to>
      <xdr:col>41</xdr:col>
      <xdr:colOff>50800</xdr:colOff>
      <xdr:row>96</xdr:row>
      <xdr:rowOff>133772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83949"/>
          <a:ext cx="889000" cy="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59982</xdr:rowOff>
    </xdr:from>
    <xdr:to>
      <xdr:col>55</xdr:col>
      <xdr:colOff>50800</xdr:colOff>
      <xdr:row>96</xdr:row>
      <xdr:rowOff>161582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38409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107843</xdr:rowOff>
    </xdr:from>
    <xdr:to>
      <xdr:col>50</xdr:col>
      <xdr:colOff>165100</xdr:colOff>
      <xdr:row>97</xdr:row>
      <xdr:rowOff>37993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29120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38342</xdr:rowOff>
    </xdr:from>
    <xdr:to>
      <xdr:col>46</xdr:col>
      <xdr:colOff>38100</xdr:colOff>
      <xdr:row>96</xdr:row>
      <xdr:rowOff>139942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131069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82972</xdr:rowOff>
    </xdr:from>
    <xdr:to>
      <xdr:col>41</xdr:col>
      <xdr:colOff>101600</xdr:colOff>
      <xdr:row>97</xdr:row>
      <xdr:rowOff>13122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73949</xdr:rowOff>
    </xdr:from>
    <xdr:to>
      <xdr:col>36</xdr:col>
      <xdr:colOff>165100</xdr:colOff>
      <xdr:row>97</xdr:row>
      <xdr:rowOff>4099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166676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2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31572</xdr:rowOff>
    </xdr:from>
    <xdr:to>
      <xdr:col>85</xdr:col>
      <xdr:colOff>127000</xdr:colOff>
      <xdr:row>37</xdr:row>
      <xdr:rowOff>51389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75222"/>
          <a:ext cx="838200" cy="1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51389</xdr:rowOff>
    </xdr:from>
    <xdr:to>
      <xdr:col>81</xdr:col>
      <xdr:colOff>50800</xdr:colOff>
      <xdr:row>37</xdr:row>
      <xdr:rowOff>63762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95039"/>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42016</xdr:rowOff>
    </xdr:from>
    <xdr:to>
      <xdr:col>76</xdr:col>
      <xdr:colOff>114300</xdr:colOff>
      <xdr:row>37</xdr:row>
      <xdr:rowOff>63762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85666"/>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41588</xdr:rowOff>
    </xdr:from>
    <xdr:to>
      <xdr:col>71</xdr:col>
      <xdr:colOff>177800</xdr:colOff>
      <xdr:row>37</xdr:row>
      <xdr:rowOff>42016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13788"/>
          <a:ext cx="889000" cy="1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152222</xdr:rowOff>
    </xdr:from>
    <xdr:to>
      <xdr:col>85</xdr:col>
      <xdr:colOff>177800</xdr:colOff>
      <xdr:row>37</xdr:row>
      <xdr:rowOff>82372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3649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589</xdr:rowOff>
    </xdr:from>
    <xdr:to>
      <xdr:col>81</xdr:col>
      <xdr:colOff>101600</xdr:colOff>
      <xdr:row>37</xdr:row>
      <xdr:rowOff>102189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4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118716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12962</xdr:rowOff>
    </xdr:from>
    <xdr:to>
      <xdr:col>76</xdr:col>
      <xdr:colOff>165100</xdr:colOff>
      <xdr:row>37</xdr:row>
      <xdr:rowOff>114562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5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131089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162666</xdr:rowOff>
    </xdr:from>
    <xdr:to>
      <xdr:col>72</xdr:col>
      <xdr:colOff>38100</xdr:colOff>
      <xdr:row>37</xdr:row>
      <xdr:rowOff>92816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109343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162238</xdr:rowOff>
    </xdr:from>
    <xdr:to>
      <xdr:col>67</xdr:col>
      <xdr:colOff>101600</xdr:colOff>
      <xdr:row>36</xdr:row>
      <xdr:rowOff>92388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6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108915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3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139388</xdr:rowOff>
    </xdr:from>
    <xdr:to>
      <xdr:col>85</xdr:col>
      <xdr:colOff>127000</xdr:colOff>
      <xdr:row>57</xdr:row>
      <xdr:rowOff>3149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40588"/>
          <a:ext cx="838200" cy="3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3149</xdr:rowOff>
    </xdr:from>
    <xdr:to>
      <xdr:col>81</xdr:col>
      <xdr:colOff>50800</xdr:colOff>
      <xdr:row>57</xdr:row>
      <xdr:rowOff>11037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75799"/>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153622</xdr:rowOff>
    </xdr:from>
    <xdr:to>
      <xdr:col>76</xdr:col>
      <xdr:colOff>114300</xdr:colOff>
      <xdr:row>57</xdr:row>
      <xdr:rowOff>11037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11922"/>
          <a:ext cx="889000" cy="37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153622</xdr:rowOff>
    </xdr:from>
    <xdr:to>
      <xdr:col>71</xdr:col>
      <xdr:colOff>177800</xdr:colOff>
      <xdr:row>55</xdr:row>
      <xdr:rowOff>105075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11922"/>
          <a:ext cx="889000" cy="12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88588</xdr:rowOff>
    </xdr:from>
    <xdr:to>
      <xdr:col>85</xdr:col>
      <xdr:colOff>177800</xdr:colOff>
      <xdr:row>57</xdr:row>
      <xdr:rowOff>18738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67015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123799</xdr:rowOff>
    </xdr:from>
    <xdr:to>
      <xdr:col>81</xdr:col>
      <xdr:colOff>101600</xdr:colOff>
      <xdr:row>57</xdr:row>
      <xdr:rowOff>53949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45076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131687</xdr:rowOff>
    </xdr:from>
    <xdr:to>
      <xdr:col>76</xdr:col>
      <xdr:colOff>165100</xdr:colOff>
      <xdr:row>57</xdr:row>
      <xdr:rowOff>61837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102822</xdr:rowOff>
    </xdr:from>
    <xdr:to>
      <xdr:col>72</xdr:col>
      <xdr:colOff>38100</xdr:colOff>
      <xdr:row>55</xdr:row>
      <xdr:rowOff>32972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49499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54275</xdr:rowOff>
    </xdr:from>
    <xdr:to>
      <xdr:col>67</xdr:col>
      <xdr:colOff>101600</xdr:colOff>
      <xdr:row>55</xdr:row>
      <xdr:rowOff>155875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8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5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55696</xdr:rowOff>
    </xdr:from>
    <xdr:to>
      <xdr:col>85</xdr:col>
      <xdr:colOff>127000</xdr:colOff>
      <xdr:row>79</xdr:row>
      <xdr:rowOff>78338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0246"/>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55696</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0246"/>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94084</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8634"/>
          <a:ext cx="889000" cy="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81006</xdr:rowOff>
    </xdr:from>
    <xdr:to>
      <xdr:col>71</xdr:col>
      <xdr:colOff>177800</xdr:colOff>
      <xdr:row>79</xdr:row>
      <xdr:rowOff>94084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5556"/>
          <a:ext cx="8890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27538</xdr:rowOff>
    </xdr:from>
    <xdr:to>
      <xdr:col>85</xdr:col>
      <xdr:colOff>177800</xdr:colOff>
      <xdr:row>79</xdr:row>
      <xdr:rowOff>129138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4896</xdr:rowOff>
    </xdr:from>
    <xdr:to>
      <xdr:col>81</xdr:col>
      <xdr:colOff>101600</xdr:colOff>
      <xdr:row>79</xdr:row>
      <xdr:rowOff>106496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123023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43284</xdr:rowOff>
    </xdr:from>
    <xdr:to>
      <xdr:col>72</xdr:col>
      <xdr:colOff>38100</xdr:colOff>
      <xdr:row>79</xdr:row>
      <xdr:rowOff>144884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136011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8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30206</xdr:rowOff>
    </xdr:from>
    <xdr:to>
      <xdr:col>67</xdr:col>
      <xdr:colOff>101600</xdr:colOff>
      <xdr:row>79</xdr:row>
      <xdr:rowOff>131806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122933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58480</xdr:rowOff>
    </xdr:from>
    <xdr:to>
      <xdr:col>85</xdr:col>
      <xdr:colOff>127000</xdr:colOff>
      <xdr:row>97</xdr:row>
      <xdr:rowOff>78141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89130"/>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59872</xdr:rowOff>
    </xdr:from>
    <xdr:to>
      <xdr:col>81</xdr:col>
      <xdr:colOff>50800</xdr:colOff>
      <xdr:row>97</xdr:row>
      <xdr:rowOff>78141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90522"/>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34933</xdr:rowOff>
    </xdr:from>
    <xdr:to>
      <xdr:col>76</xdr:col>
      <xdr:colOff>114300</xdr:colOff>
      <xdr:row>97</xdr:row>
      <xdr:rowOff>59872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65583"/>
          <a:ext cx="889000" cy="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34933</xdr:rowOff>
    </xdr:from>
    <xdr:to>
      <xdr:col>71</xdr:col>
      <xdr:colOff>177800</xdr:colOff>
      <xdr:row>97</xdr:row>
      <xdr:rowOff>74743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65583"/>
          <a:ext cx="8890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7680</xdr:rowOff>
    </xdr:from>
    <xdr:to>
      <xdr:col>85</xdr:col>
      <xdr:colOff>177800</xdr:colOff>
      <xdr:row>97</xdr:row>
      <xdr:rowOff>109280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30557</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27341</xdr:rowOff>
    </xdr:from>
    <xdr:to>
      <xdr:col>81</xdr:col>
      <xdr:colOff>101600</xdr:colOff>
      <xdr:row>97</xdr:row>
      <xdr:rowOff>128941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145468</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3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9072</xdr:rowOff>
    </xdr:from>
    <xdr:to>
      <xdr:col>76</xdr:col>
      <xdr:colOff>165100</xdr:colOff>
      <xdr:row>97</xdr:row>
      <xdr:rowOff>110672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127199</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1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155583</xdr:rowOff>
    </xdr:from>
    <xdr:to>
      <xdr:col>72</xdr:col>
      <xdr:colOff>38100</xdr:colOff>
      <xdr:row>97</xdr:row>
      <xdr:rowOff>85733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102260</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23943</xdr:rowOff>
    </xdr:from>
    <xdr:to>
      <xdr:col>67</xdr:col>
      <xdr:colOff>101600</xdr:colOff>
      <xdr:row>97</xdr:row>
      <xdr:rowOff>125543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142070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2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住民一人当たりのコストとしては、特に、総務費、農林水産業費、土木費が昨年度より増加し、公債費については類似団体を上回っている。また衛生費、災害復旧費については減少している。</a:t>
          </a:r>
        </a:p>
        <a:p>
          <a:r>
            <a:rPr kumimoji="1" lang="ja-JP" altLang="en-US" sz="1300">
              <a:latin typeface="ＭＳ Ｐゴシック" panose="020B0600070205080204" pitchFamily="50" charset="-128"/>
              <a:ea typeface="ＭＳ Ｐゴシック" panose="020B0600070205080204" pitchFamily="50" charset="-128"/>
            </a:rPr>
            <a:t>主な要因は次によるものである。</a:t>
          </a:r>
        </a:p>
        <a:p>
          <a:r>
            <a:rPr kumimoji="1" lang="ja-JP" altLang="en-US" sz="1300">
              <a:latin typeface="ＭＳ Ｐゴシック" panose="020B0600070205080204" pitchFamily="50" charset="-128"/>
              <a:ea typeface="ＭＳ Ｐゴシック" panose="020B0600070205080204" pitchFamily="50" charset="-128"/>
            </a:rPr>
            <a:t>（総務費）　　積立金の増加　　　　　　　　　　　　　　　　　　　　　　　　　　　　（商工費）　　地域振興券交付事業の増加</a:t>
          </a:r>
        </a:p>
        <a:p>
          <a:r>
            <a:rPr kumimoji="1" lang="ja-JP" altLang="en-US" sz="1300">
              <a:latin typeface="ＭＳ Ｐゴシック" panose="020B0600070205080204" pitchFamily="50" charset="-128"/>
              <a:ea typeface="ＭＳ Ｐゴシック" panose="020B0600070205080204" pitchFamily="50" charset="-128"/>
            </a:rPr>
            <a:t>（民生費）　　電力・ガス・食料品等価格高騰重点支援事業の減少　　　　（土木費）　　道路新設改良事業（補助事業）の増加</a:t>
          </a:r>
        </a:p>
        <a:p>
          <a:r>
            <a:rPr kumimoji="1" lang="ja-JP" altLang="en-US" sz="1300">
              <a:latin typeface="ＭＳ Ｐゴシック" panose="020B0600070205080204" pitchFamily="50" charset="-128"/>
              <a:ea typeface="ＭＳ Ｐゴシック" panose="020B0600070205080204" pitchFamily="50" charset="-128"/>
            </a:rPr>
            <a:t>（衛生費）　　南和広域医療企業団補助金の減少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（教育費）　　退職手当の増加</a:t>
          </a:r>
        </a:p>
        <a:p>
          <a:r>
            <a:rPr kumimoji="1" lang="ja-JP" altLang="en-US" sz="1300">
              <a:latin typeface="ＭＳ Ｐゴシック" panose="020B0600070205080204" pitchFamily="50" charset="-128"/>
              <a:ea typeface="ＭＳ Ｐゴシック" panose="020B0600070205080204" pitchFamily="50" charset="-128"/>
            </a:rPr>
            <a:t>（農林水産業費）　　農山漁村地域活性化整備事業の増加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財政調整基金残高は、適切な財源の確保と歳出の精査により取崩しを回避しており、積立を行ったことにより増加している。</a:t>
          </a:r>
        </a:p>
        <a:p>
          <a:r>
            <a:rPr kumimoji="1" lang="ja-JP" altLang="en-US" sz="1400">
              <a:latin typeface="ＭＳ ゴシック" pitchFamily="49" charset="-128"/>
              <a:ea typeface="ＭＳ ゴシック" pitchFamily="49" charset="-128"/>
            </a:rPr>
            <a:t>　実質収支額の標準財政規模に占める割合で</a:t>
          </a:r>
          <a:r>
            <a:rPr kumimoji="1" lang="en-US" altLang="ja-JP" sz="1400">
              <a:latin typeface="ＭＳ ゴシック" pitchFamily="49" charset="-128"/>
              <a:ea typeface="ＭＳ ゴシック" pitchFamily="49" charset="-128"/>
            </a:rPr>
            <a:t>0.64</a:t>
          </a:r>
          <a:r>
            <a:rPr kumimoji="1" lang="ja-JP" altLang="en-US" sz="1400">
              <a:latin typeface="ＭＳ ゴシック" pitchFamily="49" charset="-128"/>
              <a:ea typeface="ＭＳ ゴシック" pitchFamily="49" charset="-128"/>
            </a:rPr>
            <a:t>ポイント減となり、実質単年度収支の標準財政規模に占める割合では</a:t>
          </a:r>
          <a:r>
            <a:rPr kumimoji="1" lang="en-US" altLang="ja-JP" sz="1400">
              <a:latin typeface="ＭＳ ゴシック" pitchFamily="49" charset="-128"/>
              <a:ea typeface="ＭＳ ゴシック" pitchFamily="49" charset="-128"/>
            </a:rPr>
            <a:t>0.91</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　今後も行政の効率化の一層の推進、未利用財産の活用・売り払い等により歳入を確保し財政基盤の強化に努める。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連結実質赤字比率については、全会計において黒字もしくは収支均衡として推移している。</a:t>
          </a:r>
        </a:p>
        <a:p>
          <a:r>
            <a:rPr kumimoji="1" lang="ja-JP" altLang="en-US" sz="1400">
              <a:latin typeface="ＭＳ ゴシック" pitchFamily="49" charset="-128"/>
              <a:ea typeface="ＭＳ ゴシック" pitchFamily="49" charset="-128"/>
            </a:rPr>
            <a:t>　一般会計においては、市税の減少や人件費の増加等により、前年度より</a:t>
          </a:r>
          <a:r>
            <a:rPr kumimoji="1" lang="en-US" altLang="ja-JP" sz="1400">
              <a:latin typeface="ＭＳ ゴシック" pitchFamily="49" charset="-128"/>
              <a:ea typeface="ＭＳ ゴシック" pitchFamily="49" charset="-128"/>
            </a:rPr>
            <a:t>0.64</a:t>
          </a:r>
          <a:r>
            <a:rPr kumimoji="1" lang="ja-JP" altLang="en-US" sz="1400">
              <a:latin typeface="ＭＳ ゴシック" pitchFamily="49" charset="-128"/>
              <a:ea typeface="ＭＳ ゴシック" pitchFamily="49" charset="-128"/>
            </a:rPr>
            <a:t>ポイント減少したものの扶助費や物件費の抑制により大幅な黒字となっている。</a:t>
          </a:r>
        </a:p>
        <a:p>
          <a:r>
            <a:rPr kumimoji="1" lang="ja-JP" altLang="en-US" sz="1400">
              <a:latin typeface="ＭＳ ゴシック" pitchFamily="49" charset="-128"/>
              <a:ea typeface="ＭＳ ゴシック" pitchFamily="49" charset="-128"/>
            </a:rPr>
            <a:t>　また、水道事業会計において黒字額が減少したことにより連結実質黒字額は減少したものの、他の特別会計及び事業会計においては黒字額が増加している。</a:t>
          </a:r>
        </a:p>
        <a:p>
          <a:r>
            <a:rPr kumimoji="1" lang="ja-JP" altLang="en-US" sz="1400">
              <a:latin typeface="ＭＳ ゴシック" pitchFamily="49" charset="-128"/>
              <a:ea typeface="ＭＳ ゴシック" pitchFamily="49" charset="-128"/>
            </a:rPr>
            <a:t>　今後も、引き続き連結実質黒字確保のため、一般会計、公営企業会計及び各特別会計の経費節減を徹底し、自主財源の確保や事務事業の効率化等による収支改善に努める。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20219038</v>
      </c>
      <c r="BO4" s="371"/>
      <c r="BP4" s="371"/>
      <c r="BQ4" s="371"/>
      <c r="BR4" s="371"/>
      <c r="BS4" s="371"/>
      <c r="BT4" s="371"/>
      <c r="BU4" s="372"/>
      <c r="BV4" s="370">
        <v>19098545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6.1</v>
      </c>
      <c r="CU4" s="377"/>
      <c r="CV4" s="377"/>
      <c r="CW4" s="377"/>
      <c r="CX4" s="377"/>
      <c r="CY4" s="377"/>
      <c r="CZ4" s="377"/>
      <c r="DA4" s="378"/>
      <c r="DB4" s="376">
        <v>6.8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19472744</v>
      </c>
      <c r="BO5" s="408"/>
      <c r="BP5" s="408"/>
      <c r="BQ5" s="408"/>
      <c r="BR5" s="408"/>
      <c r="BS5" s="408"/>
      <c r="BT5" s="408"/>
      <c r="BU5" s="409"/>
      <c r="BV5" s="407">
        <v>18246912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93.2</v>
      </c>
      <c r="CU5" s="405"/>
      <c r="CV5" s="405"/>
      <c r="CW5" s="405"/>
      <c r="CX5" s="405"/>
      <c r="CY5" s="405"/>
      <c r="CZ5" s="405"/>
      <c r="DA5" s="406"/>
      <c r="DB5" s="404">
        <v>93.8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746294</v>
      </c>
      <c r="BO6" s="408"/>
      <c r="BP6" s="408"/>
      <c r="BQ6" s="408"/>
      <c r="BR6" s="408"/>
      <c r="BS6" s="408"/>
      <c r="BT6" s="408"/>
      <c r="BU6" s="409"/>
      <c r="BV6" s="407">
        <v>851633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93.4</v>
      </c>
      <c r="CU6" s="445"/>
      <c r="CV6" s="445"/>
      <c r="CW6" s="445"/>
      <c r="CX6" s="445"/>
      <c r="CY6" s="445"/>
      <c r="CZ6" s="445"/>
      <c r="DA6" s="446"/>
      <c r="DB6" s="444">
        <v>94.3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62779</v>
      </c>
      <c r="BO7" s="408"/>
      <c r="BP7" s="408"/>
      <c r="BQ7" s="408"/>
      <c r="BR7" s="408"/>
      <c r="BS7" s="408"/>
      <c r="BT7" s="408"/>
      <c r="BU7" s="409"/>
      <c r="BV7" s="407">
        <v>109506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11116512</v>
      </c>
      <c r="CU7" s="408"/>
      <c r="CV7" s="408"/>
      <c r="CW7" s="408"/>
      <c r="CX7" s="408"/>
      <c r="CY7" s="408"/>
      <c r="CZ7" s="408"/>
      <c r="DA7" s="409"/>
      <c r="DB7" s="407">
        <v>10935334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683515</v>
      </c>
      <c r="BO8" s="408"/>
      <c r="BP8" s="408"/>
      <c r="BQ8" s="408"/>
      <c r="BR8" s="408"/>
      <c r="BS8" s="408"/>
      <c r="BT8" s="408"/>
      <c r="BU8" s="409"/>
      <c r="BV8" s="407">
        <v>742127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27927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-58612</v>
      </c>
      <c r="BO9" s="408"/>
      <c r="BP9" s="408"/>
      <c r="BQ9" s="408"/>
      <c r="BR9" s="408"/>
      <c r="BS9" s="408"/>
      <c r="BT9" s="408"/>
      <c r="BU9" s="409"/>
      <c r="BV9" s="407">
        <v>-10167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20.100000000000001</v>
      </c>
      <c r="CU9" s="405"/>
      <c r="CV9" s="405"/>
      <c r="CW9" s="405"/>
      <c r="CX9" s="405"/>
      <c r="CY9" s="405"/>
      <c r="CZ9" s="405"/>
      <c r="DA9" s="406"/>
      <c r="DB9" s="404">
        <v>19.8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30997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101400</v>
      </c>
      <c r="BO10" s="408"/>
      <c r="BP10" s="408"/>
      <c r="BQ10" s="408"/>
      <c r="BR10" s="408"/>
      <c r="BS10" s="408"/>
      <c r="BT10" s="408"/>
      <c r="BU10" s="409"/>
      <c r="BV10" s="407">
        <v>50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48061</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26900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26326</v>
      </c>
      <c r="S13" s="492"/>
      <c r="T13" s="492"/>
      <c r="U13" s="492"/>
      <c r="V13" s="493"/>
      <c r="W13" s="423" t="s">
        <v>131</v>
      </c>
      <c r="X13" s="424"/>
      <c r="Y13" s="424"/>
      <c r="Z13" s="424"/>
      <c r="AA13" s="424"/>
      <c r="AB13" s="414"/>
      <c r="AC13" s="458">
        <v>1910</v>
      </c>
      <c r="AD13" s="459"/>
      <c r="AE13" s="459"/>
      <c r="AF13" s="459"/>
      <c r="AG13" s="501"/>
      <c r="AH13" s="458">
        <v>2252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90849</v>
      </c>
      <c r="BO13" s="408"/>
      <c r="BP13" s="408"/>
      <c r="BQ13" s="408"/>
      <c r="BR13" s="408"/>
      <c r="BS13" s="408"/>
      <c r="BT13" s="408"/>
      <c r="BU13" s="409"/>
      <c r="BV13" s="407">
        <v>-10117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8.8000000000000007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27477</v>
      </c>
      <c r="S14" s="492"/>
      <c r="T14" s="492"/>
      <c r="U14" s="492"/>
      <c r="V14" s="493"/>
      <c r="W14" s="397"/>
      <c r="X14" s="398"/>
      <c r="Y14" s="398"/>
      <c r="Z14" s="398"/>
      <c r="AA14" s="398"/>
      <c r="AB14" s="387"/>
      <c r="AC14" s="494">
        <v>15.4</v>
      </c>
      <c r="AD14" s="495"/>
      <c r="AE14" s="495"/>
      <c r="AF14" s="495"/>
      <c r="AG14" s="496"/>
      <c r="AH14" s="494">
        <v>15.7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54.5</v>
      </c>
      <c r="CU14" s="506"/>
      <c r="CV14" s="506"/>
      <c r="CW14" s="506"/>
      <c r="CX14" s="506"/>
      <c r="CY14" s="506"/>
      <c r="CZ14" s="506"/>
      <c r="DA14" s="507"/>
      <c r="DB14" s="505">
        <v>84.8</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26978</v>
      </c>
      <c r="S15" s="492"/>
      <c r="T15" s="492"/>
      <c r="U15" s="492"/>
      <c r="V15" s="493"/>
      <c r="W15" s="423" t="s">
        <v>137</v>
      </c>
      <c r="X15" s="424"/>
      <c r="Y15" s="424"/>
      <c r="Z15" s="424"/>
      <c r="AA15" s="424"/>
      <c r="AB15" s="414"/>
      <c r="AC15" s="458">
        <v>3069</v>
      </c>
      <c r="AD15" s="459"/>
      <c r="AE15" s="459"/>
      <c r="AF15" s="459"/>
      <c r="AG15" s="501"/>
      <c r="AH15" s="458">
        <v>3589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3352788</v>
      </c>
      <c r="BO15" s="371"/>
      <c r="BP15" s="371"/>
      <c r="BQ15" s="371"/>
      <c r="BR15" s="371"/>
      <c r="BS15" s="371"/>
      <c r="BT15" s="371"/>
      <c r="BU15" s="372"/>
      <c r="BV15" s="370">
        <v>3430196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24.8</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10241331</v>
      </c>
      <c r="BO16" s="408"/>
      <c r="BP16" s="408"/>
      <c r="BQ16" s="408"/>
      <c r="BR16" s="408"/>
      <c r="BS16" s="408"/>
      <c r="BT16" s="408"/>
      <c r="BU16" s="409"/>
      <c r="BV16" s="407">
        <v>10008261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7420</v>
      </c>
      <c r="AD17" s="459"/>
      <c r="AE17" s="459"/>
      <c r="AF17" s="459"/>
      <c r="AG17" s="501"/>
      <c r="AH17" s="458">
        <v>8538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4200538</v>
      </c>
      <c r="BO17" s="408"/>
      <c r="BP17" s="408"/>
      <c r="BQ17" s="408"/>
      <c r="BR17" s="408"/>
      <c r="BS17" s="408"/>
      <c r="BT17" s="408"/>
      <c r="BU17" s="409"/>
      <c r="BV17" s="407">
        <v>4307882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292.02</v>
      </c>
      <c r="M18" s="531"/>
      <c r="N18" s="531"/>
      <c r="O18" s="531"/>
      <c r="P18" s="531"/>
      <c r="Q18" s="531"/>
      <c r="R18" s="532"/>
      <c r="S18" s="532"/>
      <c r="T18" s="532"/>
      <c r="U18" s="532"/>
      <c r="V18" s="533"/>
      <c r="W18" s="425"/>
      <c r="X18" s="426"/>
      <c r="Y18" s="426"/>
      <c r="Z18" s="426"/>
      <c r="AA18" s="426"/>
      <c r="AB18" s="417"/>
      <c r="AC18" s="534">
        <v>59.8</v>
      </c>
      <c r="AD18" s="535"/>
      <c r="AE18" s="535"/>
      <c r="AF18" s="535"/>
      <c r="AG18" s="536"/>
      <c r="AH18" s="534">
        <v>59.4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10576980</v>
      </c>
      <c r="BO18" s="408"/>
      <c r="BP18" s="408"/>
      <c r="BQ18" s="408"/>
      <c r="BR18" s="408"/>
      <c r="BS18" s="408"/>
      <c r="BT18" s="408"/>
      <c r="BU18" s="409"/>
      <c r="BV18" s="407">
        <v>10296921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96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14710712</v>
      </c>
      <c r="BO19" s="408"/>
      <c r="BP19" s="408"/>
      <c r="BQ19" s="408"/>
      <c r="BR19" s="408"/>
      <c r="BS19" s="408"/>
      <c r="BT19" s="408"/>
      <c r="BU19" s="409"/>
      <c r="BV19" s="407">
        <v>14020492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10897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23853751</v>
      </c>
      <c r="BO22" s="371"/>
      <c r="BP22" s="371"/>
      <c r="BQ22" s="371"/>
      <c r="BR22" s="371"/>
      <c r="BS22" s="371"/>
      <c r="BT22" s="371"/>
      <c r="BU22" s="372"/>
      <c r="BV22" s="370">
        <v>25961570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22664665</v>
      </c>
      <c r="BO23" s="408"/>
      <c r="BP23" s="408"/>
      <c r="BQ23" s="408"/>
      <c r="BR23" s="408"/>
      <c r="BS23" s="408"/>
      <c r="BT23" s="408"/>
      <c r="BU23" s="409"/>
      <c r="BV23" s="407">
        <v>24500087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6488</v>
      </c>
      <c r="R24" s="459"/>
      <c r="S24" s="459"/>
      <c r="T24" s="459"/>
      <c r="U24" s="459"/>
      <c r="V24" s="501"/>
      <c r="W24" s="553"/>
      <c r="X24" s="554"/>
      <c r="Y24" s="555"/>
      <c r="Z24" s="457" t="s">
        <v>162</v>
      </c>
      <c r="AA24" s="437"/>
      <c r="AB24" s="437"/>
      <c r="AC24" s="437"/>
      <c r="AD24" s="437"/>
      <c r="AE24" s="437"/>
      <c r="AF24" s="437"/>
      <c r="AG24" s="438"/>
      <c r="AH24" s="458">
        <v>287</v>
      </c>
      <c r="AI24" s="459"/>
      <c r="AJ24" s="459"/>
      <c r="AK24" s="459"/>
      <c r="AL24" s="501"/>
      <c r="AM24" s="458">
        <v>897449</v>
      </c>
      <c r="AN24" s="459"/>
      <c r="AO24" s="459"/>
      <c r="AP24" s="459"/>
      <c r="AQ24" s="459"/>
      <c r="AR24" s="501"/>
      <c r="AS24" s="458">
        <v>3127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18920815</v>
      </c>
      <c r="BO24" s="408"/>
      <c r="BP24" s="408"/>
      <c r="BQ24" s="408"/>
      <c r="BR24" s="408"/>
      <c r="BS24" s="408"/>
      <c r="BT24" s="408"/>
      <c r="BU24" s="409"/>
      <c r="BV24" s="407">
        <v>20479760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6156</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1102642</v>
      </c>
      <c r="BO25" s="371"/>
      <c r="BP25" s="371"/>
      <c r="BQ25" s="371"/>
      <c r="BR25" s="371"/>
      <c r="BS25" s="371"/>
      <c r="BT25" s="371"/>
      <c r="BU25" s="372"/>
      <c r="BV25" s="370">
        <v>1234847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5454</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34960</v>
      </c>
      <c r="AN26" s="459"/>
      <c r="AO26" s="459"/>
      <c r="AP26" s="459"/>
      <c r="AQ26" s="459"/>
      <c r="AR26" s="501"/>
      <c r="AS26" s="458">
        <v>3496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5380</v>
      </c>
      <c r="R27" s="459"/>
      <c r="S27" s="459"/>
      <c r="T27" s="459"/>
      <c r="U27" s="459"/>
      <c r="V27" s="501"/>
      <c r="W27" s="553"/>
      <c r="X27" s="554"/>
      <c r="Y27" s="555"/>
      <c r="Z27" s="457" t="s">
        <v>171</v>
      </c>
      <c r="AA27" s="437"/>
      <c r="AB27" s="437"/>
      <c r="AC27" s="437"/>
      <c r="AD27" s="437"/>
      <c r="AE27" s="437"/>
      <c r="AF27" s="437"/>
      <c r="AG27" s="438"/>
      <c r="AH27" s="458">
        <v>45</v>
      </c>
      <c r="AI27" s="459"/>
      <c r="AJ27" s="459"/>
      <c r="AK27" s="459"/>
      <c r="AL27" s="501"/>
      <c r="AM27" s="458">
        <v>132693</v>
      </c>
      <c r="AN27" s="459"/>
      <c r="AO27" s="459"/>
      <c r="AP27" s="459"/>
      <c r="AQ27" s="459"/>
      <c r="AR27" s="501"/>
      <c r="AS27" s="458">
        <v>2949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633297</v>
      </c>
      <c r="BO27" s="527"/>
      <c r="BP27" s="527"/>
      <c r="BQ27" s="527"/>
      <c r="BR27" s="527"/>
      <c r="BS27" s="527"/>
      <c r="BT27" s="527"/>
      <c r="BU27" s="528"/>
      <c r="BV27" s="526">
        <v>633297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4690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1826800</v>
      </c>
      <c r="BO28" s="371"/>
      <c r="BP28" s="371"/>
      <c r="BQ28" s="371"/>
      <c r="BR28" s="371"/>
      <c r="BS28" s="371"/>
      <c r="BT28" s="371"/>
      <c r="BU28" s="372"/>
      <c r="BV28" s="370">
        <v>1725400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4180</v>
      </c>
      <c r="R29" s="459"/>
      <c r="S29" s="459"/>
      <c r="T29" s="459"/>
      <c r="U29" s="459"/>
      <c r="V29" s="501"/>
      <c r="W29" s="556"/>
      <c r="X29" s="557"/>
      <c r="Y29" s="558"/>
      <c r="Z29" s="457" t="s">
        <v>177</v>
      </c>
      <c r="AA29" s="437"/>
      <c r="AB29" s="437"/>
      <c r="AC29" s="437"/>
      <c r="AD29" s="437"/>
      <c r="AE29" s="437"/>
      <c r="AF29" s="437"/>
      <c r="AG29" s="438"/>
      <c r="AH29" s="458">
        <v>332</v>
      </c>
      <c r="AI29" s="459"/>
      <c r="AJ29" s="459"/>
      <c r="AK29" s="459"/>
      <c r="AL29" s="501"/>
      <c r="AM29" s="458">
        <v>1030142</v>
      </c>
      <c r="AN29" s="459"/>
      <c r="AO29" s="459"/>
      <c r="AP29" s="459"/>
      <c r="AQ29" s="459"/>
      <c r="AR29" s="501"/>
      <c r="AS29" s="458">
        <v>3103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1310989</v>
      </c>
      <c r="BO29" s="408"/>
      <c r="BP29" s="408"/>
      <c r="BQ29" s="408"/>
      <c r="BR29" s="408"/>
      <c r="BS29" s="408"/>
      <c r="BT29" s="408"/>
      <c r="BU29" s="409"/>
      <c r="BV29" s="407">
        <v>1052159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3305551</v>
      </c>
      <c r="BO30" s="527"/>
      <c r="BP30" s="527"/>
      <c r="BQ30" s="527"/>
      <c r="BR30" s="527"/>
      <c r="BS30" s="527"/>
      <c r="BT30" s="527"/>
      <c r="BU30" s="528"/>
      <c r="BV30" s="526">
        <v>3176367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IF('各会計、関係団体の財政状況及び健全化判断比率'!B33="","",'各会計、関係団体の財政状況及び健全化判断比率'!B33)</f>
        <v>農業集落排水事業特別会計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五條市土地開発公社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墓地事業特別会計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奈良広域水質検査センター組合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大塔診療所特別会計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奈良県住宅新築資金等貸付金回収管理組合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やまと広域環境衛生事務組合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南和広域医療企業団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9FaSUqloSYSNQa3R4UmnPPJfwjXr4lvbt5tIhk16dWJklSAkOR/f4I7e7j1ZrHXCUR6AUBY/jxndHuZDto81w==" saltValue="hdj77+WnSPr5Wca33Jmo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534</v>
      </c>
      <c r="D34" s="1151"/>
      <c r="E34" s="1152"/>
      <c r="F34" s="32">
        <v>6.89</v>
      </c>
      <c r="G34" s="33">
        <v>5.84</v>
      </c>
      <c r="H34" s="33">
        <v>6.84</v>
      </c>
      <c r="I34" s="33">
        <v>6.78</v>
      </c>
      <c r="J34" s="34">
        <v>6.14</v>
      </c>
      <c r="K34" s="22"/>
      <c r="L34" s="22"/>
      <c r="M34" s="22"/>
      <c r="N34" s="22"/>
      <c r="O34" s="22"/>
      <c r="P34" s="22"/>
    </row>
    <row r="35" spans="1:16" ht="39" customHeight="1" x14ac:dyDescent="0.2">
      <c r="A35" s="22"/>
      <c r="B35" s="35"/>
      <c r="C35" s="1145" t="s">
        <v>535</v>
      </c>
      <c r="D35" s="1146"/>
      <c r="E35" s="1147"/>
      <c r="F35" s="36">
        <v>4.99</v>
      </c>
      <c r="G35" s="37">
        <v>4.22</v>
      </c>
      <c r="H35" s="37">
        <v>6.98</v>
      </c>
      <c r="I35" s="37">
        <v>7.92</v>
      </c>
      <c r="J35" s="38">
        <v>4.46</v>
      </c>
      <c r="K35" s="22"/>
      <c r="L35" s="22"/>
      <c r="M35" s="22"/>
      <c r="N35" s="22"/>
      <c r="O35" s="22"/>
      <c r="P35" s="22"/>
    </row>
    <row r="36" spans="1:16" ht="39" customHeight="1" x14ac:dyDescent="0.2">
      <c r="A36" s="22"/>
      <c r="B36" s="35"/>
      <c r="C36" s="1145" t="s">
        <v>536</v>
      </c>
      <c r="D36" s="1146"/>
      <c r="E36" s="1147"/>
      <c r="F36" s="36">
        <v>0.19</v>
      </c>
      <c r="G36" s="37">
        <v>0.47</v>
      </c>
      <c r="H36" s="37">
        <v>0.86</v>
      </c>
      <c r="I36" s="37">
        <v>0.89</v>
      </c>
      <c r="J36" s="38">
        <v>1.1000000000000001</v>
      </c>
      <c r="K36" s="22"/>
      <c r="L36" s="22"/>
      <c r="M36" s="22"/>
      <c r="N36" s="22"/>
      <c r="O36" s="22"/>
      <c r="P36" s="22"/>
    </row>
    <row r="37" spans="1:16" ht="39" customHeight="1" x14ac:dyDescent="0.2">
      <c r="A37" s="22"/>
      <c r="B37" s="35"/>
      <c r="C37" s="1145" t="s">
        <v>537</v>
      </c>
      <c r="D37" s="1146"/>
      <c r="E37" s="1147"/>
      <c r="F37" s="36">
        <v>0.13</v>
      </c>
      <c r="G37" s="37">
        <v>0.03</v>
      </c>
      <c r="H37" s="37">
        <v>0.65</v>
      </c>
      <c r="I37" s="37">
        <v>0.8</v>
      </c>
      <c r="J37" s="38">
        <v>0.9</v>
      </c>
      <c r="K37" s="22"/>
      <c r="L37" s="22"/>
      <c r="M37" s="22"/>
      <c r="N37" s="22"/>
      <c r="O37" s="22"/>
      <c r="P37" s="22"/>
    </row>
    <row r="38" spans="1:16" ht="39" customHeight="1" x14ac:dyDescent="0.2">
      <c r="A38" s="22"/>
      <c r="B38" s="35"/>
      <c r="C38" s="1145" t="s">
        <v>538</v>
      </c>
      <c r="D38" s="1146"/>
      <c r="E38" s="1147"/>
      <c r="F38" s="36">
        <v>0.64</v>
      </c>
      <c r="G38" s="37">
        <v>0.1</v>
      </c>
      <c r="H38" s="37">
        <v>0.23</v>
      </c>
      <c r="I38" s="37">
        <v>0.12</v>
      </c>
      <c r="J38" s="38">
        <v>0.24</v>
      </c>
      <c r="K38" s="22"/>
      <c r="L38" s="22"/>
      <c r="M38" s="22"/>
      <c r="N38" s="22"/>
      <c r="O38" s="22"/>
      <c r="P38" s="22"/>
    </row>
    <row r="39" spans="1:16" ht="39" customHeight="1" x14ac:dyDescent="0.2">
      <c r="A39" s="22"/>
      <c r="B39" s="35"/>
      <c r="C39" s="1145" t="s">
        <v>539</v>
      </c>
      <c r="D39" s="1146"/>
      <c r="E39" s="1147"/>
      <c r="F39" s="36">
        <v>0</v>
      </c>
      <c r="G39" s="37">
        <v>0</v>
      </c>
      <c r="H39" s="37">
        <v>0</v>
      </c>
      <c r="I39" s="37">
        <v>0</v>
      </c>
      <c r="J39" s="38">
        <v>0.01</v>
      </c>
      <c r="K39" s="22"/>
      <c r="L39" s="22"/>
      <c r="M39" s="22"/>
      <c r="N39" s="22"/>
      <c r="O39" s="22"/>
      <c r="P39" s="22"/>
    </row>
    <row r="40" spans="1:16" ht="39" customHeight="1" x14ac:dyDescent="0.2">
      <c r="A40" s="22"/>
      <c r="B40" s="35"/>
      <c r="C40" s="1145" t="s">
        <v>540</v>
      </c>
      <c r="D40" s="1146"/>
      <c r="E40" s="1147"/>
      <c r="F40" s="36">
        <v>0</v>
      </c>
      <c r="G40" s="37">
        <v>0</v>
      </c>
      <c r="H40" s="37">
        <v>0</v>
      </c>
      <c r="I40" s="37">
        <v>0</v>
      </c>
      <c r="J40" s="38">
        <v>0</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jbcM1Rr0Mvirhi1Og8fFEq+XJIBxfZQpD4M98iL8e37tEOFS7pILR8h8ndFKJIKV/1vtpnOyQW+cabusWnjdw==" saltValue="ysEubCZZMXA4KDuXgtd0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2837</v>
      </c>
      <c r="L45" s="60">
        <v>2690</v>
      </c>
      <c r="M45" s="60">
        <v>2745</v>
      </c>
      <c r="N45" s="60">
        <v>2601</v>
      </c>
      <c r="O45" s="61">
        <v>2625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682</v>
      </c>
      <c r="L48" s="64">
        <v>644</v>
      </c>
      <c r="M48" s="64">
        <v>621</v>
      </c>
      <c r="N48" s="64">
        <v>512</v>
      </c>
      <c r="O48" s="65">
        <v>288</v>
      </c>
      <c r="P48" s="48"/>
      <c r="Q48" s="48"/>
      <c r="R48" s="48"/>
      <c r="S48" s="48"/>
      <c r="T48" s="48"/>
      <c r="U48" s="48"/>
    </row>
    <row r="49" spans="1:21" ht="30.75" customHeight="1" x14ac:dyDescent="0.2">
      <c r="A49" s="48"/>
      <c r="B49" s="1155"/>
      <c r="C49" s="1156"/>
      <c r="D49" s="62"/>
      <c r="E49" s="1161" t="s">
        <v>14</v>
      </c>
      <c r="F49" s="1161"/>
      <c r="G49" s="1161"/>
      <c r="H49" s="1161"/>
      <c r="I49" s="1161"/>
      <c r="J49" s="1162"/>
      <c r="K49" s="63">
        <v>200</v>
      </c>
      <c r="L49" s="64">
        <v>148</v>
      </c>
      <c r="M49" s="64">
        <v>90</v>
      </c>
      <c r="N49" s="64">
        <v>102</v>
      </c>
      <c r="O49" s="65">
        <v>140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2780</v>
      </c>
      <c r="L52" s="64">
        <v>2771</v>
      </c>
      <c r="M52" s="64">
        <v>2621</v>
      </c>
      <c r="N52" s="64">
        <v>2455</v>
      </c>
      <c r="O52" s="65">
        <v>2493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939</v>
      </c>
      <c r="L53" s="69">
        <v>711</v>
      </c>
      <c r="M53" s="69">
        <v>835</v>
      </c>
      <c r="N53" s="69">
        <v>760</v>
      </c>
      <c r="O53" s="70">
        <v>560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unKuxHhv4eOJkxv20E86tvVLJ1XjyEwEo/eNyOmpnjIBUdt4m4XqIogOe6IPNr02NRkx+j3Aaz/lp56TzxyvQ==" saltValue="HoXyOCfFBMKpvsvxEoQQ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28759</v>
      </c>
      <c r="J41" s="344">
        <v>29960</v>
      </c>
      <c r="K41" s="344">
        <v>27706</v>
      </c>
      <c r="L41" s="344">
        <v>25962</v>
      </c>
      <c r="M41" s="345">
        <v>23854</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5349</v>
      </c>
      <c r="J43" s="347">
        <v>4880</v>
      </c>
      <c r="K43" s="347">
        <v>4461</v>
      </c>
      <c r="L43" s="347">
        <v>4062</v>
      </c>
      <c r="M43" s="348">
        <v>3112</v>
      </c>
    </row>
    <row r="44" spans="2:13" ht="27.75" customHeight="1" x14ac:dyDescent="0.2">
      <c r="B44" s="1186"/>
      <c r="C44" s="1187"/>
      <c r="D44" s="106"/>
      <c r="E44" s="1192" t="s">
        <v>34</v>
      </c>
      <c r="F44" s="1192"/>
      <c r="G44" s="1192"/>
      <c r="H44" s="1193"/>
      <c r="I44" s="346">
        <v>1343</v>
      </c>
      <c r="J44" s="347">
        <v>1313</v>
      </c>
      <c r="K44" s="347">
        <v>1277</v>
      </c>
      <c r="L44" s="347">
        <v>1243</v>
      </c>
      <c r="M44" s="348">
        <v>1293</v>
      </c>
    </row>
    <row r="45" spans="2:13" ht="27.75" customHeight="1" x14ac:dyDescent="0.2">
      <c r="B45" s="1186"/>
      <c r="C45" s="1187"/>
      <c r="D45" s="106"/>
      <c r="E45" s="1192" t="s">
        <v>35</v>
      </c>
      <c r="F45" s="1192"/>
      <c r="G45" s="1192"/>
      <c r="H45" s="1193"/>
      <c r="I45" s="346">
        <v>2377</v>
      </c>
      <c r="J45" s="347">
        <v>2246</v>
      </c>
      <c r="K45" s="347">
        <v>2244</v>
      </c>
      <c r="L45" s="347">
        <v>2373</v>
      </c>
      <c r="M45" s="348">
        <v>2404</v>
      </c>
    </row>
    <row r="46" spans="2:13" ht="27.75" customHeight="1" x14ac:dyDescent="0.2">
      <c r="B46" s="1186"/>
      <c r="C46" s="1187"/>
      <c r="D46" s="107"/>
      <c r="E46" s="1192" t="s">
        <v>36</v>
      </c>
      <c r="F46" s="1192"/>
      <c r="G46" s="1192"/>
      <c r="H46" s="1193"/>
      <c r="I46" s="346">
        <v>1751</v>
      </c>
      <c r="J46" s="347">
        <v>1887</v>
      </c>
      <c r="K46" s="347">
        <v>1752</v>
      </c>
      <c r="L46" s="347">
        <v>1733</v>
      </c>
      <c r="M46" s="348">
        <v>1740</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2780</v>
      </c>
      <c r="J50" s="347">
        <v>3272</v>
      </c>
      <c r="K50" s="347">
        <v>3925</v>
      </c>
      <c r="L50" s="347">
        <v>4028</v>
      </c>
      <c r="M50" s="348">
        <v>5779</v>
      </c>
    </row>
    <row r="51" spans="2:13" ht="27.75" customHeight="1" x14ac:dyDescent="0.2">
      <c r="B51" s="1186"/>
      <c r="C51" s="1187"/>
      <c r="D51" s="106"/>
      <c r="E51" s="1192" t="s">
        <v>42</v>
      </c>
      <c r="F51" s="1192"/>
      <c r="G51" s="1192"/>
      <c r="H51" s="1193"/>
      <c r="I51" s="346">
        <v>1567</v>
      </c>
      <c r="J51" s="347">
        <v>1466</v>
      </c>
      <c r="K51" s="347">
        <v>1404</v>
      </c>
      <c r="L51" s="347">
        <v>1212</v>
      </c>
      <c r="M51" s="348">
        <v>1308</v>
      </c>
    </row>
    <row r="52" spans="2:13" ht="27.75" customHeight="1" x14ac:dyDescent="0.2">
      <c r="B52" s="1188"/>
      <c r="C52" s="1189"/>
      <c r="D52" s="106"/>
      <c r="E52" s="1192" t="s">
        <v>43</v>
      </c>
      <c r="F52" s="1192"/>
      <c r="G52" s="1192"/>
      <c r="H52" s="1193"/>
      <c r="I52" s="346">
        <v>24927</v>
      </c>
      <c r="J52" s="347">
        <v>25864</v>
      </c>
      <c r="K52" s="347">
        <v>23629</v>
      </c>
      <c r="L52" s="347">
        <v>22816</v>
      </c>
      <c r="M52" s="348">
        <v>20539</v>
      </c>
    </row>
    <row r="53" spans="2:13" ht="27.75" customHeight="1" thickBot="1" x14ac:dyDescent="0.25">
      <c r="B53" s="1199" t="s">
        <v>19</v>
      </c>
      <c r="C53" s="1200"/>
      <c r="D53" s="110"/>
      <c r="E53" s="1201" t="s">
        <v>44</v>
      </c>
      <c r="F53" s="1201"/>
      <c r="G53" s="1201"/>
      <c r="H53" s="1202"/>
      <c r="I53" s="349">
        <v>10305</v>
      </c>
      <c r="J53" s="350">
        <v>9685</v>
      </c>
      <c r="K53" s="350">
        <v>8484</v>
      </c>
      <c r="L53" s="350">
        <v>7317</v>
      </c>
      <c r="M53" s="351">
        <v>4778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YWUcNop5btSsByPOFdxKtTI80pJdiBXYUv9bKMjiwDEj1XnFl8SRoqLPOY1BPk7joW+3D8NseCZz7n4gBr9iQ==" saltValue="V5DoRHDvmMdVYTm35ubY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1725</v>
      </c>
      <c r="G55" s="352">
        <v>1725</v>
      </c>
      <c r="H55" s="353">
        <v>1827</v>
      </c>
    </row>
    <row r="56" spans="2:8" ht="52.5" customHeight="1" x14ac:dyDescent="0.2">
      <c r="B56" s="122"/>
      <c r="C56" s="1213" t="s">
        <v>47</v>
      </c>
      <c r="D56" s="1213"/>
      <c r="E56" s="1214"/>
      <c r="F56" s="354">
        <v>952</v>
      </c>
      <c r="G56" s="354">
        <v>1052</v>
      </c>
      <c r="H56" s="355">
        <v>1311</v>
      </c>
    </row>
    <row r="57" spans="2:8" ht="53.25" customHeight="1" x14ac:dyDescent="0.2">
      <c r="B57" s="122"/>
      <c r="C57" s="1215" t="s">
        <v>48</v>
      </c>
      <c r="D57" s="1215"/>
      <c r="E57" s="1216"/>
      <c r="F57" s="356">
        <v>2924</v>
      </c>
      <c r="G57" s="356">
        <v>3176</v>
      </c>
      <c r="H57" s="357">
        <v>3306</v>
      </c>
    </row>
    <row r="58" spans="2:8" ht="45.75" customHeight="1" x14ac:dyDescent="0.2">
      <c r="B58" s="123"/>
      <c r="C58" s="1203" t="s">
        <v>550</v>
      </c>
      <c r="D58" s="1204"/>
      <c r="E58" s="1205"/>
      <c r="F58" s="358">
        <v>1740</v>
      </c>
      <c r="G58" s="358">
        <v>1740</v>
      </c>
      <c r="H58" s="359">
        <v>1740</v>
      </c>
    </row>
    <row r="59" spans="2:8" ht="45.75" customHeight="1" x14ac:dyDescent="0.2">
      <c r="B59" s="123"/>
      <c r="C59" s="1203" t="s">
        <v>551</v>
      </c>
      <c r="D59" s="1204"/>
      <c r="E59" s="1205"/>
      <c r="F59" s="358">
        <v>518</v>
      </c>
      <c r="G59" s="358">
        <v>521</v>
      </c>
      <c r="H59" s="359">
        <v>596</v>
      </c>
    </row>
    <row r="60" spans="2:8" ht="45.75" customHeight="1" x14ac:dyDescent="0.2">
      <c r="B60" s="123"/>
      <c r="C60" s="1203" t="s">
        <v>552</v>
      </c>
      <c r="D60" s="1204"/>
      <c r="E60" s="1205"/>
      <c r="F60" s="358">
        <v>402</v>
      </c>
      <c r="G60" s="358">
        <v>402</v>
      </c>
      <c r="H60" s="359">
        <v>402</v>
      </c>
    </row>
    <row r="61" spans="2:8" ht="45.75" customHeight="1" x14ac:dyDescent="0.2">
      <c r="B61" s="123"/>
      <c r="C61" s="1203" t="s">
        <v>553</v>
      </c>
      <c r="D61" s="1204"/>
      <c r="E61" s="1205"/>
      <c r="F61" s="358">
        <v>10</v>
      </c>
      <c r="G61" s="358">
        <v>215</v>
      </c>
      <c r="H61" s="359">
        <v>264</v>
      </c>
    </row>
    <row r="62" spans="2:8" ht="45.75" customHeight="1" thickBot="1" x14ac:dyDescent="0.25">
      <c r="B62" s="124"/>
      <c r="C62" s="1206" t="s">
        <v>554</v>
      </c>
      <c r="D62" s="1207"/>
      <c r="E62" s="1208"/>
      <c r="F62" s="360">
        <v>82</v>
      </c>
      <c r="G62" s="360">
        <v>120</v>
      </c>
      <c r="H62" s="361">
        <v>95</v>
      </c>
    </row>
    <row r="63" spans="2:8" ht="52.5" customHeight="1" thickBot="1" x14ac:dyDescent="0.25">
      <c r="B63" s="125"/>
      <c r="C63" s="1209" t="s">
        <v>49</v>
      </c>
      <c r="D63" s="1209"/>
      <c r="E63" s="1210"/>
      <c r="F63" s="362">
        <v>5601</v>
      </c>
      <c r="G63" s="362">
        <v>5954</v>
      </c>
      <c r="H63" s="363">
        <v>6443</v>
      </c>
    </row>
    <row r="64" spans="2:8" ht="13.2" x14ac:dyDescent="0.2"/>
  </sheetData>
  <sheetProtection algorithmName="SHA-512" hashValue="Lpmzx152g3oEaFMokfUJpMgQ/kxLR+EJRTaNOgy9dg1T7G6q/hFr/2or9IET4+vkx4X9PwB8UrEUQkoRFO3vuA==" saltValue="KSIzRRvsQybN020Ey5fg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166076</v>
      </c>
      <c r="E3" s="144"/>
      <c r="F3" s="145">
        <v>92632</v>
      </c>
      <c r="G3" s="146"/>
      <c r="H3" s="147"/>
    </row>
    <row r="4" spans="1:8" x14ac:dyDescent="0.2">
      <c r="A4" s="148"/>
      <c r="B4" s="149"/>
      <c r="C4" s="150"/>
      <c r="D4" s="151">
        <v>144972</v>
      </c>
      <c r="E4" s="152"/>
      <c r="F4" s="153">
        <v>47978</v>
      </c>
      <c r="G4" s="154"/>
      <c r="H4" s="155"/>
    </row>
    <row r="5" spans="1:8" x14ac:dyDescent="0.2">
      <c r="A5" s="136" t="s">
        <v>522</v>
      </c>
      <c r="B5" s="141"/>
      <c r="C5" s="142"/>
      <c r="D5" s="143">
        <v>193941</v>
      </c>
      <c r="E5" s="144"/>
      <c r="F5" s="145">
        <v>96469</v>
      </c>
      <c r="G5" s="146"/>
      <c r="H5" s="147"/>
    </row>
    <row r="6" spans="1:8" x14ac:dyDescent="0.2">
      <c r="A6" s="148"/>
      <c r="B6" s="149"/>
      <c r="C6" s="150"/>
      <c r="D6" s="151">
        <v>175152</v>
      </c>
      <c r="E6" s="152"/>
      <c r="F6" s="153">
        <v>49775</v>
      </c>
      <c r="G6" s="154"/>
      <c r="H6" s="155"/>
    </row>
    <row r="7" spans="1:8" x14ac:dyDescent="0.2">
      <c r="A7" s="136" t="s">
        <v>523</v>
      </c>
      <c r="B7" s="141"/>
      <c r="C7" s="142"/>
      <c r="D7" s="143">
        <v>37514</v>
      </c>
      <c r="E7" s="144"/>
      <c r="F7" s="145">
        <v>85743</v>
      </c>
      <c r="G7" s="146"/>
      <c r="H7" s="147"/>
    </row>
    <row r="8" spans="1:8" x14ac:dyDescent="0.2">
      <c r="A8" s="148"/>
      <c r="B8" s="149"/>
      <c r="C8" s="150"/>
      <c r="D8" s="151">
        <v>22716</v>
      </c>
      <c r="E8" s="152"/>
      <c r="F8" s="153">
        <v>45231</v>
      </c>
      <c r="G8" s="154"/>
      <c r="H8" s="155"/>
    </row>
    <row r="9" spans="1:8" x14ac:dyDescent="0.2">
      <c r="A9" s="136" t="s">
        <v>524</v>
      </c>
      <c r="B9" s="141"/>
      <c r="C9" s="142"/>
      <c r="D9" s="143">
        <v>35473</v>
      </c>
      <c r="E9" s="144"/>
      <c r="F9" s="145">
        <v>92509</v>
      </c>
      <c r="G9" s="146"/>
      <c r="H9" s="147"/>
    </row>
    <row r="10" spans="1:8" x14ac:dyDescent="0.2">
      <c r="A10" s="148"/>
      <c r="B10" s="149"/>
      <c r="C10" s="150"/>
      <c r="D10" s="151">
        <v>19271</v>
      </c>
      <c r="E10" s="152"/>
      <c r="F10" s="153">
        <v>52274</v>
      </c>
      <c r="G10" s="154"/>
      <c r="H10" s="155"/>
    </row>
    <row r="11" spans="1:8" x14ac:dyDescent="0.2">
      <c r="A11" s="136" t="s">
        <v>525</v>
      </c>
      <c r="B11" s="141"/>
      <c r="C11" s="142"/>
      <c r="D11" s="143">
        <v>42738</v>
      </c>
      <c r="E11" s="144"/>
      <c r="F11" s="145">
        <v>98544</v>
      </c>
      <c r="G11" s="146"/>
      <c r="H11" s="147"/>
    </row>
    <row r="12" spans="1:8" x14ac:dyDescent="0.2">
      <c r="A12" s="148"/>
      <c r="B12" s="149"/>
      <c r="C12" s="156"/>
      <c r="D12" s="151">
        <v>19698</v>
      </c>
      <c r="E12" s="152"/>
      <c r="F12" s="153">
        <v>55816</v>
      </c>
      <c r="G12" s="154"/>
      <c r="H12" s="155"/>
    </row>
    <row r="13" spans="1:8" x14ac:dyDescent="0.2">
      <c r="A13" s="136"/>
      <c r="B13" s="141"/>
      <c r="C13" s="157"/>
      <c r="D13" s="158">
        <v>95148</v>
      </c>
      <c r="E13" s="159"/>
      <c r="F13" s="160">
        <v>93179</v>
      </c>
      <c r="G13" s="161"/>
      <c r="H13" s="147"/>
    </row>
    <row r="14" spans="1:8" x14ac:dyDescent="0.2">
      <c r="A14" s="148"/>
      <c r="B14" s="149"/>
      <c r="C14" s="150"/>
      <c r="D14" s="151">
        <v>76362</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6.9</v>
      </c>
      <c r="C19" s="162">
        <f>ROUND(VALUE(SUBSTITUTE(実質収支比率等に係る経年分析!G$48,"▲","-")),2)</f>
        <v>5.84</v>
      </c>
      <c r="D19" s="162">
        <f>ROUND(VALUE(SUBSTITUTE(実質収支比率等に係る経年分析!H$48,"▲","-")),2)</f>
        <v>6.84</v>
      </c>
      <c r="E19" s="162">
        <f>ROUND(VALUE(SUBSTITUTE(実質収支比率等に係る経年分析!I$48,"▲","-")),2)</f>
        <v>6.79</v>
      </c>
      <c r="F19" s="162">
        <f>ROUND(VALUE(SUBSTITUTE(実質収支比率等に係る経年分析!J$48,"▲","-")),2)</f>
        <v>6.15</v>
      </c>
    </row>
    <row r="20" spans="1:11" x14ac:dyDescent="0.2">
      <c r="A20" s="162" t="s">
        <v>53</v>
      </c>
      <c r="B20" s="162">
        <f>ROUND(VALUE(SUBSTITUTE(実質収支比率等に係る経年分析!F$47,"▲","-")),2)</f>
        <v>12.14</v>
      </c>
      <c r="C20" s="162">
        <f>ROUND(VALUE(SUBSTITUTE(実質収支比率等に係る経年分析!G$47,"▲","-")),2)</f>
        <v>15.06</v>
      </c>
      <c r="D20" s="162">
        <f>ROUND(VALUE(SUBSTITUTE(実質収支比率等に係る経年分析!H$47,"▲","-")),2)</f>
        <v>15.69</v>
      </c>
      <c r="E20" s="162">
        <f>ROUND(VALUE(SUBSTITUTE(実質収支比率等に係る経年分析!I$47,"▲","-")),2)</f>
        <v>15.78</v>
      </c>
      <c r="F20" s="162">
        <f>ROUND(VALUE(SUBSTITUTE(実質収支比率等に係る経年分析!J$47,"▲","-")),2)</f>
        <v>16.43</v>
      </c>
    </row>
    <row r="21" spans="1:11" x14ac:dyDescent="0.2">
      <c r="A21" s="162" t="s">
        <v>54</v>
      </c>
      <c r="B21" s="162">
        <f>IF(ISNUMBER(VALUE(SUBSTITUTE(実質収支比率等に係る経年分析!F$49,"▲","-"))),ROUND(VALUE(SUBSTITUTE(実質収支比率等に係る経年分析!F$49,"▲","-")),2),NA())</f>
        <v>5.0999999999999996</v>
      </c>
      <c r="C21" s="162">
        <f>IF(ISNUMBER(VALUE(SUBSTITUTE(実質収支比率等に係る経年分析!G$49,"▲","-"))),ROUND(VALUE(SUBSTITUTE(実質収支比率等に係る経年分析!G$49,"▲","-")),2),NA())</f>
        <v>5.0599999999999996</v>
      </c>
      <c r="D21" s="162">
        <f>IF(ISNUMBER(VALUE(SUBSTITUTE(実質収支比率等に係る経年分析!H$49,"▲","-"))),ROUND(VALUE(SUBSTITUTE(実質収支比率等に係る経年分析!H$49,"▲","-")),2),NA())</f>
        <v>2.0099999999999998</v>
      </c>
      <c r="E21" s="162">
        <f>IF(ISNUMBER(VALUE(SUBSTITUTE(実質収支比率等に係る経年分析!I$49,"▲","-"))),ROUND(VALUE(SUBSTITUTE(実質収支比率等に係る経年分析!I$49,"▲","-")),2),NA())</f>
        <v>-0.09</v>
      </c>
      <c r="F21" s="162">
        <f>IF(ISNUMBER(VALUE(SUBSTITUTE(実質収支比率等に係る経年分析!J$49,"▲","-"))),ROUND(VALUE(SUBSTITUTE(実質収支比率等に係る経年分析!J$49,"▲","-")),2),NA())</f>
        <v>0.82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大塔診療所特別会計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墓地事業特別会計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1.1000000000000001</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6.14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2780</v>
      </c>
      <c r="E42" s="164"/>
      <c r="F42" s="164"/>
      <c r="G42" s="164">
        <f>'実質公債費比率（分子）の構造'!L$52</f>
        <v>2771</v>
      </c>
      <c r="H42" s="164"/>
      <c r="I42" s="164"/>
      <c r="J42" s="164">
        <f>'実質公債費比率（分子）の構造'!M$52</f>
        <v>2621</v>
      </c>
      <c r="K42" s="164"/>
      <c r="L42" s="164"/>
      <c r="M42" s="164">
        <f>'実質公債費比率（分子）の構造'!N$52</f>
        <v>2455</v>
      </c>
      <c r="N42" s="164"/>
      <c r="O42" s="164"/>
      <c r="P42" s="164">
        <f>'実質公債費比率（分子）の構造'!O$52</f>
        <v>2493</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200</v>
      </c>
      <c r="C45" s="164"/>
      <c r="D45" s="164"/>
      <c r="E45" s="164">
        <f>'実質公債費比率（分子）の構造'!L$49</f>
        <v>148</v>
      </c>
      <c r="F45" s="164"/>
      <c r="G45" s="164"/>
      <c r="H45" s="164">
        <f>'実質公債費比率（分子）の構造'!M$49</f>
        <v>90</v>
      </c>
      <c r="I45" s="164"/>
      <c r="J45" s="164"/>
      <c r="K45" s="164">
        <f>'実質公債費比率（分子）の構造'!N$49</f>
        <v>102</v>
      </c>
      <c r="L45" s="164"/>
      <c r="M45" s="164"/>
      <c r="N45" s="164">
        <f>'実質公債費比率（分子）の構造'!O$49</f>
        <v>140</v>
      </c>
      <c r="O45" s="164"/>
      <c r="P45" s="164"/>
    </row>
    <row r="46" spans="1:16" x14ac:dyDescent="0.2">
      <c r="A46" s="164" t="s">
        <v>64</v>
      </c>
      <c r="B46" s="164">
        <f>'実質公債費比率（分子）の構造'!K$48</f>
        <v>682</v>
      </c>
      <c r="C46" s="164"/>
      <c r="D46" s="164"/>
      <c r="E46" s="164">
        <f>'実質公債費比率（分子）の構造'!L$48</f>
        <v>644</v>
      </c>
      <c r="F46" s="164"/>
      <c r="G46" s="164"/>
      <c r="H46" s="164">
        <f>'実質公債費比率（分子）の構造'!M$48</f>
        <v>621</v>
      </c>
      <c r="I46" s="164"/>
      <c r="J46" s="164"/>
      <c r="K46" s="164">
        <f>'実質公債費比率（分子）の構造'!N$48</f>
        <v>512</v>
      </c>
      <c r="L46" s="164"/>
      <c r="M46" s="164"/>
      <c r="N46" s="164">
        <f>'実質公債費比率（分子）の構造'!O$48</f>
        <v>288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2837</v>
      </c>
      <c r="C49" s="164"/>
      <c r="D49" s="164"/>
      <c r="E49" s="164">
        <f>'実質公債費比率（分子）の構造'!L$45</f>
        <v>2690</v>
      </c>
      <c r="F49" s="164"/>
      <c r="G49" s="164"/>
      <c r="H49" s="164">
        <f>'実質公債費比率（分子）の構造'!M$45</f>
        <v>2745</v>
      </c>
      <c r="I49" s="164"/>
      <c r="J49" s="164"/>
      <c r="K49" s="164">
        <f>'実質公債費比率（分子）の構造'!N$45</f>
        <v>2601</v>
      </c>
      <c r="L49" s="164"/>
      <c r="M49" s="164"/>
      <c r="N49" s="164">
        <f>'実質公債費比率（分子）の構造'!O$45</f>
        <v>2625</v>
      </c>
      <c r="O49" s="164"/>
      <c r="P49" s="164"/>
    </row>
    <row r="50" spans="1:16" x14ac:dyDescent="0.2">
      <c r="A50" s="164" t="s">
        <v>67</v>
      </c>
      <c r="B50" s="164" t="e">
        <f>NA()</f>
        <v>#N/A</v>
      </c>
      <c r="C50" s="164">
        <f>IF(ISNUMBER('実質公債費比率（分子）の構造'!K$53),'実質公債費比率（分子）の構造'!K$53,NA())</f>
        <v>939</v>
      </c>
      <c r="D50" s="164" t="e">
        <f>NA()</f>
        <v>#N/A</v>
      </c>
      <c r="E50" s="164" t="e">
        <f>NA()</f>
        <v>#N/A</v>
      </c>
      <c r="F50" s="164">
        <f>IF(ISNUMBER('実質公債費比率（分子）の構造'!L$53),'実質公債費比率（分子）の構造'!L$53,NA())</f>
        <v>711</v>
      </c>
      <c r="G50" s="164" t="e">
        <f>NA()</f>
        <v>#N/A</v>
      </c>
      <c r="H50" s="164" t="e">
        <f>NA()</f>
        <v>#N/A</v>
      </c>
      <c r="I50" s="164">
        <f>IF(ISNUMBER('実質公債費比率（分子）の構造'!M$53),'実質公債費比率（分子）の構造'!M$53,NA())</f>
        <v>835</v>
      </c>
      <c r="J50" s="164" t="e">
        <f>NA()</f>
        <v>#N/A</v>
      </c>
      <c r="K50" s="164" t="e">
        <f>NA()</f>
        <v>#N/A</v>
      </c>
      <c r="L50" s="164">
        <f>IF(ISNUMBER('実質公債費比率（分子）の構造'!N$53),'実質公債費比率（分子）の構造'!N$53,NA())</f>
        <v>760</v>
      </c>
      <c r="M50" s="164" t="e">
        <f>NA()</f>
        <v>#N/A</v>
      </c>
      <c r="N50" s="164" t="e">
        <f>NA()</f>
        <v>#N/A</v>
      </c>
      <c r="O50" s="164">
        <f>IF(ISNUMBER('実質公債費比率（分子）の構造'!O$53),'実質公債費比率（分子）の構造'!O$53,NA())</f>
        <v>560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24927</v>
      </c>
      <c r="E56" s="163"/>
      <c r="F56" s="163"/>
      <c r="G56" s="163">
        <f>'将来負担比率（分子）の構造'!J$52</f>
        <v>25864</v>
      </c>
      <c r="H56" s="163"/>
      <c r="I56" s="163"/>
      <c r="J56" s="163">
        <f>'将来負担比率（分子）の構造'!K$52</f>
        <v>23629</v>
      </c>
      <c r="K56" s="163"/>
      <c r="L56" s="163"/>
      <c r="M56" s="163">
        <f>'将来負担比率（分子）の構造'!L$52</f>
        <v>22816</v>
      </c>
      <c r="N56" s="163"/>
      <c r="O56" s="163"/>
      <c r="P56" s="163">
        <f>'将来負担比率（分子）の構造'!M$52</f>
        <v>20539</v>
      </c>
    </row>
    <row r="57" spans="1:16" x14ac:dyDescent="0.2">
      <c r="A57" s="163" t="s">
        <v>42</v>
      </c>
      <c r="B57" s="163"/>
      <c r="C57" s="163"/>
      <c r="D57" s="163">
        <f>'将来負担比率（分子）の構造'!I$51</f>
        <v>1567</v>
      </c>
      <c r="E57" s="163"/>
      <c r="F57" s="163"/>
      <c r="G57" s="163">
        <f>'将来負担比率（分子）の構造'!J$51</f>
        <v>1466</v>
      </c>
      <c r="H57" s="163"/>
      <c r="I57" s="163"/>
      <c r="J57" s="163">
        <f>'将来負担比率（分子）の構造'!K$51</f>
        <v>1404</v>
      </c>
      <c r="K57" s="163"/>
      <c r="L57" s="163"/>
      <c r="M57" s="163">
        <f>'将来負担比率（分子）の構造'!L$51</f>
        <v>1212</v>
      </c>
      <c r="N57" s="163"/>
      <c r="O57" s="163"/>
      <c r="P57" s="163">
        <f>'将来負担比率（分子）の構造'!M$51</f>
        <v>1308</v>
      </c>
    </row>
    <row r="58" spans="1:16" x14ac:dyDescent="0.2">
      <c r="A58" s="163" t="s">
        <v>41</v>
      </c>
      <c r="B58" s="163"/>
      <c r="C58" s="163"/>
      <c r="D58" s="163">
        <f>'将来負担比率（分子）の構造'!I$50</f>
        <v>2780</v>
      </c>
      <c r="E58" s="163"/>
      <c r="F58" s="163"/>
      <c r="G58" s="163">
        <f>'将来負担比率（分子）の構造'!J$50</f>
        <v>3272</v>
      </c>
      <c r="H58" s="163"/>
      <c r="I58" s="163"/>
      <c r="J58" s="163">
        <f>'将来負担比率（分子）の構造'!K$50</f>
        <v>3925</v>
      </c>
      <c r="K58" s="163"/>
      <c r="L58" s="163"/>
      <c r="M58" s="163">
        <f>'将来負担比率（分子）の構造'!L$50</f>
        <v>4028</v>
      </c>
      <c r="N58" s="163"/>
      <c r="O58" s="163"/>
      <c r="P58" s="163">
        <f>'将来負担比率（分子）の構造'!M$50</f>
        <v>5779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1751</v>
      </c>
      <c r="C61" s="163"/>
      <c r="D61" s="163"/>
      <c r="E61" s="163">
        <f>'将来負担比率（分子）の構造'!J$46</f>
        <v>1887</v>
      </c>
      <c r="F61" s="163"/>
      <c r="G61" s="163"/>
      <c r="H61" s="163">
        <f>'将来負担比率（分子）の構造'!K$46</f>
        <v>1752</v>
      </c>
      <c r="I61" s="163"/>
      <c r="J61" s="163"/>
      <c r="K61" s="163">
        <f>'将来負担比率（分子）の構造'!L$46</f>
        <v>1733</v>
      </c>
      <c r="L61" s="163"/>
      <c r="M61" s="163"/>
      <c r="N61" s="163">
        <f>'将来負担比率（分子）の構造'!M$46</f>
        <v>1740</v>
      </c>
      <c r="O61" s="163"/>
      <c r="P61" s="163"/>
    </row>
    <row r="62" spans="1:16" x14ac:dyDescent="0.2">
      <c r="A62" s="163" t="s">
        <v>35</v>
      </c>
      <c r="B62" s="163">
        <f>'将来負担比率（分子）の構造'!I$45</f>
        <v>2377</v>
      </c>
      <c r="C62" s="163"/>
      <c r="D62" s="163"/>
      <c r="E62" s="163">
        <f>'将来負担比率（分子）の構造'!J$45</f>
        <v>2246</v>
      </c>
      <c r="F62" s="163"/>
      <c r="G62" s="163"/>
      <c r="H62" s="163">
        <f>'将来負担比率（分子）の構造'!K$45</f>
        <v>2244</v>
      </c>
      <c r="I62" s="163"/>
      <c r="J62" s="163"/>
      <c r="K62" s="163">
        <f>'将来負担比率（分子）の構造'!L$45</f>
        <v>2373</v>
      </c>
      <c r="L62" s="163"/>
      <c r="M62" s="163"/>
      <c r="N62" s="163">
        <f>'将来負担比率（分子）の構造'!M$45</f>
        <v>2404</v>
      </c>
      <c r="O62" s="163"/>
      <c r="P62" s="163"/>
    </row>
    <row r="63" spans="1:16" x14ac:dyDescent="0.2">
      <c r="A63" s="163" t="s">
        <v>34</v>
      </c>
      <c r="B63" s="163">
        <f>'将来負担比率（分子）の構造'!I$44</f>
        <v>1343</v>
      </c>
      <c r="C63" s="163"/>
      <c r="D63" s="163"/>
      <c r="E63" s="163">
        <f>'将来負担比率（分子）の構造'!J$44</f>
        <v>1313</v>
      </c>
      <c r="F63" s="163"/>
      <c r="G63" s="163"/>
      <c r="H63" s="163">
        <f>'将来負担比率（分子）の構造'!K$44</f>
        <v>1277</v>
      </c>
      <c r="I63" s="163"/>
      <c r="J63" s="163"/>
      <c r="K63" s="163">
        <f>'将来負担比率（分子）の構造'!L$44</f>
        <v>1243</v>
      </c>
      <c r="L63" s="163"/>
      <c r="M63" s="163"/>
      <c r="N63" s="163">
        <f>'将来負担比率（分子）の構造'!M$44</f>
        <v>1293</v>
      </c>
      <c r="O63" s="163"/>
      <c r="P63" s="163"/>
    </row>
    <row r="64" spans="1:16" x14ac:dyDescent="0.2">
      <c r="A64" s="163" t="s">
        <v>33</v>
      </c>
      <c r="B64" s="163">
        <f>'将来負担比率（分子）の構造'!I$43</f>
        <v>5349</v>
      </c>
      <c r="C64" s="163"/>
      <c r="D64" s="163"/>
      <c r="E64" s="163">
        <f>'将来負担比率（分子）の構造'!J$43</f>
        <v>4880</v>
      </c>
      <c r="F64" s="163"/>
      <c r="G64" s="163"/>
      <c r="H64" s="163">
        <f>'将来負担比率（分子）の構造'!K$43</f>
        <v>4461</v>
      </c>
      <c r="I64" s="163"/>
      <c r="J64" s="163"/>
      <c r="K64" s="163">
        <f>'将来負担比率（分子）の構造'!L$43</f>
        <v>4062</v>
      </c>
      <c r="L64" s="163"/>
      <c r="M64" s="163"/>
      <c r="N64" s="163">
        <f>'将来負担比率（分子）の構造'!M$43</f>
        <v>3112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28759</v>
      </c>
      <c r="C66" s="163"/>
      <c r="D66" s="163"/>
      <c r="E66" s="163">
        <f>'将来負担比率（分子）の構造'!J$41</f>
        <v>29960</v>
      </c>
      <c r="F66" s="163"/>
      <c r="G66" s="163"/>
      <c r="H66" s="163">
        <f>'将来負担比率（分子）の構造'!K$41</f>
        <v>27706</v>
      </c>
      <c r="I66" s="163"/>
      <c r="J66" s="163"/>
      <c r="K66" s="163">
        <f>'将来負担比率（分子）の構造'!L$41</f>
        <v>25962</v>
      </c>
      <c r="L66" s="163"/>
      <c r="M66" s="163"/>
      <c r="N66" s="163">
        <f>'将来負担比率（分子）の構造'!M$41</f>
        <v>23854</v>
      </c>
      <c r="O66" s="163"/>
      <c r="P66" s="163"/>
    </row>
    <row r="67" spans="1:16" x14ac:dyDescent="0.2">
      <c r="A67" s="163" t="s">
        <v>71</v>
      </c>
      <c r="B67" s="163" t="e">
        <f>NA()</f>
        <v>#N/A</v>
      </c>
      <c r="C67" s="163">
        <f>IF(ISNUMBER('将来負担比率（分子）の構造'!I$53), IF('将来負担比率（分子）の構造'!I$53 &lt; 0, 0, '将来負担比率（分子）の構造'!I$53), NA())</f>
        <v>10305</v>
      </c>
      <c r="D67" s="163" t="e">
        <f>NA()</f>
        <v>#N/A</v>
      </c>
      <c r="E67" s="163" t="e">
        <f>NA()</f>
        <v>#N/A</v>
      </c>
      <c r="F67" s="163">
        <f>IF(ISNUMBER('将来負担比率（分子）の構造'!J$53), IF('将来負担比率（分子）の構造'!J$53 &lt; 0, 0, '将来負担比率（分子）の構造'!J$53), NA())</f>
        <v>9685</v>
      </c>
      <c r="G67" s="163" t="e">
        <f>NA()</f>
        <v>#N/A</v>
      </c>
      <c r="H67" s="163" t="e">
        <f>NA()</f>
        <v>#N/A</v>
      </c>
      <c r="I67" s="163">
        <f>IF(ISNUMBER('将来負担比率（分子）の構造'!K$53), IF('将来負担比率（分子）の構造'!K$53 &lt; 0, 0, '将来負担比率（分子）の構造'!K$53), NA())</f>
        <v>8484</v>
      </c>
      <c r="J67" s="163" t="e">
        <f>NA()</f>
        <v>#N/A</v>
      </c>
      <c r="K67" s="163" t="e">
        <f>NA()</f>
        <v>#N/A</v>
      </c>
      <c r="L67" s="163">
        <f>IF(ISNUMBER('将来負担比率（分子）の構造'!L$53), IF('将来負担比率（分子）の構造'!L$53 &lt; 0, 0, '将来負担比率（分子）の構造'!L$53), NA())</f>
        <v>7317</v>
      </c>
      <c r="M67" s="163" t="e">
        <f>NA()</f>
        <v>#N/A</v>
      </c>
      <c r="N67" s="163" t="e">
        <f>NA()</f>
        <v>#N/A</v>
      </c>
      <c r="O67" s="163">
        <f>IF(ISNUMBER('将来負担比率（分子）の構造'!M$53), IF('将来負担比率（分子）の構造'!M$53 &lt; 0, 0, '将来負担比率（分子）の構造'!M$53), NA())</f>
        <v>4778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1725</v>
      </c>
      <c r="C72" s="167">
        <f>基金残高に係る経年分析!G55</f>
        <v>1725</v>
      </c>
      <c r="D72" s="167">
        <f>基金残高に係る経年分析!H55</f>
        <v>1827</v>
      </c>
    </row>
    <row r="73" spans="1:16" x14ac:dyDescent="0.2">
      <c r="A73" s="166" t="s">
        <v>74</v>
      </c>
      <c r="B73" s="167">
        <f>基金残高に係る経年分析!F56</f>
        <v>952</v>
      </c>
      <c r="C73" s="167">
        <f>基金残高に係る経年分析!G56</f>
        <v>1052</v>
      </c>
      <c r="D73" s="167">
        <f>基金残高に係る経年分析!H56</f>
        <v>1311</v>
      </c>
    </row>
    <row r="74" spans="1:16" x14ac:dyDescent="0.2">
      <c r="A74" s="166" t="s">
        <v>75</v>
      </c>
      <c r="B74" s="167">
        <f>基金残高に係る経年分析!F57</f>
        <v>2924</v>
      </c>
      <c r="C74" s="167">
        <f>基金残高に係る経年分析!G57</f>
        <v>3176</v>
      </c>
      <c r="D74" s="167">
        <f>基金残高に係る経年分析!H57</f>
        <v>3306</v>
      </c>
    </row>
  </sheetData>
  <sheetProtection algorithmName="SHA-512" hashValue="6tt7994WDseAe+EKRRi32mvSy+nJUY89hOwFcK0EBCmmvBA6T9sDkiPXkT8cM+c74B1IBT/RoURdaSqQ5UrsoQ==" saltValue="z6gNgw/vwb5Yg6E371AR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3250405</v>
      </c>
      <c r="S5" s="613"/>
      <c r="T5" s="613"/>
      <c r="U5" s="613"/>
      <c r="V5" s="613"/>
      <c r="W5" s="613"/>
      <c r="X5" s="613"/>
      <c r="Y5" s="614"/>
      <c r="Z5" s="615">
        <v>16.100000000000001</v>
      </c>
      <c r="AA5" s="615"/>
      <c r="AB5" s="615"/>
      <c r="AC5" s="615"/>
      <c r="AD5" s="616">
        <v>3128692</v>
      </c>
      <c r="AE5" s="616"/>
      <c r="AF5" s="616"/>
      <c r="AG5" s="616"/>
      <c r="AH5" s="616"/>
      <c r="AI5" s="616"/>
      <c r="AJ5" s="616"/>
      <c r="AK5" s="616"/>
      <c r="AL5" s="617">
        <v>27.6</v>
      </c>
      <c r="AM5" s="618"/>
      <c r="AN5" s="618"/>
      <c r="AO5" s="619"/>
      <c r="AP5" s="609" t="s">
        <v>216</v>
      </c>
      <c r="AQ5" s="610"/>
      <c r="AR5" s="610"/>
      <c r="AS5" s="610"/>
      <c r="AT5" s="610"/>
      <c r="AU5" s="610"/>
      <c r="AV5" s="610"/>
      <c r="AW5" s="610"/>
      <c r="AX5" s="610"/>
      <c r="AY5" s="610"/>
      <c r="AZ5" s="610"/>
      <c r="BA5" s="610"/>
      <c r="BB5" s="610"/>
      <c r="BC5" s="610"/>
      <c r="BD5" s="610"/>
      <c r="BE5" s="610"/>
      <c r="BF5" s="611"/>
      <c r="BG5" s="623">
        <v>3128777</v>
      </c>
      <c r="BH5" s="624"/>
      <c r="BI5" s="624"/>
      <c r="BJ5" s="624"/>
      <c r="BK5" s="624"/>
      <c r="BL5" s="624"/>
      <c r="BM5" s="624"/>
      <c r="BN5" s="625"/>
      <c r="BO5" s="626">
        <v>96.3</v>
      </c>
      <c r="BP5" s="626"/>
      <c r="BQ5" s="626"/>
      <c r="BR5" s="626"/>
      <c r="BS5" s="627">
        <v>39592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225185</v>
      </c>
      <c r="S6" s="624"/>
      <c r="T6" s="624"/>
      <c r="U6" s="624"/>
      <c r="V6" s="624"/>
      <c r="W6" s="624"/>
      <c r="X6" s="624"/>
      <c r="Y6" s="625"/>
      <c r="Z6" s="626">
        <v>1.1000000000000001</v>
      </c>
      <c r="AA6" s="626"/>
      <c r="AB6" s="626"/>
      <c r="AC6" s="626"/>
      <c r="AD6" s="627">
        <v>225185</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3128777</v>
      </c>
      <c r="BH6" s="624"/>
      <c r="BI6" s="624"/>
      <c r="BJ6" s="624"/>
      <c r="BK6" s="624"/>
      <c r="BL6" s="624"/>
      <c r="BM6" s="624"/>
      <c r="BN6" s="625"/>
      <c r="BO6" s="626">
        <v>96.3</v>
      </c>
      <c r="BP6" s="626"/>
      <c r="BQ6" s="626"/>
      <c r="BR6" s="626"/>
      <c r="BS6" s="627">
        <v>39592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146767</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146767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1710</v>
      </c>
      <c r="S7" s="624"/>
      <c r="T7" s="624"/>
      <c r="U7" s="624"/>
      <c r="V7" s="624"/>
      <c r="W7" s="624"/>
      <c r="X7" s="624"/>
      <c r="Y7" s="625"/>
      <c r="Z7" s="626">
        <v>0</v>
      </c>
      <c r="AA7" s="626"/>
      <c r="AB7" s="626"/>
      <c r="AC7" s="626"/>
      <c r="AD7" s="627">
        <v>1710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1234243</v>
      </c>
      <c r="BH7" s="624"/>
      <c r="BI7" s="624"/>
      <c r="BJ7" s="624"/>
      <c r="BK7" s="624"/>
      <c r="BL7" s="624"/>
      <c r="BM7" s="624"/>
      <c r="BN7" s="625"/>
      <c r="BO7" s="626">
        <v>38</v>
      </c>
      <c r="BP7" s="626"/>
      <c r="BQ7" s="626"/>
      <c r="BR7" s="626"/>
      <c r="BS7" s="627">
        <v>39592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3497582</v>
      </c>
      <c r="CS7" s="624"/>
      <c r="CT7" s="624"/>
      <c r="CU7" s="624"/>
      <c r="CV7" s="624"/>
      <c r="CW7" s="624"/>
      <c r="CX7" s="624"/>
      <c r="CY7" s="625"/>
      <c r="CZ7" s="626">
        <v>18</v>
      </c>
      <c r="DA7" s="626"/>
      <c r="DB7" s="626"/>
      <c r="DC7" s="626"/>
      <c r="DD7" s="632">
        <v>46299</v>
      </c>
      <c r="DE7" s="624"/>
      <c r="DF7" s="624"/>
      <c r="DG7" s="624"/>
      <c r="DH7" s="624"/>
      <c r="DI7" s="624"/>
      <c r="DJ7" s="624"/>
      <c r="DK7" s="624"/>
      <c r="DL7" s="624"/>
      <c r="DM7" s="624"/>
      <c r="DN7" s="624"/>
      <c r="DO7" s="624"/>
      <c r="DP7" s="625"/>
      <c r="DQ7" s="632">
        <v>2926889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50115</v>
      </c>
      <c r="S8" s="624"/>
      <c r="T8" s="624"/>
      <c r="U8" s="624"/>
      <c r="V8" s="624"/>
      <c r="W8" s="624"/>
      <c r="X8" s="624"/>
      <c r="Y8" s="625"/>
      <c r="Z8" s="626">
        <v>0.2</v>
      </c>
      <c r="AA8" s="626"/>
      <c r="AB8" s="626"/>
      <c r="AC8" s="626"/>
      <c r="AD8" s="627">
        <v>50115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39225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5759198</v>
      </c>
      <c r="CS8" s="624"/>
      <c r="CT8" s="624"/>
      <c r="CU8" s="624"/>
      <c r="CV8" s="624"/>
      <c r="CW8" s="624"/>
      <c r="CX8" s="624"/>
      <c r="CY8" s="625"/>
      <c r="CZ8" s="626">
        <v>29.6</v>
      </c>
      <c r="DA8" s="626"/>
      <c r="DB8" s="626"/>
      <c r="DC8" s="626"/>
      <c r="DD8" s="632">
        <v>4606</v>
      </c>
      <c r="DE8" s="624"/>
      <c r="DF8" s="624"/>
      <c r="DG8" s="624"/>
      <c r="DH8" s="624"/>
      <c r="DI8" s="624"/>
      <c r="DJ8" s="624"/>
      <c r="DK8" s="624"/>
      <c r="DL8" s="624"/>
      <c r="DM8" s="624"/>
      <c r="DN8" s="624"/>
      <c r="DO8" s="624"/>
      <c r="DP8" s="625"/>
      <c r="DQ8" s="632">
        <v>3295083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65589</v>
      </c>
      <c r="S9" s="624"/>
      <c r="T9" s="624"/>
      <c r="U9" s="624"/>
      <c r="V9" s="624"/>
      <c r="W9" s="624"/>
      <c r="X9" s="624"/>
      <c r="Y9" s="625"/>
      <c r="Z9" s="626">
        <v>0.3</v>
      </c>
      <c r="AA9" s="626"/>
      <c r="AB9" s="626"/>
      <c r="AC9" s="626"/>
      <c r="AD9" s="627">
        <v>65589</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983168</v>
      </c>
      <c r="BH9" s="624"/>
      <c r="BI9" s="624"/>
      <c r="BJ9" s="624"/>
      <c r="BK9" s="624"/>
      <c r="BL9" s="624"/>
      <c r="BM9" s="624"/>
      <c r="BN9" s="625"/>
      <c r="BO9" s="626">
        <v>30.2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1642309</v>
      </c>
      <c r="CS9" s="624"/>
      <c r="CT9" s="624"/>
      <c r="CU9" s="624"/>
      <c r="CV9" s="624"/>
      <c r="CW9" s="624"/>
      <c r="CX9" s="624"/>
      <c r="CY9" s="625"/>
      <c r="CZ9" s="626">
        <v>8.4</v>
      </c>
      <c r="DA9" s="626"/>
      <c r="DB9" s="626"/>
      <c r="DC9" s="626"/>
      <c r="DD9" s="632">
        <v>36209</v>
      </c>
      <c r="DE9" s="624"/>
      <c r="DF9" s="624"/>
      <c r="DG9" s="624"/>
      <c r="DH9" s="624"/>
      <c r="DI9" s="624"/>
      <c r="DJ9" s="624"/>
      <c r="DK9" s="624"/>
      <c r="DL9" s="624"/>
      <c r="DM9" s="624"/>
      <c r="DN9" s="624"/>
      <c r="DO9" s="624"/>
      <c r="DP9" s="625"/>
      <c r="DQ9" s="632">
        <v>1246710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73105</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8541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8541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666215</v>
      </c>
      <c r="S11" s="624"/>
      <c r="T11" s="624"/>
      <c r="U11" s="624"/>
      <c r="V11" s="624"/>
      <c r="W11" s="624"/>
      <c r="X11" s="624"/>
      <c r="Y11" s="625"/>
      <c r="Z11" s="628">
        <v>3.3</v>
      </c>
      <c r="AA11" s="629"/>
      <c r="AB11" s="629"/>
      <c r="AC11" s="635"/>
      <c r="AD11" s="632">
        <v>666215</v>
      </c>
      <c r="AE11" s="624"/>
      <c r="AF11" s="624"/>
      <c r="AG11" s="624"/>
      <c r="AH11" s="624"/>
      <c r="AI11" s="624"/>
      <c r="AJ11" s="624"/>
      <c r="AK11" s="625"/>
      <c r="AL11" s="628">
        <v>5.9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138745</v>
      </c>
      <c r="BH11" s="624"/>
      <c r="BI11" s="624"/>
      <c r="BJ11" s="624"/>
      <c r="BK11" s="624"/>
      <c r="BL11" s="624"/>
      <c r="BM11" s="624"/>
      <c r="BN11" s="625"/>
      <c r="BO11" s="626">
        <v>4.3</v>
      </c>
      <c r="BP11" s="626"/>
      <c r="BQ11" s="626"/>
      <c r="BR11" s="626"/>
      <c r="BS11" s="627">
        <v>39592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1096134</v>
      </c>
      <c r="CS11" s="624"/>
      <c r="CT11" s="624"/>
      <c r="CU11" s="624"/>
      <c r="CV11" s="624"/>
      <c r="CW11" s="624"/>
      <c r="CX11" s="624"/>
      <c r="CY11" s="625"/>
      <c r="CZ11" s="626">
        <v>5.6</v>
      </c>
      <c r="DA11" s="626"/>
      <c r="DB11" s="626"/>
      <c r="DC11" s="626"/>
      <c r="DD11" s="632">
        <v>275951</v>
      </c>
      <c r="DE11" s="624"/>
      <c r="DF11" s="624"/>
      <c r="DG11" s="624"/>
      <c r="DH11" s="624"/>
      <c r="DI11" s="624"/>
      <c r="DJ11" s="624"/>
      <c r="DK11" s="624"/>
      <c r="DL11" s="624"/>
      <c r="DM11" s="624"/>
      <c r="DN11" s="624"/>
      <c r="DO11" s="624"/>
      <c r="DP11" s="625"/>
      <c r="DQ11" s="632">
        <v>262098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27658</v>
      </c>
      <c r="S12" s="624"/>
      <c r="T12" s="624"/>
      <c r="U12" s="624"/>
      <c r="V12" s="624"/>
      <c r="W12" s="624"/>
      <c r="X12" s="624"/>
      <c r="Y12" s="625"/>
      <c r="Z12" s="626">
        <v>0.1</v>
      </c>
      <c r="AA12" s="626"/>
      <c r="AB12" s="626"/>
      <c r="AC12" s="626"/>
      <c r="AD12" s="627">
        <v>27658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1572290</v>
      </c>
      <c r="BH12" s="624"/>
      <c r="BI12" s="624"/>
      <c r="BJ12" s="624"/>
      <c r="BK12" s="624"/>
      <c r="BL12" s="624"/>
      <c r="BM12" s="624"/>
      <c r="BN12" s="625"/>
      <c r="BO12" s="626">
        <v>48.4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268406</v>
      </c>
      <c r="CS12" s="624"/>
      <c r="CT12" s="624"/>
      <c r="CU12" s="624"/>
      <c r="CV12" s="624"/>
      <c r="CW12" s="624"/>
      <c r="CX12" s="624"/>
      <c r="CY12" s="625"/>
      <c r="CZ12" s="626">
        <v>1.4</v>
      </c>
      <c r="DA12" s="626"/>
      <c r="DB12" s="626"/>
      <c r="DC12" s="626"/>
      <c r="DD12" s="632">
        <v>16140</v>
      </c>
      <c r="DE12" s="624"/>
      <c r="DF12" s="624"/>
      <c r="DG12" s="624"/>
      <c r="DH12" s="624"/>
      <c r="DI12" s="624"/>
      <c r="DJ12" s="624"/>
      <c r="DK12" s="624"/>
      <c r="DL12" s="624"/>
      <c r="DM12" s="624"/>
      <c r="DN12" s="624"/>
      <c r="DO12" s="624"/>
      <c r="DP12" s="625"/>
      <c r="DQ12" s="632">
        <v>176412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1569600</v>
      </c>
      <c r="BH13" s="624"/>
      <c r="BI13" s="624"/>
      <c r="BJ13" s="624"/>
      <c r="BK13" s="624"/>
      <c r="BL13" s="624"/>
      <c r="BM13" s="624"/>
      <c r="BN13" s="625"/>
      <c r="BO13" s="626">
        <v>48.3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1581591</v>
      </c>
      <c r="CS13" s="624"/>
      <c r="CT13" s="624"/>
      <c r="CU13" s="624"/>
      <c r="CV13" s="624"/>
      <c r="CW13" s="624"/>
      <c r="CX13" s="624"/>
      <c r="CY13" s="625"/>
      <c r="CZ13" s="626">
        <v>8.1</v>
      </c>
      <c r="DA13" s="626"/>
      <c r="DB13" s="626"/>
      <c r="DC13" s="626"/>
      <c r="DD13" s="632">
        <v>687664</v>
      </c>
      <c r="DE13" s="624"/>
      <c r="DF13" s="624"/>
      <c r="DG13" s="624"/>
      <c r="DH13" s="624"/>
      <c r="DI13" s="624"/>
      <c r="DJ13" s="624"/>
      <c r="DK13" s="624"/>
      <c r="DL13" s="624"/>
      <c r="DM13" s="624"/>
      <c r="DN13" s="624"/>
      <c r="DO13" s="624"/>
      <c r="DP13" s="625"/>
      <c r="DQ13" s="632">
        <v>922658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139474</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849188</v>
      </c>
      <c r="CS14" s="624"/>
      <c r="CT14" s="624"/>
      <c r="CU14" s="624"/>
      <c r="CV14" s="624"/>
      <c r="CW14" s="624"/>
      <c r="CX14" s="624"/>
      <c r="CY14" s="625"/>
      <c r="CZ14" s="626">
        <v>4.4000000000000004</v>
      </c>
      <c r="DA14" s="626"/>
      <c r="DB14" s="626"/>
      <c r="DC14" s="626"/>
      <c r="DD14" s="632">
        <v>33403</v>
      </c>
      <c r="DE14" s="624"/>
      <c r="DF14" s="624"/>
      <c r="DG14" s="624"/>
      <c r="DH14" s="624"/>
      <c r="DI14" s="624"/>
      <c r="DJ14" s="624"/>
      <c r="DK14" s="624"/>
      <c r="DL14" s="624"/>
      <c r="DM14" s="624"/>
      <c r="DN14" s="624"/>
      <c r="DO14" s="624"/>
      <c r="DP14" s="625"/>
      <c r="DQ14" s="632">
        <v>803482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27731</v>
      </c>
      <c r="S15" s="624"/>
      <c r="T15" s="624"/>
      <c r="U15" s="624"/>
      <c r="V15" s="624"/>
      <c r="W15" s="624"/>
      <c r="X15" s="624"/>
      <c r="Y15" s="625"/>
      <c r="Z15" s="626">
        <v>0.1</v>
      </c>
      <c r="AA15" s="626"/>
      <c r="AB15" s="626"/>
      <c r="AC15" s="626"/>
      <c r="AD15" s="627">
        <v>27731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182770</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1480606</v>
      </c>
      <c r="CS15" s="624"/>
      <c r="CT15" s="624"/>
      <c r="CU15" s="624"/>
      <c r="CV15" s="624"/>
      <c r="CW15" s="624"/>
      <c r="CX15" s="624"/>
      <c r="CY15" s="625"/>
      <c r="CZ15" s="626">
        <v>7.6</v>
      </c>
      <c r="DA15" s="626"/>
      <c r="DB15" s="626"/>
      <c r="DC15" s="626"/>
      <c r="DD15" s="632">
        <v>49393</v>
      </c>
      <c r="DE15" s="624"/>
      <c r="DF15" s="624"/>
      <c r="DG15" s="624"/>
      <c r="DH15" s="624"/>
      <c r="DI15" s="624"/>
      <c r="DJ15" s="624"/>
      <c r="DK15" s="624"/>
      <c r="DL15" s="624"/>
      <c r="DM15" s="624"/>
      <c r="DN15" s="624"/>
      <c r="DO15" s="624"/>
      <c r="DP15" s="625"/>
      <c r="DQ15" s="632">
        <v>1181776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48078</v>
      </c>
      <c r="S16" s="624"/>
      <c r="T16" s="624"/>
      <c r="U16" s="624"/>
      <c r="V16" s="624"/>
      <c r="W16" s="624"/>
      <c r="X16" s="624"/>
      <c r="Y16" s="625"/>
      <c r="Z16" s="626">
        <v>0.2</v>
      </c>
      <c r="AA16" s="626"/>
      <c r="AB16" s="626"/>
      <c r="AC16" s="626"/>
      <c r="AD16" s="627">
        <v>48078</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169202</v>
      </c>
      <c r="CS16" s="624"/>
      <c r="CT16" s="624"/>
      <c r="CU16" s="624"/>
      <c r="CV16" s="624"/>
      <c r="CW16" s="624"/>
      <c r="CX16" s="624"/>
      <c r="CY16" s="625"/>
      <c r="CZ16" s="626">
        <v>0.9</v>
      </c>
      <c r="DA16" s="626"/>
      <c r="DB16" s="626"/>
      <c r="DC16" s="626"/>
      <c r="DD16" s="632" t="s">
        <v>122</v>
      </c>
      <c r="DE16" s="624"/>
      <c r="DF16" s="624"/>
      <c r="DG16" s="624"/>
      <c r="DH16" s="624"/>
      <c r="DI16" s="624"/>
      <c r="DJ16" s="624"/>
      <c r="DK16" s="624"/>
      <c r="DL16" s="624"/>
      <c r="DM16" s="624"/>
      <c r="DN16" s="624"/>
      <c r="DO16" s="624"/>
      <c r="DP16" s="625"/>
      <c r="DQ16" s="632">
        <v>37963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147984</v>
      </c>
      <c r="S17" s="624"/>
      <c r="T17" s="624"/>
      <c r="U17" s="624"/>
      <c r="V17" s="624"/>
      <c r="W17" s="624"/>
      <c r="X17" s="624"/>
      <c r="Y17" s="625"/>
      <c r="Z17" s="626">
        <v>0.7</v>
      </c>
      <c r="AA17" s="626"/>
      <c r="AB17" s="626"/>
      <c r="AC17" s="626"/>
      <c r="AD17" s="627">
        <v>147984</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2973220</v>
      </c>
      <c r="CS17" s="624"/>
      <c r="CT17" s="624"/>
      <c r="CU17" s="624"/>
      <c r="CV17" s="624"/>
      <c r="CW17" s="624"/>
      <c r="CX17" s="624"/>
      <c r="CY17" s="625"/>
      <c r="CZ17" s="626">
        <v>15.3</v>
      </c>
      <c r="DA17" s="626"/>
      <c r="DB17" s="626"/>
      <c r="DC17" s="626"/>
      <c r="DD17" s="632" t="s">
        <v>122</v>
      </c>
      <c r="DE17" s="624"/>
      <c r="DF17" s="624"/>
      <c r="DG17" s="624"/>
      <c r="DH17" s="624"/>
      <c r="DI17" s="624"/>
      <c r="DJ17" s="624"/>
      <c r="DK17" s="624"/>
      <c r="DL17" s="624"/>
      <c r="DM17" s="624"/>
      <c r="DN17" s="624"/>
      <c r="DO17" s="624"/>
      <c r="DP17" s="625"/>
      <c r="DQ17" s="632">
        <v>2956039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10703</v>
      </c>
      <c r="S18" s="624"/>
      <c r="T18" s="624"/>
      <c r="U18" s="624"/>
      <c r="V18" s="624"/>
      <c r="W18" s="624"/>
      <c r="X18" s="624"/>
      <c r="Y18" s="625"/>
      <c r="Z18" s="626">
        <v>0.1</v>
      </c>
      <c r="AA18" s="626"/>
      <c r="AB18" s="626"/>
      <c r="AC18" s="626"/>
      <c r="AD18" s="627">
        <v>10703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102173</v>
      </c>
      <c r="S19" s="624"/>
      <c r="T19" s="624"/>
      <c r="U19" s="624"/>
      <c r="V19" s="624"/>
      <c r="W19" s="624"/>
      <c r="X19" s="624"/>
      <c r="Y19" s="625"/>
      <c r="Z19" s="626">
        <v>0.5</v>
      </c>
      <c r="AA19" s="626"/>
      <c r="AB19" s="626"/>
      <c r="AC19" s="626"/>
      <c r="AD19" s="627">
        <v>102173</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121628</v>
      </c>
      <c r="BH19" s="624"/>
      <c r="BI19" s="624"/>
      <c r="BJ19" s="624"/>
      <c r="BK19" s="624"/>
      <c r="BL19" s="624"/>
      <c r="BM19" s="624"/>
      <c r="BN19" s="625"/>
      <c r="BO19" s="626">
        <v>3.7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35108</v>
      </c>
      <c r="S20" s="624"/>
      <c r="T20" s="624"/>
      <c r="U20" s="624"/>
      <c r="V20" s="624"/>
      <c r="W20" s="624"/>
      <c r="X20" s="624"/>
      <c r="Y20" s="625"/>
      <c r="Z20" s="626">
        <v>0.2</v>
      </c>
      <c r="AA20" s="626"/>
      <c r="AB20" s="626"/>
      <c r="AC20" s="626"/>
      <c r="AD20" s="627">
        <v>35108</v>
      </c>
      <c r="AE20" s="627"/>
      <c r="AF20" s="627"/>
      <c r="AG20" s="627"/>
      <c r="AH20" s="627"/>
      <c r="AI20" s="627"/>
      <c r="AJ20" s="627"/>
      <c r="AK20" s="627"/>
      <c r="AL20" s="628">
        <v>0.3</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121628</v>
      </c>
      <c r="BH20" s="624"/>
      <c r="BI20" s="624"/>
      <c r="BJ20" s="624"/>
      <c r="BK20" s="624"/>
      <c r="BL20" s="624"/>
      <c r="BM20" s="624"/>
      <c r="BN20" s="625"/>
      <c r="BO20" s="626">
        <v>3.7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19472744</v>
      </c>
      <c r="CS20" s="624"/>
      <c r="CT20" s="624"/>
      <c r="CU20" s="624"/>
      <c r="CV20" s="624"/>
      <c r="CW20" s="624"/>
      <c r="CX20" s="624"/>
      <c r="CY20" s="625"/>
      <c r="CZ20" s="626">
        <v>100</v>
      </c>
      <c r="DA20" s="626"/>
      <c r="DB20" s="626"/>
      <c r="DC20" s="626"/>
      <c r="DD20" s="632">
        <v>1149665</v>
      </c>
      <c r="DE20" s="624"/>
      <c r="DF20" s="624"/>
      <c r="DG20" s="624"/>
      <c r="DH20" s="624"/>
      <c r="DI20" s="624"/>
      <c r="DJ20" s="624"/>
      <c r="DK20" s="624"/>
      <c r="DL20" s="624"/>
      <c r="DM20" s="624"/>
      <c r="DN20" s="624"/>
      <c r="DO20" s="624"/>
      <c r="DP20" s="625"/>
      <c r="DQ20" s="632">
        <v>13964418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8210682</v>
      </c>
      <c r="S21" s="624"/>
      <c r="T21" s="624"/>
      <c r="U21" s="624"/>
      <c r="V21" s="624"/>
      <c r="W21" s="624"/>
      <c r="X21" s="624"/>
      <c r="Y21" s="625"/>
      <c r="Z21" s="626">
        <v>40.6</v>
      </c>
      <c r="AA21" s="626"/>
      <c r="AB21" s="626"/>
      <c r="AC21" s="626"/>
      <c r="AD21" s="627">
        <v>6888543</v>
      </c>
      <c r="AE21" s="627"/>
      <c r="AF21" s="627"/>
      <c r="AG21" s="627"/>
      <c r="AH21" s="627"/>
      <c r="AI21" s="627"/>
      <c r="AJ21" s="627"/>
      <c r="AK21" s="627"/>
      <c r="AL21" s="628">
        <v>60.9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6888543</v>
      </c>
      <c r="S22" s="624"/>
      <c r="T22" s="624"/>
      <c r="U22" s="624"/>
      <c r="V22" s="624"/>
      <c r="W22" s="624"/>
      <c r="X22" s="624"/>
      <c r="Y22" s="625"/>
      <c r="Z22" s="626">
        <v>34.1</v>
      </c>
      <c r="AA22" s="626"/>
      <c r="AB22" s="626"/>
      <c r="AC22" s="626"/>
      <c r="AD22" s="627">
        <v>6888543</v>
      </c>
      <c r="AE22" s="627"/>
      <c r="AF22" s="627"/>
      <c r="AG22" s="627"/>
      <c r="AH22" s="627"/>
      <c r="AI22" s="627"/>
      <c r="AJ22" s="627"/>
      <c r="AK22" s="627"/>
      <c r="AL22" s="628">
        <v>60.9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1322139</v>
      </c>
      <c r="S23" s="624"/>
      <c r="T23" s="624"/>
      <c r="U23" s="624"/>
      <c r="V23" s="624"/>
      <c r="W23" s="624"/>
      <c r="X23" s="624"/>
      <c r="Y23" s="625"/>
      <c r="Z23" s="626">
        <v>6.5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121628</v>
      </c>
      <c r="BH23" s="624"/>
      <c r="BI23" s="624"/>
      <c r="BJ23" s="624"/>
      <c r="BK23" s="624"/>
      <c r="BL23" s="624"/>
      <c r="BM23" s="624"/>
      <c r="BN23" s="625"/>
      <c r="BO23" s="626">
        <v>3.7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9736459</v>
      </c>
      <c r="CS24" s="613"/>
      <c r="CT24" s="613"/>
      <c r="CU24" s="613"/>
      <c r="CV24" s="613"/>
      <c r="CW24" s="613"/>
      <c r="CX24" s="613"/>
      <c r="CY24" s="614"/>
      <c r="CZ24" s="617">
        <v>50</v>
      </c>
      <c r="DA24" s="618"/>
      <c r="DB24" s="618"/>
      <c r="DC24" s="634"/>
      <c r="DD24" s="658">
        <v>7408304</v>
      </c>
      <c r="DE24" s="613"/>
      <c r="DF24" s="613"/>
      <c r="DG24" s="613"/>
      <c r="DH24" s="613"/>
      <c r="DI24" s="613"/>
      <c r="DJ24" s="613"/>
      <c r="DK24" s="614"/>
      <c r="DL24" s="658">
        <v>6302644</v>
      </c>
      <c r="DM24" s="613"/>
      <c r="DN24" s="613"/>
      <c r="DO24" s="613"/>
      <c r="DP24" s="613"/>
      <c r="DQ24" s="613"/>
      <c r="DR24" s="613"/>
      <c r="DS24" s="613"/>
      <c r="DT24" s="613"/>
      <c r="DU24" s="613"/>
      <c r="DV24" s="614"/>
      <c r="DW24" s="617">
        <v>55.5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12721352</v>
      </c>
      <c r="S25" s="624"/>
      <c r="T25" s="624"/>
      <c r="U25" s="624"/>
      <c r="V25" s="624"/>
      <c r="W25" s="624"/>
      <c r="X25" s="624"/>
      <c r="Y25" s="625"/>
      <c r="Z25" s="626">
        <v>62.9</v>
      </c>
      <c r="AA25" s="626"/>
      <c r="AB25" s="626"/>
      <c r="AC25" s="626"/>
      <c r="AD25" s="627">
        <v>11277500</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3715327</v>
      </c>
      <c r="CS25" s="655"/>
      <c r="CT25" s="655"/>
      <c r="CU25" s="655"/>
      <c r="CV25" s="655"/>
      <c r="CW25" s="655"/>
      <c r="CX25" s="655"/>
      <c r="CY25" s="656"/>
      <c r="CZ25" s="628">
        <v>19.100000000000001</v>
      </c>
      <c r="DA25" s="653"/>
      <c r="DB25" s="653"/>
      <c r="DC25" s="657"/>
      <c r="DD25" s="632">
        <v>3363012</v>
      </c>
      <c r="DE25" s="655"/>
      <c r="DF25" s="655"/>
      <c r="DG25" s="655"/>
      <c r="DH25" s="655"/>
      <c r="DI25" s="655"/>
      <c r="DJ25" s="655"/>
      <c r="DK25" s="656"/>
      <c r="DL25" s="632">
        <v>2616484</v>
      </c>
      <c r="DM25" s="655"/>
      <c r="DN25" s="655"/>
      <c r="DO25" s="655"/>
      <c r="DP25" s="655"/>
      <c r="DQ25" s="655"/>
      <c r="DR25" s="655"/>
      <c r="DS25" s="655"/>
      <c r="DT25" s="655"/>
      <c r="DU25" s="655"/>
      <c r="DV25" s="656"/>
      <c r="DW25" s="628">
        <v>23.1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2604</v>
      </c>
      <c r="S26" s="624"/>
      <c r="T26" s="624"/>
      <c r="U26" s="624"/>
      <c r="V26" s="624"/>
      <c r="W26" s="624"/>
      <c r="X26" s="624"/>
      <c r="Y26" s="625"/>
      <c r="Z26" s="626">
        <v>0</v>
      </c>
      <c r="AA26" s="626"/>
      <c r="AB26" s="626"/>
      <c r="AC26" s="626"/>
      <c r="AD26" s="627">
        <v>2604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2171887</v>
      </c>
      <c r="CS26" s="624"/>
      <c r="CT26" s="624"/>
      <c r="CU26" s="624"/>
      <c r="CV26" s="624"/>
      <c r="CW26" s="624"/>
      <c r="CX26" s="624"/>
      <c r="CY26" s="625"/>
      <c r="CZ26" s="628">
        <v>11.2</v>
      </c>
      <c r="DA26" s="653"/>
      <c r="DB26" s="653"/>
      <c r="DC26" s="657"/>
      <c r="DD26" s="632">
        <v>1986727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162929</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3250405</v>
      </c>
      <c r="BH27" s="624"/>
      <c r="BI27" s="624"/>
      <c r="BJ27" s="624"/>
      <c r="BK27" s="624"/>
      <c r="BL27" s="624"/>
      <c r="BM27" s="624"/>
      <c r="BN27" s="625"/>
      <c r="BO27" s="626">
        <v>100</v>
      </c>
      <c r="BP27" s="626"/>
      <c r="BQ27" s="626"/>
      <c r="BR27" s="626"/>
      <c r="BS27" s="627">
        <v>39592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3047912</v>
      </c>
      <c r="CS27" s="655"/>
      <c r="CT27" s="655"/>
      <c r="CU27" s="655"/>
      <c r="CV27" s="655"/>
      <c r="CW27" s="655"/>
      <c r="CX27" s="655"/>
      <c r="CY27" s="656"/>
      <c r="CZ27" s="628">
        <v>15.7</v>
      </c>
      <c r="DA27" s="653"/>
      <c r="DB27" s="653"/>
      <c r="DC27" s="657"/>
      <c r="DD27" s="632">
        <v>1089253</v>
      </c>
      <c r="DE27" s="655"/>
      <c r="DF27" s="655"/>
      <c r="DG27" s="655"/>
      <c r="DH27" s="655"/>
      <c r="DI27" s="655"/>
      <c r="DJ27" s="655"/>
      <c r="DK27" s="656"/>
      <c r="DL27" s="632">
        <v>778182</v>
      </c>
      <c r="DM27" s="655"/>
      <c r="DN27" s="655"/>
      <c r="DO27" s="655"/>
      <c r="DP27" s="655"/>
      <c r="DQ27" s="655"/>
      <c r="DR27" s="655"/>
      <c r="DS27" s="655"/>
      <c r="DT27" s="655"/>
      <c r="DU27" s="655"/>
      <c r="DV27" s="656"/>
      <c r="DW27" s="628">
        <v>6.9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185028</v>
      </c>
      <c r="S28" s="624"/>
      <c r="T28" s="624"/>
      <c r="U28" s="624"/>
      <c r="V28" s="624"/>
      <c r="W28" s="624"/>
      <c r="X28" s="624"/>
      <c r="Y28" s="625"/>
      <c r="Z28" s="626">
        <v>0.9</v>
      </c>
      <c r="AA28" s="626"/>
      <c r="AB28" s="626"/>
      <c r="AC28" s="626"/>
      <c r="AD28" s="627">
        <v>9530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2973220</v>
      </c>
      <c r="CS28" s="624"/>
      <c r="CT28" s="624"/>
      <c r="CU28" s="624"/>
      <c r="CV28" s="624"/>
      <c r="CW28" s="624"/>
      <c r="CX28" s="624"/>
      <c r="CY28" s="625"/>
      <c r="CZ28" s="628">
        <v>15.3</v>
      </c>
      <c r="DA28" s="653"/>
      <c r="DB28" s="653"/>
      <c r="DC28" s="657"/>
      <c r="DD28" s="632">
        <v>2956039</v>
      </c>
      <c r="DE28" s="624"/>
      <c r="DF28" s="624"/>
      <c r="DG28" s="624"/>
      <c r="DH28" s="624"/>
      <c r="DI28" s="624"/>
      <c r="DJ28" s="624"/>
      <c r="DK28" s="625"/>
      <c r="DL28" s="632">
        <v>2907978</v>
      </c>
      <c r="DM28" s="624"/>
      <c r="DN28" s="624"/>
      <c r="DO28" s="624"/>
      <c r="DP28" s="624"/>
      <c r="DQ28" s="624"/>
      <c r="DR28" s="624"/>
      <c r="DS28" s="624"/>
      <c r="DT28" s="624"/>
      <c r="DU28" s="624"/>
      <c r="DV28" s="625"/>
      <c r="DW28" s="628">
        <v>25.6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63039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2973220</v>
      </c>
      <c r="CS29" s="655"/>
      <c r="CT29" s="655"/>
      <c r="CU29" s="655"/>
      <c r="CV29" s="655"/>
      <c r="CW29" s="655"/>
      <c r="CX29" s="655"/>
      <c r="CY29" s="656"/>
      <c r="CZ29" s="628">
        <v>15.3</v>
      </c>
      <c r="DA29" s="653"/>
      <c r="DB29" s="653"/>
      <c r="DC29" s="657"/>
      <c r="DD29" s="632">
        <v>2956039</v>
      </c>
      <c r="DE29" s="655"/>
      <c r="DF29" s="655"/>
      <c r="DG29" s="655"/>
      <c r="DH29" s="655"/>
      <c r="DI29" s="655"/>
      <c r="DJ29" s="655"/>
      <c r="DK29" s="656"/>
      <c r="DL29" s="632">
        <v>2907978</v>
      </c>
      <c r="DM29" s="655"/>
      <c r="DN29" s="655"/>
      <c r="DO29" s="655"/>
      <c r="DP29" s="655"/>
      <c r="DQ29" s="655"/>
      <c r="DR29" s="655"/>
      <c r="DS29" s="655"/>
      <c r="DT29" s="655"/>
      <c r="DU29" s="655"/>
      <c r="DV29" s="656"/>
      <c r="DW29" s="628">
        <v>25.6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2915891</v>
      </c>
      <c r="S30" s="624"/>
      <c r="T30" s="624"/>
      <c r="U30" s="624"/>
      <c r="V30" s="624"/>
      <c r="W30" s="624"/>
      <c r="X30" s="624"/>
      <c r="Y30" s="625"/>
      <c r="Z30" s="626">
        <v>14.4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2928718</v>
      </c>
      <c r="CS30" s="624"/>
      <c r="CT30" s="624"/>
      <c r="CU30" s="624"/>
      <c r="CV30" s="624"/>
      <c r="CW30" s="624"/>
      <c r="CX30" s="624"/>
      <c r="CY30" s="625"/>
      <c r="CZ30" s="628">
        <v>15</v>
      </c>
      <c r="DA30" s="653"/>
      <c r="DB30" s="653"/>
      <c r="DC30" s="657"/>
      <c r="DD30" s="632">
        <v>2911893</v>
      </c>
      <c r="DE30" s="624"/>
      <c r="DF30" s="624"/>
      <c r="DG30" s="624"/>
      <c r="DH30" s="624"/>
      <c r="DI30" s="624"/>
      <c r="DJ30" s="624"/>
      <c r="DK30" s="625"/>
      <c r="DL30" s="632">
        <v>2863915</v>
      </c>
      <c r="DM30" s="624"/>
      <c r="DN30" s="624"/>
      <c r="DO30" s="624"/>
      <c r="DP30" s="624"/>
      <c r="DQ30" s="624"/>
      <c r="DR30" s="624"/>
      <c r="DS30" s="624"/>
      <c r="DT30" s="624"/>
      <c r="DU30" s="624"/>
      <c r="DV30" s="625"/>
      <c r="DW30" s="628">
        <v>25.2</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99.9</v>
      </c>
      <c r="BH31" s="667"/>
      <c r="BI31" s="667"/>
      <c r="BJ31" s="667"/>
      <c r="BK31" s="667"/>
      <c r="BL31" s="667"/>
      <c r="BM31" s="618">
        <v>99.5</v>
      </c>
      <c r="BN31" s="667"/>
      <c r="BO31" s="667"/>
      <c r="BP31" s="667"/>
      <c r="BQ31" s="668"/>
      <c r="BR31" s="679">
        <v>99.8</v>
      </c>
      <c r="BS31" s="667"/>
      <c r="BT31" s="667"/>
      <c r="BU31" s="667"/>
      <c r="BV31" s="667"/>
      <c r="BW31" s="667"/>
      <c r="BX31" s="618">
        <v>99.4</v>
      </c>
      <c r="BY31" s="667"/>
      <c r="BZ31" s="667"/>
      <c r="CA31" s="667"/>
      <c r="CB31" s="668"/>
      <c r="CD31" s="661"/>
      <c r="CE31" s="662"/>
      <c r="CF31" s="620" t="s">
        <v>300</v>
      </c>
      <c r="CG31" s="621"/>
      <c r="CH31" s="621"/>
      <c r="CI31" s="621"/>
      <c r="CJ31" s="621"/>
      <c r="CK31" s="621"/>
      <c r="CL31" s="621"/>
      <c r="CM31" s="621"/>
      <c r="CN31" s="621"/>
      <c r="CO31" s="621"/>
      <c r="CP31" s="621"/>
      <c r="CQ31" s="622"/>
      <c r="CR31" s="623">
        <v>44502</v>
      </c>
      <c r="CS31" s="655"/>
      <c r="CT31" s="655"/>
      <c r="CU31" s="655"/>
      <c r="CV31" s="655"/>
      <c r="CW31" s="655"/>
      <c r="CX31" s="655"/>
      <c r="CY31" s="656"/>
      <c r="CZ31" s="628">
        <v>0.2</v>
      </c>
      <c r="DA31" s="653"/>
      <c r="DB31" s="653"/>
      <c r="DC31" s="657"/>
      <c r="DD31" s="632">
        <v>44146</v>
      </c>
      <c r="DE31" s="655"/>
      <c r="DF31" s="655"/>
      <c r="DG31" s="655"/>
      <c r="DH31" s="655"/>
      <c r="DI31" s="655"/>
      <c r="DJ31" s="655"/>
      <c r="DK31" s="656"/>
      <c r="DL31" s="632">
        <v>44063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1432424</v>
      </c>
      <c r="S32" s="624"/>
      <c r="T32" s="624"/>
      <c r="U32" s="624"/>
      <c r="V32" s="624"/>
      <c r="W32" s="624"/>
      <c r="X32" s="624"/>
      <c r="Y32" s="625"/>
      <c r="Z32" s="626">
        <v>7.1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99.8</v>
      </c>
      <c r="BH32" s="655"/>
      <c r="BI32" s="655"/>
      <c r="BJ32" s="655"/>
      <c r="BK32" s="655"/>
      <c r="BL32" s="655"/>
      <c r="BM32" s="629">
        <v>99.5</v>
      </c>
      <c r="BN32" s="655"/>
      <c r="BO32" s="655"/>
      <c r="BP32" s="655"/>
      <c r="BQ32" s="678"/>
      <c r="BR32" s="680">
        <v>99.8</v>
      </c>
      <c r="BS32" s="655"/>
      <c r="BT32" s="655"/>
      <c r="BU32" s="655"/>
      <c r="BV32" s="655"/>
      <c r="BW32" s="655"/>
      <c r="BX32" s="629">
        <v>99.5</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81845</v>
      </c>
      <c r="S33" s="624"/>
      <c r="T33" s="624"/>
      <c r="U33" s="624"/>
      <c r="V33" s="624"/>
      <c r="W33" s="624"/>
      <c r="X33" s="624"/>
      <c r="Y33" s="625"/>
      <c r="Z33" s="626">
        <v>0.4</v>
      </c>
      <c r="AA33" s="626"/>
      <c r="AB33" s="626"/>
      <c r="AC33" s="626"/>
      <c r="AD33" s="627">
        <v>9040</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99.9</v>
      </c>
      <c r="BH33" s="682"/>
      <c r="BI33" s="682"/>
      <c r="BJ33" s="682"/>
      <c r="BK33" s="682"/>
      <c r="BL33" s="682"/>
      <c r="BM33" s="683">
        <v>99.5</v>
      </c>
      <c r="BN33" s="682"/>
      <c r="BO33" s="682"/>
      <c r="BP33" s="682"/>
      <c r="BQ33" s="684"/>
      <c r="BR33" s="681">
        <v>99.8</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8417418</v>
      </c>
      <c r="CS33" s="655"/>
      <c r="CT33" s="655"/>
      <c r="CU33" s="655"/>
      <c r="CV33" s="655"/>
      <c r="CW33" s="655"/>
      <c r="CX33" s="655"/>
      <c r="CY33" s="656"/>
      <c r="CZ33" s="628">
        <v>43.2</v>
      </c>
      <c r="DA33" s="653"/>
      <c r="DB33" s="653"/>
      <c r="DC33" s="657"/>
      <c r="DD33" s="632">
        <v>6322546</v>
      </c>
      <c r="DE33" s="655"/>
      <c r="DF33" s="655"/>
      <c r="DG33" s="655"/>
      <c r="DH33" s="655"/>
      <c r="DI33" s="655"/>
      <c r="DJ33" s="655"/>
      <c r="DK33" s="656"/>
      <c r="DL33" s="632">
        <v>4274336</v>
      </c>
      <c r="DM33" s="655"/>
      <c r="DN33" s="655"/>
      <c r="DO33" s="655"/>
      <c r="DP33" s="655"/>
      <c r="DQ33" s="655"/>
      <c r="DR33" s="655"/>
      <c r="DS33" s="655"/>
      <c r="DT33" s="655"/>
      <c r="DU33" s="655"/>
      <c r="DV33" s="656"/>
      <c r="DW33" s="628">
        <v>37.700000000000003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284166</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2607301</v>
      </c>
      <c r="CS34" s="624"/>
      <c r="CT34" s="624"/>
      <c r="CU34" s="624"/>
      <c r="CV34" s="624"/>
      <c r="CW34" s="624"/>
      <c r="CX34" s="624"/>
      <c r="CY34" s="625"/>
      <c r="CZ34" s="628">
        <v>13.4</v>
      </c>
      <c r="DA34" s="653"/>
      <c r="DB34" s="653"/>
      <c r="DC34" s="657"/>
      <c r="DD34" s="632">
        <v>1804270</v>
      </c>
      <c r="DE34" s="624"/>
      <c r="DF34" s="624"/>
      <c r="DG34" s="624"/>
      <c r="DH34" s="624"/>
      <c r="DI34" s="624"/>
      <c r="DJ34" s="624"/>
      <c r="DK34" s="625"/>
      <c r="DL34" s="632">
        <v>1369535</v>
      </c>
      <c r="DM34" s="624"/>
      <c r="DN34" s="624"/>
      <c r="DO34" s="624"/>
      <c r="DP34" s="624"/>
      <c r="DQ34" s="624"/>
      <c r="DR34" s="624"/>
      <c r="DS34" s="624"/>
      <c r="DT34" s="624"/>
      <c r="DU34" s="624"/>
      <c r="DV34" s="625"/>
      <c r="DW34" s="628">
        <v>12.1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513837</v>
      </c>
      <c r="S35" s="624"/>
      <c r="T35" s="624"/>
      <c r="U35" s="624"/>
      <c r="V35" s="624"/>
      <c r="W35" s="624"/>
      <c r="X35" s="624"/>
      <c r="Y35" s="625"/>
      <c r="Z35" s="626">
        <v>2.5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40523</v>
      </c>
      <c r="CS35" s="655"/>
      <c r="CT35" s="655"/>
      <c r="CU35" s="655"/>
      <c r="CV35" s="655"/>
      <c r="CW35" s="655"/>
      <c r="CX35" s="655"/>
      <c r="CY35" s="656"/>
      <c r="CZ35" s="628">
        <v>0.2</v>
      </c>
      <c r="DA35" s="653"/>
      <c r="DB35" s="653"/>
      <c r="DC35" s="657"/>
      <c r="DD35" s="632">
        <v>30579</v>
      </c>
      <c r="DE35" s="655"/>
      <c r="DF35" s="655"/>
      <c r="DG35" s="655"/>
      <c r="DH35" s="655"/>
      <c r="DI35" s="655"/>
      <c r="DJ35" s="655"/>
      <c r="DK35" s="656"/>
      <c r="DL35" s="632">
        <v>23282</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851633</v>
      </c>
      <c r="S36" s="624"/>
      <c r="T36" s="624"/>
      <c r="U36" s="624"/>
      <c r="V36" s="624"/>
      <c r="W36" s="624"/>
      <c r="X36" s="624"/>
      <c r="Y36" s="625"/>
      <c r="Z36" s="626">
        <v>4.2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2472122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26703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2927508</v>
      </c>
      <c r="CS36" s="624"/>
      <c r="CT36" s="624"/>
      <c r="CU36" s="624"/>
      <c r="CV36" s="624"/>
      <c r="CW36" s="624"/>
      <c r="CX36" s="624"/>
      <c r="CY36" s="625"/>
      <c r="CZ36" s="628">
        <v>15</v>
      </c>
      <c r="DA36" s="653"/>
      <c r="DB36" s="653"/>
      <c r="DC36" s="657"/>
      <c r="DD36" s="632">
        <v>2127772</v>
      </c>
      <c r="DE36" s="624"/>
      <c r="DF36" s="624"/>
      <c r="DG36" s="624"/>
      <c r="DH36" s="624"/>
      <c r="DI36" s="624"/>
      <c r="DJ36" s="624"/>
      <c r="DK36" s="625"/>
      <c r="DL36" s="632">
        <v>1392814</v>
      </c>
      <c r="DM36" s="624"/>
      <c r="DN36" s="624"/>
      <c r="DO36" s="624"/>
      <c r="DP36" s="624"/>
      <c r="DQ36" s="624"/>
      <c r="DR36" s="624"/>
      <c r="DS36" s="624"/>
      <c r="DT36" s="624"/>
      <c r="DU36" s="624"/>
      <c r="DV36" s="625"/>
      <c r="DW36" s="628">
        <v>12.3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183390</v>
      </c>
      <c r="S37" s="624"/>
      <c r="T37" s="624"/>
      <c r="U37" s="624"/>
      <c r="V37" s="624"/>
      <c r="W37" s="624"/>
      <c r="X37" s="624"/>
      <c r="Y37" s="625"/>
      <c r="Z37" s="626">
        <v>0.9</v>
      </c>
      <c r="AA37" s="626"/>
      <c r="AB37" s="626"/>
      <c r="AC37" s="626"/>
      <c r="AD37" s="627">
        <v>19931</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441830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26703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946214</v>
      </c>
      <c r="CS37" s="655"/>
      <c r="CT37" s="655"/>
      <c r="CU37" s="655"/>
      <c r="CV37" s="655"/>
      <c r="CW37" s="655"/>
      <c r="CX37" s="655"/>
      <c r="CY37" s="656"/>
      <c r="CZ37" s="628">
        <v>4.9000000000000004</v>
      </c>
      <c r="DA37" s="653"/>
      <c r="DB37" s="653"/>
      <c r="DC37" s="657"/>
      <c r="DD37" s="632">
        <v>946169</v>
      </c>
      <c r="DE37" s="655"/>
      <c r="DF37" s="655"/>
      <c r="DG37" s="655"/>
      <c r="DH37" s="655"/>
      <c r="DI37" s="655"/>
      <c r="DJ37" s="655"/>
      <c r="DK37" s="656"/>
      <c r="DL37" s="632">
        <v>915324</v>
      </c>
      <c r="DM37" s="655"/>
      <c r="DN37" s="655"/>
      <c r="DO37" s="655"/>
      <c r="DP37" s="655"/>
      <c r="DQ37" s="655"/>
      <c r="DR37" s="655"/>
      <c r="DS37" s="655"/>
      <c r="DT37" s="655"/>
      <c r="DU37" s="655"/>
      <c r="DV37" s="656"/>
      <c r="DW37" s="628">
        <v>8.1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820900</v>
      </c>
      <c r="S38" s="624"/>
      <c r="T38" s="624"/>
      <c r="U38" s="624"/>
      <c r="V38" s="624"/>
      <c r="W38" s="624"/>
      <c r="X38" s="624"/>
      <c r="Y38" s="625"/>
      <c r="Z38" s="626">
        <v>4.0999999999999996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293371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4286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1628121</v>
      </c>
      <c r="CS38" s="624"/>
      <c r="CT38" s="624"/>
      <c r="CU38" s="624"/>
      <c r="CV38" s="624"/>
      <c r="CW38" s="624"/>
      <c r="CX38" s="624"/>
      <c r="CY38" s="625"/>
      <c r="CZ38" s="628">
        <v>8.4</v>
      </c>
      <c r="DA38" s="653"/>
      <c r="DB38" s="653"/>
      <c r="DC38" s="657"/>
      <c r="DD38" s="632">
        <v>1306839</v>
      </c>
      <c r="DE38" s="624"/>
      <c r="DF38" s="624"/>
      <c r="DG38" s="624"/>
      <c r="DH38" s="624"/>
      <c r="DI38" s="624"/>
      <c r="DJ38" s="624"/>
      <c r="DK38" s="625"/>
      <c r="DL38" s="632">
        <v>1304189</v>
      </c>
      <c r="DM38" s="624"/>
      <c r="DN38" s="624"/>
      <c r="DO38" s="624"/>
      <c r="DP38" s="624"/>
      <c r="DQ38" s="624"/>
      <c r="DR38" s="624"/>
      <c r="DS38" s="624"/>
      <c r="DT38" s="624"/>
      <c r="DU38" s="624"/>
      <c r="DV38" s="625"/>
      <c r="DW38" s="628">
        <v>11.5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110530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7160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999961</v>
      </c>
      <c r="CS39" s="655"/>
      <c r="CT39" s="655"/>
      <c r="CU39" s="655"/>
      <c r="CV39" s="655"/>
      <c r="CW39" s="655"/>
      <c r="CX39" s="655"/>
      <c r="CY39" s="656"/>
      <c r="CZ39" s="628">
        <v>5.0999999999999996</v>
      </c>
      <c r="DA39" s="653"/>
      <c r="DB39" s="653"/>
      <c r="DC39" s="657"/>
      <c r="DD39" s="632">
        <v>840064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27400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214004</v>
      </c>
      <c r="CS40" s="624"/>
      <c r="CT40" s="624"/>
      <c r="CU40" s="624"/>
      <c r="CV40" s="624"/>
      <c r="CW40" s="624"/>
      <c r="CX40" s="624"/>
      <c r="CY40" s="625"/>
      <c r="CZ40" s="628">
        <v>1.1000000000000001</v>
      </c>
      <c r="DA40" s="653"/>
      <c r="DB40" s="653"/>
      <c r="DC40" s="657"/>
      <c r="DD40" s="632">
        <v>213022</v>
      </c>
      <c r="DE40" s="624"/>
      <c r="DF40" s="624"/>
      <c r="DG40" s="624"/>
      <c r="DH40" s="624"/>
      <c r="DI40" s="624"/>
      <c r="DJ40" s="624"/>
      <c r="DK40" s="625"/>
      <c r="DL40" s="632">
        <v>184516</v>
      </c>
      <c r="DM40" s="624"/>
      <c r="DN40" s="624"/>
      <c r="DO40" s="624"/>
      <c r="DP40" s="624"/>
      <c r="DQ40" s="624"/>
      <c r="DR40" s="624"/>
      <c r="DS40" s="624"/>
      <c r="DT40" s="624"/>
      <c r="DU40" s="624"/>
      <c r="DV40" s="625"/>
      <c r="DW40" s="628">
        <v>1.6</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20219038</v>
      </c>
      <c r="S41" s="696"/>
      <c r="T41" s="696"/>
      <c r="U41" s="696"/>
      <c r="V41" s="696"/>
      <c r="W41" s="696"/>
      <c r="X41" s="696"/>
      <c r="Y41" s="700"/>
      <c r="Z41" s="701">
        <v>100</v>
      </c>
      <c r="AA41" s="701"/>
      <c r="AB41" s="701"/>
      <c r="AC41" s="701"/>
      <c r="AD41" s="702">
        <v>11318605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329813</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1296578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1318867</v>
      </c>
      <c r="CS42" s="655"/>
      <c r="CT42" s="655"/>
      <c r="CU42" s="655"/>
      <c r="CV42" s="655"/>
      <c r="CW42" s="655"/>
      <c r="CX42" s="655"/>
      <c r="CY42" s="656"/>
      <c r="CZ42" s="628">
        <v>6.8</v>
      </c>
      <c r="DA42" s="653"/>
      <c r="DB42" s="653"/>
      <c r="DC42" s="657"/>
      <c r="DD42" s="632">
        <v>233568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39667</v>
      </c>
      <c r="CS43" s="655"/>
      <c r="CT43" s="655"/>
      <c r="CU43" s="655"/>
      <c r="CV43" s="655"/>
      <c r="CW43" s="655"/>
      <c r="CX43" s="655"/>
      <c r="CY43" s="656"/>
      <c r="CZ43" s="628">
        <v>0.2</v>
      </c>
      <c r="DA43" s="653"/>
      <c r="DB43" s="653"/>
      <c r="DC43" s="657"/>
      <c r="DD43" s="632">
        <v>34667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1149665</v>
      </c>
      <c r="CS44" s="624"/>
      <c r="CT44" s="624"/>
      <c r="CU44" s="624"/>
      <c r="CV44" s="624"/>
      <c r="CW44" s="624"/>
      <c r="CX44" s="624"/>
      <c r="CY44" s="625"/>
      <c r="CZ44" s="628">
        <v>5.9</v>
      </c>
      <c r="DA44" s="629"/>
      <c r="DB44" s="629"/>
      <c r="DC44" s="635"/>
      <c r="DD44" s="632">
        <v>195605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591912</v>
      </c>
      <c r="CS45" s="655"/>
      <c r="CT45" s="655"/>
      <c r="CU45" s="655"/>
      <c r="CV45" s="655"/>
      <c r="CW45" s="655"/>
      <c r="CX45" s="655"/>
      <c r="CY45" s="656"/>
      <c r="CZ45" s="628">
        <v>3</v>
      </c>
      <c r="DA45" s="653"/>
      <c r="DB45" s="653"/>
      <c r="DC45" s="657"/>
      <c r="DD45" s="632">
        <v>68387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529889</v>
      </c>
      <c r="CS46" s="624"/>
      <c r="CT46" s="624"/>
      <c r="CU46" s="624"/>
      <c r="CV46" s="624"/>
      <c r="CW46" s="624"/>
      <c r="CX46" s="624"/>
      <c r="CY46" s="625"/>
      <c r="CZ46" s="628">
        <v>2.7</v>
      </c>
      <c r="DA46" s="629"/>
      <c r="DB46" s="629"/>
      <c r="DC46" s="635"/>
      <c r="DD46" s="632">
        <v>117254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169202</v>
      </c>
      <c r="CS47" s="655"/>
      <c r="CT47" s="655"/>
      <c r="CU47" s="655"/>
      <c r="CV47" s="655"/>
      <c r="CW47" s="655"/>
      <c r="CX47" s="655"/>
      <c r="CY47" s="656"/>
      <c r="CZ47" s="628">
        <v>0.9</v>
      </c>
      <c r="DA47" s="653"/>
      <c r="DB47" s="653"/>
      <c r="DC47" s="657"/>
      <c r="DD47" s="632">
        <v>37963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19472744</v>
      </c>
      <c r="CS49" s="682"/>
      <c r="CT49" s="682"/>
      <c r="CU49" s="682"/>
      <c r="CV49" s="682"/>
      <c r="CW49" s="682"/>
      <c r="CX49" s="682"/>
      <c r="CY49" s="711"/>
      <c r="CZ49" s="703">
        <v>100</v>
      </c>
      <c r="DA49" s="712"/>
      <c r="DB49" s="712"/>
      <c r="DC49" s="713"/>
      <c r="DD49" s="714">
        <v>13964418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KERhb3tPiDpDqBTSGrJvDNOULILGcnVQ5G0XUnl0x64R2wwNGqzAdZaB19h+sLnWiWp7pTOjyJZkDhQZo0m8A==" saltValue="ywKlJu4U5ByCyfruTPw+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20219</v>
      </c>
      <c r="R7" s="753"/>
      <c r="S7" s="753"/>
      <c r="T7" s="753"/>
      <c r="U7" s="753"/>
      <c r="V7" s="753">
        <v>19473</v>
      </c>
      <c r="W7" s="753"/>
      <c r="X7" s="753"/>
      <c r="Y7" s="753"/>
      <c r="Z7" s="753"/>
      <c r="AA7" s="753">
        <v>746</v>
      </c>
      <c r="AB7" s="753"/>
      <c r="AC7" s="753"/>
      <c r="AD7" s="753"/>
      <c r="AE7" s="754"/>
      <c r="AF7" s="755">
        <v>684</v>
      </c>
      <c r="AG7" s="756"/>
      <c r="AH7" s="756"/>
      <c r="AI7" s="756"/>
      <c r="AJ7" s="757"/>
      <c r="AK7" s="758">
        <v>514</v>
      </c>
      <c r="AL7" s="759"/>
      <c r="AM7" s="759"/>
      <c r="AN7" s="759"/>
      <c r="AO7" s="759"/>
      <c r="AP7" s="759">
        <v>23854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t="s">
        <v>555</v>
      </c>
      <c r="CI7" s="744"/>
      <c r="CJ7" s="744"/>
      <c r="CK7" s="744"/>
      <c r="CL7" s="745"/>
      <c r="CM7" s="743">
        <v>269</v>
      </c>
      <c r="CN7" s="744"/>
      <c r="CO7" s="744"/>
      <c r="CP7" s="744"/>
      <c r="CQ7" s="745"/>
      <c r="CR7" s="743">
        <v>5</v>
      </c>
      <c r="CS7" s="744"/>
      <c r="CT7" s="744"/>
      <c r="CU7" s="744"/>
      <c r="CV7" s="745"/>
      <c r="CW7" s="743" t="s">
        <v>555</v>
      </c>
      <c r="CX7" s="744"/>
      <c r="CY7" s="744"/>
      <c r="CZ7" s="744"/>
      <c r="DA7" s="745"/>
      <c r="DB7" s="743">
        <v>1356</v>
      </c>
      <c r="DC7" s="744"/>
      <c r="DD7" s="744"/>
      <c r="DE7" s="744"/>
      <c r="DF7" s="745"/>
      <c r="DG7" s="743" t="s">
        <v>555</v>
      </c>
      <c r="DH7" s="744"/>
      <c r="DI7" s="744"/>
      <c r="DJ7" s="744"/>
      <c r="DK7" s="745"/>
      <c r="DL7" s="743" t="s">
        <v>555</v>
      </c>
      <c r="DM7" s="744"/>
      <c r="DN7" s="744"/>
      <c r="DO7" s="744"/>
      <c r="DP7" s="745"/>
      <c r="DQ7" s="743">
        <v>1740</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v>
      </c>
      <c r="R8" s="784"/>
      <c r="S8" s="784"/>
      <c r="T8" s="784"/>
      <c r="U8" s="784"/>
      <c r="V8" s="784">
        <v>4</v>
      </c>
      <c r="W8" s="784"/>
      <c r="X8" s="784"/>
      <c r="Y8" s="784"/>
      <c r="Z8" s="784"/>
      <c r="AA8" s="784" t="s">
        <v>555</v>
      </c>
      <c r="AB8" s="784"/>
      <c r="AC8" s="784"/>
      <c r="AD8" s="784"/>
      <c r="AE8" s="785"/>
      <c r="AF8" s="786" t="s">
        <v>122</v>
      </c>
      <c r="AG8" s="787"/>
      <c r="AH8" s="787"/>
      <c r="AI8" s="787"/>
      <c r="AJ8" s="788"/>
      <c r="AK8" s="769">
        <v>3</v>
      </c>
      <c r="AL8" s="770"/>
      <c r="AM8" s="770"/>
      <c r="AN8" s="770"/>
      <c r="AO8" s="770"/>
      <c r="AP8" s="770" t="s">
        <v>555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35</v>
      </c>
      <c r="R9" s="784"/>
      <c r="S9" s="784"/>
      <c r="T9" s="784"/>
      <c r="U9" s="784"/>
      <c r="V9" s="784">
        <v>35</v>
      </c>
      <c r="W9" s="784"/>
      <c r="X9" s="784"/>
      <c r="Y9" s="784"/>
      <c r="Z9" s="784"/>
      <c r="AA9" s="784" t="s">
        <v>555</v>
      </c>
      <c r="AB9" s="784"/>
      <c r="AC9" s="784"/>
      <c r="AD9" s="784"/>
      <c r="AE9" s="785"/>
      <c r="AF9" s="786" t="s">
        <v>122</v>
      </c>
      <c r="AG9" s="787"/>
      <c r="AH9" s="787"/>
      <c r="AI9" s="787"/>
      <c r="AJ9" s="788"/>
      <c r="AK9" s="769">
        <v>9</v>
      </c>
      <c r="AL9" s="770"/>
      <c r="AM9" s="770"/>
      <c r="AN9" s="770"/>
      <c r="AO9" s="770"/>
      <c r="AP9" s="770">
        <v>1</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20258</v>
      </c>
      <c r="R23" s="793"/>
      <c r="S23" s="793"/>
      <c r="T23" s="793"/>
      <c r="U23" s="793"/>
      <c r="V23" s="793">
        <v>19512</v>
      </c>
      <c r="W23" s="793"/>
      <c r="X23" s="793"/>
      <c r="Y23" s="793"/>
      <c r="Z23" s="793"/>
      <c r="AA23" s="793">
        <v>746</v>
      </c>
      <c r="AB23" s="793"/>
      <c r="AC23" s="793"/>
      <c r="AD23" s="793"/>
      <c r="AE23" s="794"/>
      <c r="AF23" s="795">
        <v>684</v>
      </c>
      <c r="AG23" s="793"/>
      <c r="AH23" s="793"/>
      <c r="AI23" s="793"/>
      <c r="AJ23" s="796"/>
      <c r="AK23" s="797"/>
      <c r="AL23" s="798"/>
      <c r="AM23" s="798"/>
      <c r="AN23" s="798"/>
      <c r="AO23" s="798"/>
      <c r="AP23" s="793">
        <v>23855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3695</v>
      </c>
      <c r="R28" s="823"/>
      <c r="S28" s="823"/>
      <c r="T28" s="823"/>
      <c r="U28" s="823"/>
      <c r="V28" s="823">
        <v>3668</v>
      </c>
      <c r="W28" s="823"/>
      <c r="X28" s="823"/>
      <c r="Y28" s="823"/>
      <c r="Z28" s="823"/>
      <c r="AA28" s="823">
        <v>27</v>
      </c>
      <c r="AB28" s="823"/>
      <c r="AC28" s="823"/>
      <c r="AD28" s="823"/>
      <c r="AE28" s="824"/>
      <c r="AF28" s="825">
        <v>27</v>
      </c>
      <c r="AG28" s="823"/>
      <c r="AH28" s="823"/>
      <c r="AI28" s="823"/>
      <c r="AJ28" s="826"/>
      <c r="AK28" s="827">
        <v>330</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4252</v>
      </c>
      <c r="R29" s="784"/>
      <c r="S29" s="784"/>
      <c r="T29" s="784"/>
      <c r="U29" s="784"/>
      <c r="V29" s="784">
        <v>4128</v>
      </c>
      <c r="W29" s="784"/>
      <c r="X29" s="784"/>
      <c r="Y29" s="784"/>
      <c r="Z29" s="784"/>
      <c r="AA29" s="784">
        <v>124</v>
      </c>
      <c r="AB29" s="784"/>
      <c r="AC29" s="784"/>
      <c r="AD29" s="784"/>
      <c r="AE29" s="785"/>
      <c r="AF29" s="786">
        <v>123</v>
      </c>
      <c r="AG29" s="787"/>
      <c r="AH29" s="787"/>
      <c r="AI29" s="787"/>
      <c r="AJ29" s="788"/>
      <c r="AK29" s="834">
        <v>637</v>
      </c>
      <c r="AL29" s="830"/>
      <c r="AM29" s="830"/>
      <c r="AN29" s="830"/>
      <c r="AO29" s="830"/>
      <c r="AP29" s="830" t="s">
        <v>555</v>
      </c>
      <c r="AQ29" s="830"/>
      <c r="AR29" s="830"/>
      <c r="AS29" s="830"/>
      <c r="AT29" s="830"/>
      <c r="AU29" s="830" t="s">
        <v>555</v>
      </c>
      <c r="AV29" s="830"/>
      <c r="AW29" s="830"/>
      <c r="AX29" s="830"/>
      <c r="AY29" s="830"/>
      <c r="AZ29" s="831" t="s">
        <v>555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605</v>
      </c>
      <c r="R30" s="784"/>
      <c r="S30" s="784"/>
      <c r="T30" s="784"/>
      <c r="U30" s="784"/>
      <c r="V30" s="784">
        <v>604</v>
      </c>
      <c r="W30" s="784"/>
      <c r="X30" s="784"/>
      <c r="Y30" s="784"/>
      <c r="Z30" s="784"/>
      <c r="AA30" s="784">
        <v>2</v>
      </c>
      <c r="AB30" s="784"/>
      <c r="AC30" s="784"/>
      <c r="AD30" s="784"/>
      <c r="AE30" s="785"/>
      <c r="AF30" s="786">
        <v>1</v>
      </c>
      <c r="AG30" s="787"/>
      <c r="AH30" s="787"/>
      <c r="AI30" s="787"/>
      <c r="AJ30" s="788"/>
      <c r="AK30" s="834">
        <v>189</v>
      </c>
      <c r="AL30" s="830"/>
      <c r="AM30" s="830"/>
      <c r="AN30" s="830"/>
      <c r="AO30" s="830"/>
      <c r="AP30" s="830" t="s">
        <v>555</v>
      </c>
      <c r="AQ30" s="830"/>
      <c r="AR30" s="830"/>
      <c r="AS30" s="830"/>
      <c r="AT30" s="830"/>
      <c r="AU30" s="830" t="s">
        <v>555</v>
      </c>
      <c r="AV30" s="830"/>
      <c r="AW30" s="830"/>
      <c r="AX30" s="830"/>
      <c r="AY30" s="830"/>
      <c r="AZ30" s="831" t="s">
        <v>555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1027</v>
      </c>
      <c r="R31" s="784"/>
      <c r="S31" s="784"/>
      <c r="T31" s="784"/>
      <c r="U31" s="784"/>
      <c r="V31" s="784">
        <v>1203</v>
      </c>
      <c r="W31" s="784"/>
      <c r="X31" s="784"/>
      <c r="Y31" s="784"/>
      <c r="Z31" s="784"/>
      <c r="AA31" s="784">
        <v>176</v>
      </c>
      <c r="AB31" s="784"/>
      <c r="AC31" s="784"/>
      <c r="AD31" s="784"/>
      <c r="AE31" s="785"/>
      <c r="AF31" s="786">
        <v>497</v>
      </c>
      <c r="AG31" s="787"/>
      <c r="AH31" s="787"/>
      <c r="AI31" s="787"/>
      <c r="AJ31" s="788"/>
      <c r="AK31" s="834">
        <v>11</v>
      </c>
      <c r="AL31" s="830"/>
      <c r="AM31" s="830"/>
      <c r="AN31" s="830"/>
      <c r="AO31" s="830"/>
      <c r="AP31" s="830">
        <v>3159</v>
      </c>
      <c r="AQ31" s="830"/>
      <c r="AR31" s="830"/>
      <c r="AS31" s="830"/>
      <c r="AT31" s="830"/>
      <c r="AU31" s="830">
        <v>1093</v>
      </c>
      <c r="AV31" s="830"/>
      <c r="AW31" s="830"/>
      <c r="AX31" s="830"/>
      <c r="AY31" s="830"/>
      <c r="AZ31" s="831" t="s">
        <v>555</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739</v>
      </c>
      <c r="R32" s="784"/>
      <c r="S32" s="784"/>
      <c r="T32" s="784"/>
      <c r="U32" s="784"/>
      <c r="V32" s="784">
        <v>738</v>
      </c>
      <c r="W32" s="784"/>
      <c r="X32" s="784"/>
      <c r="Y32" s="784"/>
      <c r="Z32" s="784"/>
      <c r="AA32" s="784">
        <v>1</v>
      </c>
      <c r="AB32" s="784"/>
      <c r="AC32" s="784"/>
      <c r="AD32" s="784"/>
      <c r="AE32" s="785"/>
      <c r="AF32" s="786">
        <v>100</v>
      </c>
      <c r="AG32" s="787"/>
      <c r="AH32" s="787"/>
      <c r="AI32" s="787"/>
      <c r="AJ32" s="788"/>
      <c r="AK32" s="834">
        <v>323</v>
      </c>
      <c r="AL32" s="830"/>
      <c r="AM32" s="830"/>
      <c r="AN32" s="830"/>
      <c r="AO32" s="830"/>
      <c r="AP32" s="830">
        <v>3038</v>
      </c>
      <c r="AQ32" s="830"/>
      <c r="AR32" s="830"/>
      <c r="AS32" s="830"/>
      <c r="AT32" s="830"/>
      <c r="AU32" s="830">
        <v>2011</v>
      </c>
      <c r="AV32" s="830"/>
      <c r="AW32" s="830"/>
      <c r="AX32" s="830"/>
      <c r="AY32" s="830"/>
      <c r="AZ32" s="831" t="s">
        <v>555</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3</v>
      </c>
      <c r="R33" s="784"/>
      <c r="S33" s="784"/>
      <c r="T33" s="784"/>
      <c r="U33" s="784"/>
      <c r="V33" s="784">
        <v>3</v>
      </c>
      <c r="W33" s="784"/>
      <c r="X33" s="784"/>
      <c r="Y33" s="784"/>
      <c r="Z33" s="784"/>
      <c r="AA33" s="784" t="s">
        <v>555</v>
      </c>
      <c r="AB33" s="784"/>
      <c r="AC33" s="784"/>
      <c r="AD33" s="784"/>
      <c r="AE33" s="785"/>
      <c r="AF33" s="786" t="s">
        <v>122</v>
      </c>
      <c r="AG33" s="787"/>
      <c r="AH33" s="787"/>
      <c r="AI33" s="787"/>
      <c r="AJ33" s="788"/>
      <c r="AK33" s="834">
        <v>2</v>
      </c>
      <c r="AL33" s="830"/>
      <c r="AM33" s="830"/>
      <c r="AN33" s="830"/>
      <c r="AO33" s="830"/>
      <c r="AP33" s="830">
        <v>7</v>
      </c>
      <c r="AQ33" s="830"/>
      <c r="AR33" s="830"/>
      <c r="AS33" s="830"/>
      <c r="AT33" s="830"/>
      <c r="AU33" s="830">
        <v>7</v>
      </c>
      <c r="AV33" s="830"/>
      <c r="AW33" s="830"/>
      <c r="AX33" s="830"/>
      <c r="AY33" s="830"/>
      <c r="AZ33" s="831" t="s">
        <v>555</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748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556</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555</v>
      </c>
      <c r="AQ68" s="866"/>
      <c r="AR68" s="866"/>
      <c r="AS68" s="866"/>
      <c r="AT68" s="866"/>
      <c r="AU68" s="866" t="s">
        <v>555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557</v>
      </c>
      <c r="C69" s="874"/>
      <c r="D69" s="874"/>
      <c r="E69" s="874"/>
      <c r="F69" s="874"/>
      <c r="G69" s="874"/>
      <c r="H69" s="874"/>
      <c r="I69" s="874"/>
      <c r="J69" s="874"/>
      <c r="K69" s="874"/>
      <c r="L69" s="874"/>
      <c r="M69" s="874"/>
      <c r="N69" s="874"/>
      <c r="O69" s="874"/>
      <c r="P69" s="875"/>
      <c r="Q69" s="876">
        <v>276</v>
      </c>
      <c r="R69" s="830"/>
      <c r="S69" s="830"/>
      <c r="T69" s="830"/>
      <c r="U69" s="830"/>
      <c r="V69" s="830">
        <v>223</v>
      </c>
      <c r="W69" s="830"/>
      <c r="X69" s="830"/>
      <c r="Y69" s="830"/>
      <c r="Z69" s="830"/>
      <c r="AA69" s="830">
        <v>53</v>
      </c>
      <c r="AB69" s="830"/>
      <c r="AC69" s="830"/>
      <c r="AD69" s="830"/>
      <c r="AE69" s="830"/>
      <c r="AF69" s="830">
        <v>53</v>
      </c>
      <c r="AG69" s="830"/>
      <c r="AH69" s="830"/>
      <c r="AI69" s="830"/>
      <c r="AJ69" s="830"/>
      <c r="AK69" s="830">
        <v>127</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558</v>
      </c>
      <c r="C70" s="874"/>
      <c r="D70" s="874"/>
      <c r="E70" s="874"/>
      <c r="F70" s="874"/>
      <c r="G70" s="874"/>
      <c r="H70" s="874"/>
      <c r="I70" s="874"/>
      <c r="J70" s="874"/>
      <c r="K70" s="874"/>
      <c r="L70" s="874"/>
      <c r="M70" s="874"/>
      <c r="N70" s="874"/>
      <c r="O70" s="874"/>
      <c r="P70" s="875"/>
      <c r="Q70" s="876">
        <v>134</v>
      </c>
      <c r="R70" s="830"/>
      <c r="S70" s="830"/>
      <c r="T70" s="830"/>
      <c r="U70" s="830"/>
      <c r="V70" s="830">
        <v>133</v>
      </c>
      <c r="W70" s="830"/>
      <c r="X70" s="830"/>
      <c r="Y70" s="830"/>
      <c r="Z70" s="830"/>
      <c r="AA70" s="830">
        <v>1</v>
      </c>
      <c r="AB70" s="830"/>
      <c r="AC70" s="830"/>
      <c r="AD70" s="830"/>
      <c r="AE70" s="830"/>
      <c r="AF70" s="830">
        <v>1</v>
      </c>
      <c r="AG70" s="830"/>
      <c r="AH70" s="830"/>
      <c r="AI70" s="830"/>
      <c r="AJ70" s="830"/>
      <c r="AK70" s="830" t="s">
        <v>563</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559</v>
      </c>
      <c r="C71" s="874"/>
      <c r="D71" s="874"/>
      <c r="E71" s="874"/>
      <c r="F71" s="874"/>
      <c r="G71" s="874"/>
      <c r="H71" s="874"/>
      <c r="I71" s="874"/>
      <c r="J71" s="874"/>
      <c r="K71" s="874"/>
      <c r="L71" s="874"/>
      <c r="M71" s="874"/>
      <c r="N71" s="874"/>
      <c r="O71" s="874"/>
      <c r="P71" s="875"/>
      <c r="Q71" s="876">
        <v>187</v>
      </c>
      <c r="R71" s="830"/>
      <c r="S71" s="830"/>
      <c r="T71" s="830"/>
      <c r="U71" s="830"/>
      <c r="V71" s="830">
        <v>176</v>
      </c>
      <c r="W71" s="830"/>
      <c r="X71" s="830"/>
      <c r="Y71" s="830"/>
      <c r="Z71" s="830"/>
      <c r="AA71" s="830">
        <v>11</v>
      </c>
      <c r="AB71" s="830"/>
      <c r="AC71" s="830"/>
      <c r="AD71" s="830"/>
      <c r="AE71" s="830"/>
      <c r="AF71" s="830">
        <v>11</v>
      </c>
      <c r="AG71" s="830"/>
      <c r="AH71" s="830"/>
      <c r="AI71" s="830"/>
      <c r="AJ71" s="830"/>
      <c r="AK71" s="830">
        <v>87</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560</v>
      </c>
      <c r="C72" s="874"/>
      <c r="D72" s="874"/>
      <c r="E72" s="874"/>
      <c r="F72" s="874"/>
      <c r="G72" s="874"/>
      <c r="H72" s="874"/>
      <c r="I72" s="874"/>
      <c r="J72" s="874"/>
      <c r="K72" s="874"/>
      <c r="L72" s="874"/>
      <c r="M72" s="874"/>
      <c r="N72" s="874"/>
      <c r="O72" s="874"/>
      <c r="P72" s="875"/>
      <c r="Q72" s="876">
        <v>978</v>
      </c>
      <c r="R72" s="830"/>
      <c r="S72" s="830"/>
      <c r="T72" s="830"/>
      <c r="U72" s="830"/>
      <c r="V72" s="830">
        <v>960</v>
      </c>
      <c r="W72" s="830"/>
      <c r="X72" s="830"/>
      <c r="Y72" s="830"/>
      <c r="Z72" s="830"/>
      <c r="AA72" s="830">
        <v>18</v>
      </c>
      <c r="AB72" s="830"/>
      <c r="AC72" s="830"/>
      <c r="AD72" s="830"/>
      <c r="AE72" s="830"/>
      <c r="AF72" s="830">
        <v>0</v>
      </c>
      <c r="AG72" s="830"/>
      <c r="AH72" s="830"/>
      <c r="AI72" s="830"/>
      <c r="AJ72" s="830"/>
      <c r="AK72" s="830">
        <v>22</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561</v>
      </c>
      <c r="C73" s="874"/>
      <c r="D73" s="874"/>
      <c r="E73" s="874"/>
      <c r="F73" s="874"/>
      <c r="G73" s="874"/>
      <c r="H73" s="874"/>
      <c r="I73" s="874"/>
      <c r="J73" s="874"/>
      <c r="K73" s="874"/>
      <c r="L73" s="874"/>
      <c r="M73" s="874"/>
      <c r="N73" s="874"/>
      <c r="O73" s="874"/>
      <c r="P73" s="875"/>
      <c r="Q73" s="876">
        <v>15213</v>
      </c>
      <c r="R73" s="830"/>
      <c r="S73" s="830"/>
      <c r="T73" s="830"/>
      <c r="U73" s="830"/>
      <c r="V73" s="830">
        <v>15014</v>
      </c>
      <c r="W73" s="830"/>
      <c r="X73" s="830"/>
      <c r="Y73" s="830"/>
      <c r="Z73" s="830"/>
      <c r="AA73" s="830">
        <v>198</v>
      </c>
      <c r="AB73" s="830"/>
      <c r="AC73" s="830"/>
      <c r="AD73" s="830"/>
      <c r="AE73" s="830"/>
      <c r="AF73" s="830">
        <v>198</v>
      </c>
      <c r="AG73" s="830"/>
      <c r="AH73" s="830"/>
      <c r="AI73" s="830"/>
      <c r="AJ73" s="830"/>
      <c r="AK73" s="830">
        <v>470</v>
      </c>
      <c r="AL73" s="830"/>
      <c r="AM73" s="830"/>
      <c r="AN73" s="830"/>
      <c r="AO73" s="830"/>
      <c r="AP73" s="830">
        <v>4568</v>
      </c>
      <c r="AQ73" s="830"/>
      <c r="AR73" s="830"/>
      <c r="AS73" s="830"/>
      <c r="AT73" s="830"/>
      <c r="AU73" s="830">
        <v>203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562</v>
      </c>
      <c r="C74" s="874"/>
      <c r="D74" s="874"/>
      <c r="E74" s="874"/>
      <c r="F74" s="874"/>
      <c r="G74" s="874"/>
      <c r="H74" s="874"/>
      <c r="I74" s="874"/>
      <c r="J74" s="874"/>
      <c r="K74" s="874"/>
      <c r="L74" s="874"/>
      <c r="M74" s="874"/>
      <c r="N74" s="874"/>
      <c r="O74" s="874"/>
      <c r="P74" s="875"/>
      <c r="Q74" s="876">
        <v>11124</v>
      </c>
      <c r="R74" s="830"/>
      <c r="S74" s="830"/>
      <c r="T74" s="830"/>
      <c r="U74" s="830"/>
      <c r="V74" s="830">
        <v>11108</v>
      </c>
      <c r="W74" s="830"/>
      <c r="X74" s="830"/>
      <c r="Y74" s="830"/>
      <c r="Z74" s="830"/>
      <c r="AA74" s="830">
        <v>15</v>
      </c>
      <c r="AB74" s="830"/>
      <c r="AC74" s="830"/>
      <c r="AD74" s="830"/>
      <c r="AE74" s="830"/>
      <c r="AF74" s="830">
        <v>2736</v>
      </c>
      <c r="AG74" s="830"/>
      <c r="AH74" s="830"/>
      <c r="AI74" s="830"/>
      <c r="AJ74" s="830"/>
      <c r="AK74" s="830">
        <v>816</v>
      </c>
      <c r="AL74" s="830"/>
      <c r="AM74" s="830"/>
      <c r="AN74" s="830"/>
      <c r="AO74" s="830"/>
      <c r="AP74" s="830">
        <v>4295</v>
      </c>
      <c r="AQ74" s="830"/>
      <c r="AR74" s="830"/>
      <c r="AS74" s="830"/>
      <c r="AT74" s="830"/>
      <c r="AU74" s="830">
        <v>1091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2744633</v>
      </c>
      <c r="AB110" s="900"/>
      <c r="AC110" s="900"/>
      <c r="AD110" s="900"/>
      <c r="AE110" s="901"/>
      <c r="AF110" s="902">
        <v>2600712</v>
      </c>
      <c r="AG110" s="900"/>
      <c r="AH110" s="900"/>
      <c r="AI110" s="900"/>
      <c r="AJ110" s="901"/>
      <c r="AK110" s="902">
        <v>2625159</v>
      </c>
      <c r="AL110" s="900"/>
      <c r="AM110" s="900"/>
      <c r="AN110" s="900"/>
      <c r="AO110" s="901"/>
      <c r="AP110" s="903">
        <v>30</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27706430</v>
      </c>
      <c r="BR110" s="931"/>
      <c r="BS110" s="931"/>
      <c r="BT110" s="931"/>
      <c r="BU110" s="931"/>
      <c r="BV110" s="931">
        <v>25961570</v>
      </c>
      <c r="BW110" s="931"/>
      <c r="BX110" s="931"/>
      <c r="BY110" s="931"/>
      <c r="BZ110" s="931"/>
      <c r="CA110" s="931">
        <v>23853751</v>
      </c>
      <c r="CB110" s="931"/>
      <c r="CC110" s="931"/>
      <c r="CD110" s="931"/>
      <c r="CE110" s="931"/>
      <c r="CF110" s="944">
        <v>272.60000000000002</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4461451</v>
      </c>
      <c r="BR112" s="926"/>
      <c r="BS112" s="926"/>
      <c r="BT112" s="926"/>
      <c r="BU112" s="926"/>
      <c r="BV112" s="926">
        <v>4062405</v>
      </c>
      <c r="BW112" s="926"/>
      <c r="BX112" s="926"/>
      <c r="BY112" s="926"/>
      <c r="BZ112" s="926"/>
      <c r="CA112" s="926">
        <v>3111739</v>
      </c>
      <c r="CB112" s="926"/>
      <c r="CC112" s="926"/>
      <c r="CD112" s="926"/>
      <c r="CE112" s="926"/>
      <c r="CF112" s="920">
        <v>35.6</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620957</v>
      </c>
      <c r="AB113" s="938"/>
      <c r="AC113" s="938"/>
      <c r="AD113" s="938"/>
      <c r="AE113" s="939"/>
      <c r="AF113" s="940">
        <v>511798</v>
      </c>
      <c r="AG113" s="938"/>
      <c r="AH113" s="938"/>
      <c r="AI113" s="938"/>
      <c r="AJ113" s="939"/>
      <c r="AK113" s="940">
        <v>288372</v>
      </c>
      <c r="AL113" s="938"/>
      <c r="AM113" s="938"/>
      <c r="AN113" s="938"/>
      <c r="AO113" s="939"/>
      <c r="AP113" s="941">
        <v>3.3</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1277422</v>
      </c>
      <c r="BR113" s="926"/>
      <c r="BS113" s="926"/>
      <c r="BT113" s="926"/>
      <c r="BU113" s="926"/>
      <c r="BV113" s="926">
        <v>1242798</v>
      </c>
      <c r="BW113" s="926"/>
      <c r="BX113" s="926"/>
      <c r="BY113" s="926"/>
      <c r="BZ113" s="926"/>
      <c r="CA113" s="926">
        <v>1293166</v>
      </c>
      <c r="CB113" s="926"/>
      <c r="CC113" s="926"/>
      <c r="CD113" s="926"/>
      <c r="CE113" s="926"/>
      <c r="CF113" s="920">
        <v>14.8</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89822</v>
      </c>
      <c r="AB114" s="959"/>
      <c r="AC114" s="959"/>
      <c r="AD114" s="959"/>
      <c r="AE114" s="960"/>
      <c r="AF114" s="961">
        <v>102144</v>
      </c>
      <c r="AG114" s="959"/>
      <c r="AH114" s="959"/>
      <c r="AI114" s="959"/>
      <c r="AJ114" s="960"/>
      <c r="AK114" s="961">
        <v>139947</v>
      </c>
      <c r="AL114" s="959"/>
      <c r="AM114" s="959"/>
      <c r="AN114" s="959"/>
      <c r="AO114" s="960"/>
      <c r="AP114" s="962">
        <v>1.6</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2244332</v>
      </c>
      <c r="BR114" s="926"/>
      <c r="BS114" s="926"/>
      <c r="BT114" s="926"/>
      <c r="BU114" s="926"/>
      <c r="BV114" s="926">
        <v>2372639</v>
      </c>
      <c r="BW114" s="926"/>
      <c r="BX114" s="926"/>
      <c r="BY114" s="926"/>
      <c r="BZ114" s="926"/>
      <c r="CA114" s="926">
        <v>2404457</v>
      </c>
      <c r="CB114" s="926"/>
      <c r="CC114" s="926"/>
      <c r="CD114" s="926"/>
      <c r="CE114" s="926"/>
      <c r="CF114" s="920">
        <v>27.5</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1751838</v>
      </c>
      <c r="BR115" s="926"/>
      <c r="BS115" s="926"/>
      <c r="BT115" s="926"/>
      <c r="BU115" s="926"/>
      <c r="BV115" s="926">
        <v>1733234</v>
      </c>
      <c r="BW115" s="926"/>
      <c r="BX115" s="926"/>
      <c r="BY115" s="926"/>
      <c r="BZ115" s="926"/>
      <c r="CA115" s="926">
        <v>1740216</v>
      </c>
      <c r="CB115" s="926"/>
      <c r="CC115" s="926"/>
      <c r="CD115" s="926"/>
      <c r="CE115" s="926"/>
      <c r="CF115" s="920">
        <v>19.899999999999999</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3455412</v>
      </c>
      <c r="AB117" s="979"/>
      <c r="AC117" s="979"/>
      <c r="AD117" s="979"/>
      <c r="AE117" s="980"/>
      <c r="AF117" s="981">
        <v>3214654</v>
      </c>
      <c r="AG117" s="979"/>
      <c r="AH117" s="979"/>
      <c r="AI117" s="979"/>
      <c r="AJ117" s="980"/>
      <c r="AK117" s="981">
        <v>3053478</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37441473</v>
      </c>
      <c r="BR119" s="1000"/>
      <c r="BS119" s="1000"/>
      <c r="BT119" s="1000"/>
      <c r="BU119" s="1000"/>
      <c r="BV119" s="1000">
        <v>35372646</v>
      </c>
      <c r="BW119" s="1000"/>
      <c r="BX119" s="1000"/>
      <c r="BY119" s="1000"/>
      <c r="BZ119" s="1000"/>
      <c r="CA119" s="1000">
        <v>32403329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3925083</v>
      </c>
      <c r="BR120" s="931"/>
      <c r="BS120" s="931"/>
      <c r="BT120" s="931"/>
      <c r="BU120" s="931"/>
      <c r="BV120" s="931">
        <v>4028038</v>
      </c>
      <c r="BW120" s="931"/>
      <c r="BX120" s="931"/>
      <c r="BY120" s="931"/>
      <c r="BZ120" s="931"/>
      <c r="CA120" s="931">
        <v>5778571</v>
      </c>
      <c r="CB120" s="931"/>
      <c r="CC120" s="931"/>
      <c r="CD120" s="931"/>
      <c r="CE120" s="931"/>
      <c r="CF120" s="944">
        <v>66</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2749802</v>
      </c>
      <c r="DH120" s="931"/>
      <c r="DI120" s="931"/>
      <c r="DJ120" s="931"/>
      <c r="DK120" s="931"/>
      <c r="DL120" s="931">
        <v>2357156</v>
      </c>
      <c r="DM120" s="931"/>
      <c r="DN120" s="931"/>
      <c r="DO120" s="931"/>
      <c r="DP120" s="931"/>
      <c r="DQ120" s="931">
        <v>2011367</v>
      </c>
      <c r="DR120" s="931"/>
      <c r="DS120" s="931"/>
      <c r="DT120" s="931"/>
      <c r="DU120" s="931"/>
      <c r="DV120" s="932">
        <v>23</v>
      </c>
      <c r="DW120" s="932"/>
      <c r="DX120" s="932"/>
      <c r="DY120" s="932"/>
      <c r="DZ120" s="933"/>
    </row>
    <row r="121" spans="1:130" s="218"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1403603</v>
      </c>
      <c r="BR121" s="926"/>
      <c r="BS121" s="926"/>
      <c r="BT121" s="926"/>
      <c r="BU121" s="926"/>
      <c r="BV121" s="926">
        <v>1211616</v>
      </c>
      <c r="BW121" s="926"/>
      <c r="BX121" s="926"/>
      <c r="BY121" s="926"/>
      <c r="BZ121" s="926"/>
      <c r="CA121" s="926">
        <v>1308465</v>
      </c>
      <c r="CB121" s="926"/>
      <c r="CC121" s="926"/>
      <c r="CD121" s="926"/>
      <c r="CE121" s="926"/>
      <c r="CF121" s="920">
        <v>15</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1703145</v>
      </c>
      <c r="DH121" s="926"/>
      <c r="DI121" s="926"/>
      <c r="DJ121" s="926"/>
      <c r="DK121" s="926"/>
      <c r="DL121" s="926">
        <v>1697372</v>
      </c>
      <c r="DM121" s="926"/>
      <c r="DN121" s="926"/>
      <c r="DO121" s="926"/>
      <c r="DP121" s="926"/>
      <c r="DQ121" s="926">
        <v>1093135</v>
      </c>
      <c r="DR121" s="926"/>
      <c r="DS121" s="926"/>
      <c r="DT121" s="926"/>
      <c r="DU121" s="926"/>
      <c r="DV121" s="927">
        <v>12.5</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23628677</v>
      </c>
      <c r="BR122" s="1000"/>
      <c r="BS122" s="1000"/>
      <c r="BT122" s="1000"/>
      <c r="BU122" s="1000"/>
      <c r="BV122" s="1000">
        <v>22815945</v>
      </c>
      <c r="BW122" s="1000"/>
      <c r="BX122" s="1000"/>
      <c r="BY122" s="1000"/>
      <c r="BZ122" s="1000"/>
      <c r="CA122" s="1000">
        <v>20538680</v>
      </c>
      <c r="CB122" s="1000"/>
      <c r="CC122" s="1000"/>
      <c r="CD122" s="1000"/>
      <c r="CE122" s="1000"/>
      <c r="CF122" s="1017">
        <v>234.7</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8504</v>
      </c>
      <c r="DH122" s="926"/>
      <c r="DI122" s="926"/>
      <c r="DJ122" s="926"/>
      <c r="DK122" s="926"/>
      <c r="DL122" s="926">
        <v>7877</v>
      </c>
      <c r="DM122" s="926"/>
      <c r="DN122" s="926"/>
      <c r="DO122" s="926"/>
      <c r="DP122" s="926"/>
      <c r="DQ122" s="926">
        <v>7237</v>
      </c>
      <c r="DR122" s="926"/>
      <c r="DS122" s="926"/>
      <c r="DT122" s="926"/>
      <c r="DU122" s="926"/>
      <c r="DV122" s="927">
        <v>0.1</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28957363</v>
      </c>
      <c r="BR123" s="1064"/>
      <c r="BS123" s="1064"/>
      <c r="BT123" s="1064"/>
      <c r="BU123" s="1064"/>
      <c r="BV123" s="1064">
        <v>28055599</v>
      </c>
      <c r="BW123" s="1064"/>
      <c r="BX123" s="1064"/>
      <c r="BY123" s="1064"/>
      <c r="BZ123" s="1064"/>
      <c r="CA123" s="1064">
        <v>27625716</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99.4</v>
      </c>
      <c r="BR124" s="1027"/>
      <c r="BS124" s="1027"/>
      <c r="BT124" s="1027"/>
      <c r="BU124" s="1027"/>
      <c r="BV124" s="1027">
        <v>84.8</v>
      </c>
      <c r="BW124" s="1027"/>
      <c r="BX124" s="1027"/>
      <c r="BY124" s="1027"/>
      <c r="BZ124" s="1027"/>
      <c r="CA124" s="1027">
        <v>54.5</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v>1751838</v>
      </c>
      <c r="DH126" s="926"/>
      <c r="DI126" s="926"/>
      <c r="DJ126" s="926"/>
      <c r="DK126" s="926"/>
      <c r="DL126" s="926">
        <v>1733234</v>
      </c>
      <c r="DM126" s="926"/>
      <c r="DN126" s="926"/>
      <c r="DO126" s="926"/>
      <c r="DP126" s="926"/>
      <c r="DQ126" s="926">
        <v>1740216</v>
      </c>
      <c r="DR126" s="926"/>
      <c r="DS126" s="926"/>
      <c r="DT126" s="926"/>
      <c r="DU126" s="926"/>
      <c r="DV126" s="927">
        <v>19.899999999999999</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150950</v>
      </c>
      <c r="AB128" s="1046"/>
      <c r="AC128" s="1046"/>
      <c r="AD128" s="1046"/>
      <c r="AE128" s="1047"/>
      <c r="AF128" s="1048">
        <v>140814</v>
      </c>
      <c r="AG128" s="1046"/>
      <c r="AH128" s="1046"/>
      <c r="AI128" s="1046"/>
      <c r="AJ128" s="1047"/>
      <c r="AK128" s="1048">
        <v>127296</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13.17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10997539</v>
      </c>
      <c r="AB129" s="959"/>
      <c r="AC129" s="959"/>
      <c r="AD129" s="959"/>
      <c r="AE129" s="960"/>
      <c r="AF129" s="961">
        <v>10935334</v>
      </c>
      <c r="AG129" s="959"/>
      <c r="AH129" s="959"/>
      <c r="AI129" s="959"/>
      <c r="AJ129" s="960"/>
      <c r="AK129" s="961">
        <v>11116512</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18.170000000000002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2470521</v>
      </c>
      <c r="AB130" s="959"/>
      <c r="AC130" s="959"/>
      <c r="AD130" s="959"/>
      <c r="AE130" s="960"/>
      <c r="AF130" s="961">
        <v>2313392</v>
      </c>
      <c r="AG130" s="959"/>
      <c r="AH130" s="959"/>
      <c r="AI130" s="959"/>
      <c r="AJ130" s="960"/>
      <c r="AK130" s="961">
        <v>2366191</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8.3000000000000007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8527018</v>
      </c>
      <c r="AB131" s="986"/>
      <c r="AC131" s="986"/>
      <c r="AD131" s="986"/>
      <c r="AE131" s="987"/>
      <c r="AF131" s="985">
        <v>8621942</v>
      </c>
      <c r="AG131" s="986"/>
      <c r="AH131" s="986"/>
      <c r="AI131" s="986"/>
      <c r="AJ131" s="987"/>
      <c r="AK131" s="985">
        <v>8750321</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54.5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9.7799840459999992</v>
      </c>
      <c r="AB132" s="1097"/>
      <c r="AC132" s="1097"/>
      <c r="AD132" s="1097"/>
      <c r="AE132" s="1098"/>
      <c r="AF132" s="1099">
        <v>8.8199155129999998</v>
      </c>
      <c r="AG132" s="1097"/>
      <c r="AH132" s="1097"/>
      <c r="AI132" s="1097"/>
      <c r="AJ132" s="1098"/>
      <c r="AK132" s="1099">
        <v>6.3996623670000004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9.6</v>
      </c>
      <c r="AB133" s="1080"/>
      <c r="AC133" s="1080"/>
      <c r="AD133" s="1080"/>
      <c r="AE133" s="1081"/>
      <c r="AF133" s="1079">
        <v>8.8000000000000007</v>
      </c>
      <c r="AG133" s="1080"/>
      <c r="AH133" s="1080"/>
      <c r="AI133" s="1080"/>
      <c r="AJ133" s="1081"/>
      <c r="AK133" s="1079">
        <v>8.3000000000000007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sCmFwS34ynpmvn8PM7BJ9MT7Z1cWWd5JSZccdeQkqQeDM0SYQYUw56IS7x35V7A5yojz/YmxZd9zadXFYXJqw==" saltValue="EVS57nYx5ttbf/dul5nc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L371UWK2ZUukhuwMG7k+B6F+VT6Y76I+yTyZgKBkG8TT7AWhjJa4I6CxT9yt1Tc9t8zu1eKKHaW1BbaAt/lIA==" saltValue="KZWElt1Os0kzQPwb1E+LA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uRyR9DQFjkqIZxZ3mOvhtCnqJwT0mC/nmvKJLEDxkiIcj1/QIdet4d93mJWGd2ZixOoM/SpmboKe/UcRliYYA==" saltValue="f3USAbkefBAaHtR01P5M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3715327</v>
      </c>
      <c r="AP9" s="269">
        <v>138116</v>
      </c>
      <c r="AQ9" s="270">
        <v>117270</v>
      </c>
      <c r="AR9" s="271">
        <v>17.8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547743</v>
      </c>
      <c r="AP10" s="272">
        <v>20362</v>
      </c>
      <c r="AQ10" s="273">
        <v>10490</v>
      </c>
      <c r="AR10" s="274">
        <v>94.1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1802</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3</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123787</v>
      </c>
      <c r="AP13" s="272">
        <v>4602</v>
      </c>
      <c r="AQ13" s="273">
        <v>4482</v>
      </c>
      <c r="AR13" s="274">
        <v>2.7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39667</v>
      </c>
      <c r="AP14" s="272">
        <v>1475</v>
      </c>
      <c r="AQ14" s="273">
        <v>2749</v>
      </c>
      <c r="AR14" s="274">
        <v>-46.3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-282503</v>
      </c>
      <c r="AP15" s="272">
        <v>-10502</v>
      </c>
      <c r="AQ15" s="273">
        <v>-7399</v>
      </c>
      <c r="AR15" s="274">
        <v>41.9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4144021</v>
      </c>
      <c r="AP16" s="272">
        <v>154053</v>
      </c>
      <c r="AQ16" s="273">
        <v>129397</v>
      </c>
      <c r="AR16" s="274">
        <v>19.100000000000001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12.34</v>
      </c>
      <c r="AP21" s="286">
        <v>11.07</v>
      </c>
      <c r="AQ21" s="287">
        <v>1.27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96.5</v>
      </c>
      <c r="AP22" s="291">
        <v>97.2</v>
      </c>
      <c r="AQ22" s="292">
        <v>-0.7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2625159</v>
      </c>
      <c r="AP32" s="300">
        <v>97590</v>
      </c>
      <c r="AQ32" s="301">
        <v>74841</v>
      </c>
      <c r="AR32" s="302">
        <v>30.4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1</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288372</v>
      </c>
      <c r="AP35" s="300">
        <v>10720</v>
      </c>
      <c r="AQ35" s="301">
        <v>16683</v>
      </c>
      <c r="AR35" s="302">
        <v>-35.700000000000003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139947</v>
      </c>
      <c r="AP36" s="300">
        <v>5202</v>
      </c>
      <c r="AQ36" s="301">
        <v>2411</v>
      </c>
      <c r="AR36" s="302">
        <v>115.8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548</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7</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-127296</v>
      </c>
      <c r="AP39" s="300">
        <v>-4732</v>
      </c>
      <c r="AQ39" s="301">
        <v>-3756</v>
      </c>
      <c r="AR39" s="302">
        <v>26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-2366191</v>
      </c>
      <c r="AP40" s="300">
        <v>-87962</v>
      </c>
      <c r="AQ40" s="301">
        <v>-63247</v>
      </c>
      <c r="AR40" s="302">
        <v>39.1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559991</v>
      </c>
      <c r="AP41" s="300">
        <v>20818</v>
      </c>
      <c r="AQ41" s="301">
        <v>27488</v>
      </c>
      <c r="AR41" s="302">
        <v>-24.3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4876659</v>
      </c>
      <c r="AN51" s="322">
        <v>166076</v>
      </c>
      <c r="AO51" s="323">
        <v>7.9</v>
      </c>
      <c r="AP51" s="324">
        <v>92632</v>
      </c>
      <c r="AQ51" s="325">
        <v>-1.5</v>
      </c>
      <c r="AR51" s="326">
        <v>9.4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4256970</v>
      </c>
      <c r="AN52" s="330">
        <v>144972</v>
      </c>
      <c r="AO52" s="331">
        <v>17.8</v>
      </c>
      <c r="AP52" s="332">
        <v>47978</v>
      </c>
      <c r="AQ52" s="333">
        <v>-2</v>
      </c>
      <c r="AR52" s="334">
        <v>19.8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5574628</v>
      </c>
      <c r="AN53" s="322">
        <v>193941</v>
      </c>
      <c r="AO53" s="323">
        <v>16.8</v>
      </c>
      <c r="AP53" s="324">
        <v>96469</v>
      </c>
      <c r="AQ53" s="325">
        <v>4.0999999999999996</v>
      </c>
      <c r="AR53" s="326">
        <v>12.7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5034563</v>
      </c>
      <c r="AN54" s="330">
        <v>175152</v>
      </c>
      <c r="AO54" s="331">
        <v>20.8</v>
      </c>
      <c r="AP54" s="332">
        <v>49775</v>
      </c>
      <c r="AQ54" s="333">
        <v>3.7</v>
      </c>
      <c r="AR54" s="334">
        <v>17.100000000000001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1051860</v>
      </c>
      <c r="AN55" s="322">
        <v>37514</v>
      </c>
      <c r="AO55" s="323">
        <v>-80.7</v>
      </c>
      <c r="AP55" s="324">
        <v>85743</v>
      </c>
      <c r="AQ55" s="325">
        <v>-11.1</v>
      </c>
      <c r="AR55" s="326">
        <v>-69.599999999999994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636937</v>
      </c>
      <c r="AN56" s="330">
        <v>22716</v>
      </c>
      <c r="AO56" s="331">
        <v>-87</v>
      </c>
      <c r="AP56" s="332">
        <v>45231</v>
      </c>
      <c r="AQ56" s="333">
        <v>-9.1</v>
      </c>
      <c r="AR56" s="334">
        <v>-77.900000000000006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974680</v>
      </c>
      <c r="AN57" s="322">
        <v>35473</v>
      </c>
      <c r="AO57" s="323">
        <v>-5.4</v>
      </c>
      <c r="AP57" s="324">
        <v>92509</v>
      </c>
      <c r="AQ57" s="325">
        <v>7.9</v>
      </c>
      <c r="AR57" s="326">
        <v>-13.3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529497</v>
      </c>
      <c r="AN58" s="330">
        <v>19271</v>
      </c>
      <c r="AO58" s="331">
        <v>-15.2</v>
      </c>
      <c r="AP58" s="332">
        <v>52274</v>
      </c>
      <c r="AQ58" s="333">
        <v>15.6</v>
      </c>
      <c r="AR58" s="334">
        <v>-30.8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1149665</v>
      </c>
      <c r="AN59" s="322">
        <v>42738</v>
      </c>
      <c r="AO59" s="323">
        <v>20.5</v>
      </c>
      <c r="AP59" s="324">
        <v>98544</v>
      </c>
      <c r="AQ59" s="325">
        <v>6.5</v>
      </c>
      <c r="AR59" s="326">
        <v>14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529889</v>
      </c>
      <c r="AN60" s="330">
        <v>19698</v>
      </c>
      <c r="AO60" s="331">
        <v>2.2000000000000002</v>
      </c>
      <c r="AP60" s="332">
        <v>55816</v>
      </c>
      <c r="AQ60" s="333">
        <v>6.8</v>
      </c>
      <c r="AR60" s="334">
        <v>-4.5999999999999996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2725498</v>
      </c>
      <c r="AN61" s="337">
        <v>95148</v>
      </c>
      <c r="AO61" s="338">
        <v>-8.1999999999999993</v>
      </c>
      <c r="AP61" s="339">
        <v>93179</v>
      </c>
      <c r="AQ61" s="340">
        <v>1.2</v>
      </c>
      <c r="AR61" s="326">
        <v>-9.4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2197571</v>
      </c>
      <c r="AN62" s="330">
        <v>76362</v>
      </c>
      <c r="AO62" s="331">
        <v>-12.3</v>
      </c>
      <c r="AP62" s="332">
        <v>50215</v>
      </c>
      <c r="AQ62" s="333">
        <v>3</v>
      </c>
      <c r="AR62" s="334">
        <v>-15.3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oDbMUvr3mDiffXe/ce4yAniE/lWMmwrdjNfhg/6o3VHbRstedyJmNIgP8t8mFfEktYmolNFUCIbV6UOefGHrQ==" saltValue="2ZyD3jbjwj3hfwFQZ+cz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divuReVQunlgS1SzwudrqgOx4Cs3irLtFijPgAFj2SioTACXZmuzKifNuFEtDF0g/bnL1RsmYqanebB7Ad6jdw==" saltValue="uwZPVkG/FEhom1oLRDmH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MbR/jA1rGjE3FenD4rNJ4OZBjNJP5HJ23KxZ6Ta5mJOlJPA93kUdNrZFfxRHldfMshik50oRw4L2yi/IdxSgwA==" saltValue="HSv2XhlIrExMoFrV/lUo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12.14</v>
      </c>
      <c r="G47" s="12">
        <v>15.06</v>
      </c>
      <c r="H47" s="12">
        <v>15.69</v>
      </c>
      <c r="I47" s="12">
        <v>15.78</v>
      </c>
      <c r="J47" s="13">
        <v>16.43</v>
      </c>
    </row>
    <row r="48" spans="2:10" ht="57.75" customHeight="1" x14ac:dyDescent="0.2">
      <c r="B48" s="14"/>
      <c r="C48" s="1141" t="s">
        <v>4</v>
      </c>
      <c r="D48" s="1141"/>
      <c r="E48" s="1142"/>
      <c r="F48" s="15">
        <v>6.9</v>
      </c>
      <c r="G48" s="16">
        <v>5.84</v>
      </c>
      <c r="H48" s="16">
        <v>6.84</v>
      </c>
      <c r="I48" s="16">
        <v>6.79</v>
      </c>
      <c r="J48" s="17">
        <v>6.15</v>
      </c>
    </row>
    <row r="49" spans="2:10" ht="57.75" customHeight="1" thickBot="1" x14ac:dyDescent="0.25">
      <c r="B49" s="18"/>
      <c r="C49" s="1143" t="s">
        <v>5</v>
      </c>
      <c r="D49" s="1143"/>
      <c r="E49" s="1144"/>
      <c r="F49" s="19">
        <v>5.0999999999999996</v>
      </c>
      <c r="G49" s="20">
        <v>5.0599999999999996</v>
      </c>
      <c r="H49" s="20">
        <v>2.0099999999999998</v>
      </c>
      <c r="I49" s="20" t="s">
        <v>533</v>
      </c>
      <c r="J49" s="21">
        <v>0.82</v>
      </c>
    </row>
    <row r="50" spans="2:10" ht="13.2" x14ac:dyDescent="0.2"/>
  </sheetData>
  <sheetProtection algorithmName="SHA-512" hashValue="wtfIIj2t8Kknp3r07rU5gEmH3dYx7nUm/7Jq3gFIP3RXCcYUcDlrBeMztxvriaambxfQkOf9lm0UZirpPD/TQA==" saltValue="aHTzE4c5sH6H66mSckPL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dcterms:created xsi:type="dcterms:W3CDTF">2026-02-23T07:57:13Z</dcterms:created>
  <dcterms:modified xsi:type="dcterms:W3CDTF">2026-03-18T07:18:17Z</dcterms:modified>
  <cp:category/>
</cp:coreProperties>
</file>