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2 市町村より回答\06 桜井市○○\0318\"/>
    </mc:Choice>
  </mc:AlternateContent>
  <xr:revisionPtr revIDLastSave="0" documentId="13_ncr:1_{6014607E-0349-4F59-8C59-32CF8D1AA05D}" xr6:coauthVersionLast="47" xr6:coauthVersionMax="47" xr10:uidLastSave="{00000000-0000-0000-0000-000000000000}"/>
  <bookViews>
    <workbookView xWindow="-108" yWindow="-108" windowWidth="23256" windowHeight="12456" tabRatio="8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AM36" i="10"/>
  <c r="C36" i="10"/>
  <c r="BE35" i="10"/>
  <c r="C35" i="10"/>
  <c r="BE34" i="10"/>
  <c r="U34" i="10"/>
  <c r="U35" i="10" s="1"/>
  <c r="C34" i="10"/>
  <c r="U36" i="10" l="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CO34" i="10"/>
  <c r="CO35" i="10" s="1"/>
  <c r="CO36" i="10" s="1"/>
</calcChain>
</file>

<file path=xl/sharedStrings.xml><?xml version="1.0" encoding="utf-8"?>
<sst xmlns="http://schemas.openxmlformats.org/spreadsheetml/2006/main" count="1057" uniqueCount="567">
  <si>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</si>
  <si>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</si>
  <si>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</si>
  <si>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</si>
  <si>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</si>
  <si>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</si>
  <si>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</si>
  <si>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</si>
  <si>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</si>
  <si>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</si>
  <si>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</si>
  <si>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</si>
  <si>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</si>
  <si>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</si>
  <si>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</si>
  <si>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</si>
  <si>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</si>
  <si>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</si>
  <si>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</si>
  <si>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</si>
  <si>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</si>
  <si>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</si>
  <si>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</si>
  <si>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</si>
  <si>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</si>
  <si>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</si>
  <si>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</si>
  <si>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</si>
  <si>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</si>
  <si>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</si>
  <si>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</si>
  <si>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</si>
  <si>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</si>
  <si>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</si>
  <si>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</si>
  <si>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</si>
  <si>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</si>
  <si>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</si>
  <si>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</si>
  <si>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</si>
  <si>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</si>
  <si>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</si>
  <si>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</si>
  <si>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</si>
  <si>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</si>
  <si>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</si>
  <si>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</si>
  <si>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</si>
  <si>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</si>
  <si>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</si>
  <si>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</si>
  <si>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</si>
  <si>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</si>
  <si>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</si>
  <si>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</si>
  <si>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</si>
  <si>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</si>
  <si>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</si>
  <si>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</si>
  <si>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</si>
  <si>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</si>
  <si>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</si>
  <si>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</si>
  <si>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</si>
  <si>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</si>
  <si>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</si>
  <si>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</si>
  <si>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</si>
  <si>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</si>
  <si>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</si>
  <si>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</si>
  <si>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</si>
  <si>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</si>
  <si>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</si>
  <si>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</si>
  <si>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</si>
  <si>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</si>
  <si>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</si>
  <si>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</si>
  <si>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</si>
  <si>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</si>
  <si>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</si>
  <si>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</si>
  <si>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</si>
  <si>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</si>
  <si>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</si>
  <si>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</si>
  <si>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</si>
  <si>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</si>
  <si>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</si>
  <si>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</si>
  <si>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</si>
  <si>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</si>
  <si>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</si>
  <si>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</si>
  <si>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</si>
  <si>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</si>
  <si>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</si>
  <si>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</si>
  <si>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</si>
  <si>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</si>
  <si>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</si>
  <si>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</si>
  <si>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</si>
  <si>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</si>
  <si>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</si>
  <si>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</si>
  <si>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</si>
  <si>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</si>
  <si>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</si>
  <si>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</si>
  <si>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</si>
  <si>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</si>
  <si>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</si>
  <si>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</si>
  <si>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</si>
  <si>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</si>
  <si>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</si>
  <si>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</si>
  <si>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</si>
  <si>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</si>
  <si>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</si>
  <si>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</si>
  <si>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</si>
  <si>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</si>
  <si>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</si>
  <si>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</si>
  <si>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</si>
  <si>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</si>
  <si>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</si>
  <si>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</si>
  <si>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</si>
  <si>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</si>
  <si>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</si>
  <si>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</si>
  <si>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</si>
  <si>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</si>
  <si>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</si>
  <si>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</si>
  <si>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</si>
  <si>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</si>
  <si>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</si>
  <si>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</si>
  <si>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</si>
  <si>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</si>
  <si>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</si>
  <si>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</si>
  <si>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</si>
  <si>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</si>
  <si>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</si>
  <si>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</si>
  <si>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</si>
  <si>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</si>
  <si>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</si>
  <si>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</si>
  <si>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</si>
  <si>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</si>
  <si>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</si>
  <si>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</si>
  <si>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</si>
  <si>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</si>
  <si>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</si>
  <si>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</si>
  <si>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</si>
  <si>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</si>
  <si>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</si>
  <si>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</si>
  <si>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</si>
  <si>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</si>
  <si>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</si>
  <si>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</si>
  <si>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</si>
  <si>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</si>
  <si>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</si>
  <si>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</si>
  <si>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</si>
  <si>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</si>
  <si>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</si>
  <si>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</si>
  <si>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</si>
  <si>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</si>
  <si>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</si>
  <si>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</si>
  <si>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</si>
  <si>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</si>
  <si>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</si>
  <si>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</si>
  <si>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</si>
  <si>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</si>
  <si>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</si>
  <si>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</si>
  <si>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</si>
  <si>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</si>
  <si>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</si>
  <si>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</si>
  <si>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</si>
  <si>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</si>
  <si>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</si>
  <si>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</si>
  <si>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</si>
  <si>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</si>
  <si>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</si>
  <si>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</si>
  <si>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</si>
  <si>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</si>
  <si>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</si>
  <si>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</si>
  <si>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</si>
  <si>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</si>
  <si>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</si>
  <si>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</si>
  <si>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</si>
  <si>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</si>
  <si>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</si>
  <si>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</si>
  <si>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</si>
  <si>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</si>
  <si>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</si>
  <si>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</si>
  <si>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</si>
  <si>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</si>
  <si>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</si>
  <si>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</si>
  <si>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</si>
  <si>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</si>
  <si>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</si>
  <si>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</si>
  <si>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</si>
  <si>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</si>
  <si>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</si>
  <si>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</si>
  <si>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</si>
  <si>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</si>
  <si>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</si>
  <si>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</si>
  <si>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</si>
  <si>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</si>
  <si>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</si>
  <si>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</si>
  <si>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</si>
  <si>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</si>
  <si>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</si>
  <si>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</si>
  <si>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</si>
  <si>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</si>
  <si>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</si>
  <si>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</si>
  <si>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</si>
  <si>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</si>
  <si>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</si>
  <si>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</si>
  <si>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</si>
  <si>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</si>
  <si>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</si>
  <si>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</si>
  <si>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</si>
  <si>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</si>
  <si>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</si>
  <si>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</si>
  <si>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</si>
  <si>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</si>
  <si>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</si>
  <si>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</si>
  <si>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</si>
  <si>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</si>
  <si>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</si>
  <si>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</si>
  <si>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</si>
  <si>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</si>
  <si>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</si>
  <si>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</si>
  <si>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</si>
  <si>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</si>
  <si>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</si>
  <si>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</si>
  <si>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</si>
  <si>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</si>
  <si>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</si>
  <si>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</si>
  <si>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</si>
  <si>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</si>
  <si>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</si>
  <si>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</si>
  <si>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</si>
  <si>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</si>
  <si>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</si>
  <si>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</si>
  <si>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</si>
  <si>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</si>
  <si>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</si>
  <si>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</si>
  <si>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</si>
  <si>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</si>
  <si>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</si>
  <si>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</si>
  <si>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</si>
  <si>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</si>
  <si>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</si>
  <si>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</si>
  <si>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</si>
  <si>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</si>
  <si>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</si>
  <si>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</si>
  <si>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</si>
  <si>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</si>
  <si>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</si>
  <si>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</si>
  <si>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</si>
  <si>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</si>
  <si>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</si>
  <si>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</si>
  <si>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</si>
  <si>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</si>
  <si>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</si>
  <si>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</si>
  <si>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</si>
  <si>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</si>
  <si>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</si>
  <si>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</si>
  <si>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</si>
  <si>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</si>
  <si>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</si>
  <si>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</si>
  <si>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</si>
  <si>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</si>
  <si>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</si>
  <si>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</si>
  <si>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</si>
  <si>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</si>
  <si>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</si>
  <si>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</si>
  <si>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</si>
  <si>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</si>
  <si>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</si>
  <si>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</si>
  <si>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</si>
  <si>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</si>
  <si>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</si>
  <si>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</si>
  <si>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</si>
  <si>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</si>
  <si>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</si>
  <si>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</si>
  <si>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</si>
  <si>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</si>
  <si>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</si>
  <si>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</si>
  <si>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</si>
  <si>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</si>
  <si>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</si>
  <si>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</si>
  <si>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</si>
  <si>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</si>
  <si>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</si>
  <si>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</si>
  <si>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</si>
  <si>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</si>
  <si>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</si>
  <si>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</si>
  <si>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</si>
  <si>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</si>
  <si>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</si>
  <si>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</si>
  <si>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</si>
  <si>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</si>
  <si>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</si>
  <si>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</si>
  <si>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</si>
  <si>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</si>
  <si>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</si>
  <si>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</si>
  <si>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</si>
  <si>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</si>
  <si>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</si>
  <si>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</si>
  <si>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</si>
  <si>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</si>
  <si>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</si>
  <si>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</si>
  <si>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</si>
  <si>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</si>
  <si>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</si>
  <si>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</si>
  <si>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</si>
  <si>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</si>
  <si>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</si>
  <si>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</si>
  <si>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</si>
  <si>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</si>
  <si>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</si>
  <si>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</si>
  <si>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</si>
  <si>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</si>
  <si>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</si>
  <si>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</si>
  <si>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</si>
  <si>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</si>
  <si>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</si>
  <si>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</si>
  <si>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</si>
  <si>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</si>
  <si>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</si>
  <si>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</si>
  <si>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</si>
  <si>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</si>
  <si>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</si>
  <si>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</si>
  <si>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</si>
  <si>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</si>
  <si>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</si>
  <si>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</si>
  <si>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</si>
  <si>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</si>
  <si>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</si>
  <si>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</si>
  <si>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</si>
  <si>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</si>
  <si>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</si>
  <si>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</si>
  <si>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</si>
  <si>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</si>
  <si>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</si>
  <si>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</si>
  <si>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</si>
  <si>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</si>
  <si>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</si>
  <si>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</si>
  <si>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</si>
  <si>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</si>
  <si>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</si>
  <si>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</si>
  <si>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</si>
  <si>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</si>
  <si>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</si>
  <si>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</si>
  <si>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</si>
  <si>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</si>
  <si>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</si>
  <si>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</si>
  <si>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</si>
  <si>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</si>
  <si>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</si>
  <si>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</si>
  <si>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</si>
  <si>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</si>
  <si>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</si>
  <si>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</si>
  <si>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</si>
  <si>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</si>
  <si>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</si>
  <si>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</si>
  <si>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</si>
  <si>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</si>
  <si>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</si>
  <si>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</si>
  <si>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</si>
  <si>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</si>
  <si>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</si>
  <si>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</si>
  <si>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</si>
  <si>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</si>
  <si>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</si>
  <si>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</si>
  <si>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</si>
  <si>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</si>
  <si>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</si>
  <si>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</si>
  <si>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</si>
  <si>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</si>
  <si>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</si>
  <si>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</si>
  <si>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</si>
  <si>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</si>
  <si>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</si>
  <si>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</si>
  <si>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</si>
  <si>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</si>
  <si>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</si>
  <si>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</si>
  <si>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</si>
  <si>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</si>
  <si>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</si>
  <si>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</si>
  <si>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</si>
  <si>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</si>
  <si>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</si>
  <si>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</si>
  <si>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</si>
  <si>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</si>
  <si>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</si>
  <si>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</si>
  <si>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</si>
  <si>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</si>
  <si>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</si>
  <si>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</si>
  <si>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</si>
  <si>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</si>
  <si>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</si>
  <si>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</si>
  <si>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</si>
  <si>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</si>
  <si>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</si>
  <si>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</si>
  <si>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</si>
  <si>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</si>
  <si>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</si>
  <si>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</si>
  <si>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</si>
  <si>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</si>
  <si>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</si>
  <si>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</si>
  <si>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</si>
  <si>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</si>
  <si>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</si>
  <si>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</si>
  <si>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</si>
  <si>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</si>
  <si>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</si>
  <si>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</si>
  <si>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</si>
  <si>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</si>
  <si>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</si>
  <si>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</si>
  <si>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</si>
  <si>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</si>
  <si>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</si>
  <si>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</si>
  <si>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</si>
  <si>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</si>
  <si>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</si>
  <si>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</si>
  <si>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</si>
  <si>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駐車場事業特別会計</t>
  </si>
  <si>
    <t>▲ 0.95</t>
  </si>
  <si>
    <t>▲ 0.94</t>
  </si>
  <si>
    <t>▲ 0.98</t>
  </si>
  <si>
    <t>▲ 0.92</t>
  </si>
  <si>
    <t>▲ 0.89</t>
  </si>
  <si>
    <t>水道事業会計</t>
  </si>
  <si>
    <t>一般会計</t>
  </si>
  <si>
    <t>国民健康保険特別会計</t>
  </si>
  <si>
    <t>介護保険特別会計</t>
  </si>
  <si>
    <t>住宅新築資金等貸付金特別会計</t>
  </si>
  <si>
    <t>▲ 0.23</t>
  </si>
  <si>
    <t>▲ 0.12</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</si>
  <si>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</si>
  <si>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</si>
  <si>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</si>
  <si>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</si>
  <si>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</si>
  <si>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</si>
  <si>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</si>
  <si>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</si>
  <si>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</si>
  <si>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市有施設最適化整備更新基金</t>
    <phoneticPr fontId="5"/>
  </si>
  <si>
    <t>卑弥呼の里桜井ふるさと基金</t>
    <phoneticPr fontId="5"/>
  </si>
  <si>
    <t>地域公共事業積立基金</t>
    <phoneticPr fontId="5"/>
  </si>
  <si>
    <t>戒重集会所管理基金</t>
    <phoneticPr fontId="5"/>
  </si>
  <si>
    <t>職員退職手当基金</t>
    <rPh sb="0" eb="2">
      <t>ショクイン</t>
    </rPh>
    <phoneticPr fontId="5"/>
  </si>
  <si>
    <t>奈良広域水質検査センター組合</t>
    <rPh sb="0" eb="2">
      <t>ナラ</t>
    </rPh>
    <rPh sb="2" eb="4">
      <t>コウイキ</t>
    </rPh>
    <rPh sb="4" eb="6">
      <t>スイシツ</t>
    </rPh>
    <rPh sb="6" eb="8">
      <t>ケンサ</t>
    </rPh>
    <rPh sb="12" eb="14">
      <t>クミアイ</t>
    </rPh>
    <phoneticPr fontId="2"/>
  </si>
  <si>
    <t>奈良県広域消防組合</t>
    <rPh sb="0" eb="3">
      <t>ナラケン</t>
    </rPh>
    <rPh sb="3" eb="9">
      <t>コウイキショウボウクミアイ</t>
    </rPh>
    <phoneticPr fontId="2"/>
  </si>
  <si>
    <t>奈良県後期高齢者医療広域連合</t>
    <rPh sb="0" eb="3">
      <t>ナラケン</t>
    </rPh>
    <rPh sb="3" eb="5">
      <t>コウキ</t>
    </rPh>
    <rPh sb="5" eb="8">
      <t>コウレイシャ</t>
    </rPh>
    <rPh sb="8" eb="10">
      <t>イリョウ</t>
    </rPh>
    <rPh sb="10" eb="14">
      <t>コウイキレンゴウ</t>
    </rPh>
    <phoneticPr fontId="2"/>
  </si>
  <si>
    <t>桜井宇陀広域連合</t>
    <rPh sb="0" eb="8">
      <t>サクライウダコウイキレンゴウ</t>
    </rPh>
    <phoneticPr fontId="2"/>
  </si>
  <si>
    <t>-</t>
    <phoneticPr fontId="2"/>
  </si>
  <si>
    <t>-</t>
    <phoneticPr fontId="2"/>
  </si>
  <si>
    <t>桜井市清掃公社</t>
    <rPh sb="0" eb="3">
      <t>サクライシ</t>
    </rPh>
    <rPh sb="3" eb="5">
      <t>セイソウ</t>
    </rPh>
    <rPh sb="5" eb="7">
      <t>コウシャ</t>
    </rPh>
    <phoneticPr fontId="2"/>
  </si>
  <si>
    <t>桜井市体育協会</t>
    <rPh sb="0" eb="3">
      <t>サクライシ</t>
    </rPh>
    <rPh sb="3" eb="5">
      <t>タイイク</t>
    </rPh>
    <rPh sb="5" eb="7">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</si>
</sst>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9AA-41C5-91DC-E2917867EA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58974</c:v>
                </c:pt>
                <c:pt idx="1">
                  <c:v>25428</c:v>
                </c:pt>
                <c:pt idx="2">
                  <c:v>16452</c:v>
                </c:pt>
                <c:pt idx="3">
                  <c:v>36176</c:v>
                </c:pt>
                <c:pt idx="4">
                  <c:v>95592</c:v>
                </c:pt>
              </c:numCache>
            </c:numRef>
          </c:val>
          <c:smooth val="0"/>
          <c:extLst>
            <c:ext xmlns:c16="http://schemas.microsoft.com/office/drawing/2014/chart" uri="{C3380CC4-5D6E-409C-BE32-E72D297353CC}">
              <c16:uniqueId val="{00000001-A9AA-41C5-91DC-E2917867EA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4.33</c:v>
                </c:pt>
                <c:pt idx="1">
                  <c:v>8.25</c:v>
                </c:pt>
                <c:pt idx="2">
                  <c:v>10.119999999999999</c:v>
                </c:pt>
                <c:pt idx="3">
                  <c:v>5.45</c:v>
                </c:pt>
                <c:pt idx="4">
                  <c:v>6.83</c:v>
                </c:pt>
              </c:numCache>
            </c:numRef>
          </c:val>
          <c:extLst>
            <c:ext xmlns:c16="http://schemas.microsoft.com/office/drawing/2014/chart" uri="{C3380CC4-5D6E-409C-BE32-E72D297353CC}">
              <c16:uniqueId val="{00000000-AE5A-4967-9CB7-B69D341EDD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2.4900000000000002</c:v>
                </c:pt>
                <c:pt idx="1">
                  <c:v>6.78</c:v>
                </c:pt>
                <c:pt idx="2">
                  <c:v>8.15</c:v>
                </c:pt>
                <c:pt idx="3">
                  <c:v>10.06</c:v>
                </c:pt>
                <c:pt idx="4">
                  <c:v>9.56</c:v>
                </c:pt>
              </c:numCache>
            </c:numRef>
          </c:val>
          <c:extLst>
            <c:ext xmlns:c16="http://schemas.microsoft.com/office/drawing/2014/chart" uri="{C3380CC4-5D6E-409C-BE32-E72D297353CC}">
              <c16:uniqueId val="{00000001-AE5A-4967-9CB7-B69D341EDD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8.51</c:v>
                </c:pt>
                <c:pt idx="2">
                  <c:v>2.9</c:v>
                </c:pt>
                <c:pt idx="3">
                  <c:v>-2.4700000000000002</c:v>
                </c:pt>
                <c:pt idx="4">
                  <c:v>1.32</c:v>
                </c:pt>
              </c:numCache>
            </c:numRef>
          </c:val>
          <c:smooth val="0"/>
          <c:extLst>
            <c:ext xmlns:c16="http://schemas.microsoft.com/office/drawing/2014/chart" uri="{C3380CC4-5D6E-409C-BE32-E72D297353CC}">
              <c16:uniqueId val="{00000002-AE5A-4967-9CB7-B69D341EDD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C7-4553-94E2-01D5912B7F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C7-4553-94E2-01D5912B7F4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BC7-4553-94E2-01D5912B7F44}"/>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0.38</c:v>
                </c:pt>
                <c:pt idx="4">
                  <c:v>#N/A</c:v>
                </c:pt>
                <c:pt idx="5">
                  <c:v>0.36</c:v>
                </c:pt>
                <c:pt idx="6">
                  <c:v>#N/A</c:v>
                </c:pt>
                <c:pt idx="7">
                  <c:v>0.3</c:v>
                </c:pt>
                <c:pt idx="8">
                  <c:v>#N/A</c:v>
                </c:pt>
                <c:pt idx="9">
                  <c:v>0.38</c:v>
                </c:pt>
              </c:numCache>
            </c:numRef>
          </c:val>
          <c:extLst>
            <c:ext xmlns:c16="http://schemas.microsoft.com/office/drawing/2014/chart" uri="{C3380CC4-5D6E-409C-BE32-E72D297353CC}">
              <c16:uniqueId val="{00000003-0BC7-4553-94E2-01D5912B7F44}"/>
            </c:ext>
          </c:extLst>
        </c:ser>
        <c:ser>
          <c:idx val="4"/>
          <c:order val="4"/>
          <c:tx>
            <c:strRef>
              <c:f>データシート!$A$31</c:f>
              <c:strCache>
                <c:ptCount val="1"/>
                <c:pt idx="0">
                  <c:v>住宅新築資金等貸付金特別会計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0.23</c:v>
                </c:pt>
                <c:pt idx="1">
                  <c:v>#N/A</c:v>
                </c:pt>
                <c:pt idx="2">
                  <c:v>0.12</c:v>
                </c:pt>
                <c:pt idx="3">
                  <c:v>#N/A</c:v>
                </c:pt>
                <c:pt idx="4">
                  <c:v>#N/A</c:v>
                </c:pt>
                <c:pt idx="5">
                  <c:v>0.21</c:v>
                </c:pt>
                <c:pt idx="6">
                  <c:v>#N/A</c:v>
                </c:pt>
                <c:pt idx="7">
                  <c:v>0.32</c:v>
                </c:pt>
                <c:pt idx="8">
                  <c:v>#N/A</c:v>
                </c:pt>
                <c:pt idx="9">
                  <c:v>0.38</c:v>
                </c:pt>
              </c:numCache>
            </c:numRef>
          </c:val>
          <c:extLst>
            <c:ext xmlns:c16="http://schemas.microsoft.com/office/drawing/2014/chart" uri="{C3380CC4-5D6E-409C-BE32-E72D297353CC}">
              <c16:uniqueId val="{00000004-0BC7-4553-94E2-01D5912B7F4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1.39</c:v>
                </c:pt>
                <c:pt idx="2">
                  <c:v>#N/A</c:v>
                </c:pt>
                <c:pt idx="3">
                  <c:v>1.73</c:v>
                </c:pt>
                <c:pt idx="4">
                  <c:v>#N/A</c:v>
                </c:pt>
                <c:pt idx="5">
                  <c:v>2.21</c:v>
                </c:pt>
                <c:pt idx="6">
                  <c:v>#N/A</c:v>
                </c:pt>
                <c:pt idx="7">
                  <c:v>1.07</c:v>
                </c:pt>
                <c:pt idx="8">
                  <c:v>#N/A</c:v>
                </c:pt>
                <c:pt idx="9">
                  <c:v>0.67</c:v>
                </c:pt>
              </c:numCache>
            </c:numRef>
          </c:val>
          <c:extLst>
            <c:ext xmlns:c16="http://schemas.microsoft.com/office/drawing/2014/chart" uri="{C3380CC4-5D6E-409C-BE32-E72D297353CC}">
              <c16:uniqueId val="{00000005-0BC7-4553-94E2-01D5912B7F4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2.97</c:v>
                </c:pt>
                <c:pt idx="2">
                  <c:v>#N/A</c:v>
                </c:pt>
                <c:pt idx="3">
                  <c:v>2.97</c:v>
                </c:pt>
                <c:pt idx="4">
                  <c:v>#N/A</c:v>
                </c:pt>
                <c:pt idx="5">
                  <c:v>3.03</c:v>
                </c:pt>
                <c:pt idx="6">
                  <c:v>#N/A</c:v>
                </c:pt>
                <c:pt idx="7">
                  <c:v>2.4500000000000002</c:v>
                </c:pt>
                <c:pt idx="8">
                  <c:v>#N/A</c:v>
                </c:pt>
                <c:pt idx="9">
                  <c:v>2.2000000000000002</c:v>
                </c:pt>
              </c:numCache>
            </c:numRef>
          </c:val>
          <c:extLst>
            <c:ext xmlns:c16="http://schemas.microsoft.com/office/drawing/2014/chart" uri="{C3380CC4-5D6E-409C-BE32-E72D297353CC}">
              <c16:uniqueId val="{00000006-0BC7-4553-94E2-01D5912B7F4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4.5599999999999996</c:v>
                </c:pt>
                <c:pt idx="2">
                  <c:v>#N/A</c:v>
                </c:pt>
                <c:pt idx="3">
                  <c:v>8.3800000000000008</c:v>
                </c:pt>
                <c:pt idx="4">
                  <c:v>#N/A</c:v>
                </c:pt>
                <c:pt idx="5">
                  <c:v>9.89</c:v>
                </c:pt>
                <c:pt idx="6">
                  <c:v>#N/A</c:v>
                </c:pt>
                <c:pt idx="7">
                  <c:v>5.12</c:v>
                </c:pt>
                <c:pt idx="8">
                  <c:v>#N/A</c:v>
                </c:pt>
                <c:pt idx="9">
                  <c:v>6.44</c:v>
                </c:pt>
              </c:numCache>
            </c:numRef>
          </c:val>
          <c:extLst>
            <c:ext xmlns:c16="http://schemas.microsoft.com/office/drawing/2014/chart" uri="{C3380CC4-5D6E-409C-BE32-E72D297353CC}">
              <c16:uniqueId val="{00000007-0BC7-4553-94E2-01D5912B7F4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9.91</c:v>
                </c:pt>
                <c:pt idx="2">
                  <c:v>#N/A</c:v>
                </c:pt>
                <c:pt idx="3">
                  <c:v>10.29</c:v>
                </c:pt>
                <c:pt idx="4">
                  <c:v>#N/A</c:v>
                </c:pt>
                <c:pt idx="5">
                  <c:v>10.52</c:v>
                </c:pt>
                <c:pt idx="6">
                  <c:v>#N/A</c:v>
                </c:pt>
                <c:pt idx="7">
                  <c:v>10.61</c:v>
                </c:pt>
                <c:pt idx="8">
                  <c:v>#N/A</c:v>
                </c:pt>
                <c:pt idx="9">
                  <c:v>9.06</c:v>
                </c:pt>
              </c:numCache>
            </c:numRef>
          </c:val>
          <c:extLst>
            <c:ext xmlns:c16="http://schemas.microsoft.com/office/drawing/2014/chart" uri="{C3380CC4-5D6E-409C-BE32-E72D297353CC}">
              <c16:uniqueId val="{00000008-0BC7-4553-94E2-01D5912B7F44}"/>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0.95</c:v>
                </c:pt>
                <c:pt idx="1">
                  <c:v>#N/A</c:v>
                </c:pt>
                <c:pt idx="2">
                  <c:v>0.94</c:v>
                </c:pt>
                <c:pt idx="3">
                  <c:v>#N/A</c:v>
                </c:pt>
                <c:pt idx="4">
                  <c:v>0.98</c:v>
                </c:pt>
                <c:pt idx="5">
                  <c:v>#N/A</c:v>
                </c:pt>
                <c:pt idx="6">
                  <c:v>0.92</c:v>
                </c:pt>
                <c:pt idx="7">
                  <c:v>#N/A</c:v>
                </c:pt>
                <c:pt idx="8">
                  <c:v>0.89</c:v>
                </c:pt>
                <c:pt idx="9">
                  <c:v>#N/A</c:v>
                </c:pt>
              </c:numCache>
            </c:numRef>
          </c:val>
          <c:extLst>
            <c:ext xmlns:c16="http://schemas.microsoft.com/office/drawing/2014/chart" uri="{C3380CC4-5D6E-409C-BE32-E72D297353CC}">
              <c16:uniqueId val="{00000009-0BC7-4553-94E2-01D5912B7F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1821</c:v>
                </c:pt>
                <c:pt idx="5">
                  <c:v>1752</c:v>
                </c:pt>
                <c:pt idx="8">
                  <c:v>1659</c:v>
                </c:pt>
                <c:pt idx="11">
                  <c:v>1624</c:v>
                </c:pt>
                <c:pt idx="14">
                  <c:v>1658</c:v>
                </c:pt>
              </c:numCache>
            </c:numRef>
          </c:val>
          <c:extLst>
            <c:ext xmlns:c16="http://schemas.microsoft.com/office/drawing/2014/chart" uri="{C3380CC4-5D6E-409C-BE32-E72D297353CC}">
              <c16:uniqueId val="{00000000-4D09-44FA-B2DC-1E2281C635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09-44FA-B2DC-1E2281C635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88</c:v>
                </c:pt>
                <c:pt idx="3">
                  <c:v>89</c:v>
                </c:pt>
                <c:pt idx="6">
                  <c:v>90</c:v>
                </c:pt>
                <c:pt idx="9">
                  <c:v>91</c:v>
                </c:pt>
                <c:pt idx="12">
                  <c:v>91</c:v>
                </c:pt>
              </c:numCache>
            </c:numRef>
          </c:val>
          <c:extLst>
            <c:ext xmlns:c16="http://schemas.microsoft.com/office/drawing/2014/chart" uri="{C3380CC4-5D6E-409C-BE32-E72D297353CC}">
              <c16:uniqueId val="{00000002-4D09-44FA-B2DC-1E2281C635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137</c:v>
                </c:pt>
                <c:pt idx="3">
                  <c:v>114</c:v>
                </c:pt>
                <c:pt idx="6">
                  <c:v>108</c:v>
                </c:pt>
                <c:pt idx="9">
                  <c:v>113</c:v>
                </c:pt>
                <c:pt idx="12">
                  <c:v>104</c:v>
                </c:pt>
              </c:numCache>
            </c:numRef>
          </c:val>
          <c:extLst>
            <c:ext xmlns:c16="http://schemas.microsoft.com/office/drawing/2014/chart" uri="{C3380CC4-5D6E-409C-BE32-E72D297353CC}">
              <c16:uniqueId val="{00000003-4D09-44FA-B2DC-1E2281C635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c:v>
                </c:pt>
                <c:pt idx="3">
                  <c:v>204</c:v>
                </c:pt>
                <c:pt idx="6">
                  <c:v>189</c:v>
                </c:pt>
                <c:pt idx="9">
                  <c:v>184</c:v>
                </c:pt>
                <c:pt idx="12">
                  <c:v>326</c:v>
                </c:pt>
              </c:numCache>
            </c:numRef>
          </c:val>
          <c:extLst>
            <c:ext xmlns:c16="http://schemas.microsoft.com/office/drawing/2014/chart" uri="{C3380CC4-5D6E-409C-BE32-E72D297353CC}">
              <c16:uniqueId val="{00000004-4D09-44FA-B2DC-1E2281C635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09-44FA-B2DC-1E2281C635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09-44FA-B2DC-1E2281C635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2160</c:v>
                </c:pt>
                <c:pt idx="3">
                  <c:v>2165</c:v>
                </c:pt>
                <c:pt idx="6">
                  <c:v>2117</c:v>
                </c:pt>
                <c:pt idx="9">
                  <c:v>1996</c:v>
                </c:pt>
                <c:pt idx="12">
                  <c:v>1803</c:v>
                </c:pt>
              </c:numCache>
            </c:numRef>
          </c:val>
          <c:extLst>
            <c:ext xmlns:c16="http://schemas.microsoft.com/office/drawing/2014/chart" uri="{C3380CC4-5D6E-409C-BE32-E72D297353CC}">
              <c16:uniqueId val="{00000007-4D09-44FA-B2DC-1E2281C635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728</c:v>
                </c:pt>
                <c:pt idx="2">
                  <c:v>#N/A</c:v>
                </c:pt>
                <c:pt idx="3">
                  <c:v>#N/A</c:v>
                </c:pt>
                <c:pt idx="4">
                  <c:v>820</c:v>
                </c:pt>
                <c:pt idx="5">
                  <c:v>#N/A</c:v>
                </c:pt>
                <c:pt idx="6">
                  <c:v>#N/A</c:v>
                </c:pt>
                <c:pt idx="7">
                  <c:v>845</c:v>
                </c:pt>
                <c:pt idx="8">
                  <c:v>#N/A</c:v>
                </c:pt>
                <c:pt idx="9">
                  <c:v>#N/A</c:v>
                </c:pt>
                <c:pt idx="10">
                  <c:v>760</c:v>
                </c:pt>
                <c:pt idx="11">
                  <c:v>#N/A</c:v>
                </c:pt>
                <c:pt idx="12">
                  <c:v>#N/A</c:v>
                </c:pt>
                <c:pt idx="13">
                  <c:v>666</c:v>
                </c:pt>
                <c:pt idx="14">
                  <c:v>#N/A</c:v>
                </c:pt>
              </c:numCache>
            </c:numRef>
          </c:val>
          <c:smooth val="0"/>
          <c:extLst>
            <c:ext xmlns:c16="http://schemas.microsoft.com/office/drawing/2014/chart" uri="{C3380CC4-5D6E-409C-BE32-E72D297353CC}">
              <c16:uniqueId val="{00000008-4D09-44FA-B2DC-1E2281C635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17521</c:v>
                </c:pt>
                <c:pt idx="5">
                  <c:v>16895</c:v>
                </c:pt>
                <c:pt idx="8">
                  <c:v>15961</c:v>
                </c:pt>
                <c:pt idx="11">
                  <c:v>15156</c:v>
                </c:pt>
                <c:pt idx="14">
                  <c:v>15224</c:v>
                </c:pt>
              </c:numCache>
            </c:numRef>
          </c:val>
          <c:extLst>
            <c:ext xmlns:c16="http://schemas.microsoft.com/office/drawing/2014/chart" uri="{C3380CC4-5D6E-409C-BE32-E72D297353CC}">
              <c16:uniqueId val="{00000000-8D00-4C95-9E64-7FDD82BF8C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3604</c:v>
                </c:pt>
                <c:pt idx="5">
                  <c:v>3456</c:v>
                </c:pt>
                <c:pt idx="8">
                  <c:v>3345</c:v>
                </c:pt>
                <c:pt idx="11">
                  <c:v>3431</c:v>
                </c:pt>
                <c:pt idx="14">
                  <c:v>3524</c:v>
                </c:pt>
              </c:numCache>
            </c:numRef>
          </c:val>
          <c:extLst>
            <c:ext xmlns:c16="http://schemas.microsoft.com/office/drawing/2014/chart" uri="{C3380CC4-5D6E-409C-BE32-E72D297353CC}">
              <c16:uniqueId val="{00000001-8D00-4C95-9E64-7FDD82BF8C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2145</c:v>
                </c:pt>
                <c:pt idx="5">
                  <c:v>2844</c:v>
                </c:pt>
                <c:pt idx="8">
                  <c:v>3420</c:v>
                </c:pt>
                <c:pt idx="11">
                  <c:v>4183</c:v>
                </c:pt>
                <c:pt idx="14">
                  <c:v>4687</c:v>
                </c:pt>
              </c:numCache>
            </c:numRef>
          </c:val>
          <c:extLst>
            <c:ext xmlns:c16="http://schemas.microsoft.com/office/drawing/2014/chart" uri="{C3380CC4-5D6E-409C-BE32-E72D297353CC}">
              <c16:uniqueId val="{00000002-8D00-4C95-9E64-7FDD82BF8C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00-4C95-9E64-7FDD82BF8C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00-4C95-9E64-7FDD82BF8C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00-4C95-9E64-7FDD82BF8C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3106</c:v>
                </c:pt>
                <c:pt idx="3">
                  <c:v>3172</c:v>
                </c:pt>
                <c:pt idx="6">
                  <c:v>2950</c:v>
                </c:pt>
                <c:pt idx="9">
                  <c:v>2999</c:v>
                </c:pt>
                <c:pt idx="12">
                  <c:v>2983</c:v>
                </c:pt>
              </c:numCache>
            </c:numRef>
          </c:val>
          <c:extLst>
            <c:ext xmlns:c16="http://schemas.microsoft.com/office/drawing/2014/chart" uri="{C3380CC4-5D6E-409C-BE32-E72D297353CC}">
              <c16:uniqueId val="{00000006-8D00-4C95-9E64-7FDD82BF8C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955</c:v>
                </c:pt>
                <c:pt idx="3">
                  <c:v>696</c:v>
                </c:pt>
                <c:pt idx="6">
                  <c:v>634</c:v>
                </c:pt>
                <c:pt idx="9">
                  <c:v>559</c:v>
                </c:pt>
                <c:pt idx="12">
                  <c:v>528</c:v>
                </c:pt>
              </c:numCache>
            </c:numRef>
          </c:val>
          <c:extLst>
            <c:ext xmlns:c16="http://schemas.microsoft.com/office/drawing/2014/chart" uri="{C3380CC4-5D6E-409C-BE32-E72D297353CC}">
              <c16:uniqueId val="{00000007-8D00-4C95-9E64-7FDD82BF8C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7556</c:v>
                </c:pt>
                <c:pt idx="3">
                  <c:v>6922</c:v>
                </c:pt>
                <c:pt idx="6">
                  <c:v>6386</c:v>
                </c:pt>
                <c:pt idx="9">
                  <c:v>6112</c:v>
                </c:pt>
                <c:pt idx="12">
                  <c:v>5683</c:v>
                </c:pt>
              </c:numCache>
            </c:numRef>
          </c:val>
          <c:extLst>
            <c:ext xmlns:c16="http://schemas.microsoft.com/office/drawing/2014/chart" uri="{C3380CC4-5D6E-409C-BE32-E72D297353CC}">
              <c16:uniqueId val="{00000008-8D00-4C95-9E64-7FDD82BF8C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515</c:v>
                </c:pt>
                <c:pt idx="3">
                  <c:v>474</c:v>
                </c:pt>
                <c:pt idx="6">
                  <c:v>433</c:v>
                </c:pt>
                <c:pt idx="9">
                  <c:v>391</c:v>
                </c:pt>
                <c:pt idx="12">
                  <c:v>349</c:v>
                </c:pt>
              </c:numCache>
            </c:numRef>
          </c:val>
          <c:extLst>
            <c:ext xmlns:c16="http://schemas.microsoft.com/office/drawing/2014/chart" uri="{C3380CC4-5D6E-409C-BE32-E72D297353CC}">
              <c16:uniqueId val="{00000009-8D00-4C95-9E64-7FDD82BF8C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22147</c:v>
                </c:pt>
                <c:pt idx="3">
                  <c:v>21934</c:v>
                </c:pt>
                <c:pt idx="6">
                  <c:v>20547</c:v>
                </c:pt>
                <c:pt idx="9">
                  <c:v>19627</c:v>
                </c:pt>
                <c:pt idx="12">
                  <c:v>21232</c:v>
                </c:pt>
              </c:numCache>
            </c:numRef>
          </c:val>
          <c:extLst>
            <c:ext xmlns:c16="http://schemas.microsoft.com/office/drawing/2014/chart" uri="{C3380CC4-5D6E-409C-BE32-E72D297353CC}">
              <c16:uniqueId val="{0000000A-8D00-4C95-9E64-7FDD82BF8C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11009</c:v>
                </c:pt>
                <c:pt idx="2">
                  <c:v>#N/A</c:v>
                </c:pt>
                <c:pt idx="3">
                  <c:v>#N/A</c:v>
                </c:pt>
                <c:pt idx="4">
                  <c:v>10002</c:v>
                </c:pt>
                <c:pt idx="5">
                  <c:v>#N/A</c:v>
                </c:pt>
                <c:pt idx="6">
                  <c:v>#N/A</c:v>
                </c:pt>
                <c:pt idx="7">
                  <c:v>8224</c:v>
                </c:pt>
                <c:pt idx="8">
                  <c:v>#N/A</c:v>
                </c:pt>
                <c:pt idx="9">
                  <c:v>#N/A</c:v>
                </c:pt>
                <c:pt idx="10">
                  <c:v>6918</c:v>
                </c:pt>
                <c:pt idx="11">
                  <c:v>#N/A</c:v>
                </c:pt>
                <c:pt idx="12">
                  <c:v>#N/A</c:v>
                </c:pt>
                <c:pt idx="13">
                  <c:v>7341</c:v>
                </c:pt>
                <c:pt idx="14">
                  <c:v>#N/A</c:v>
                </c:pt>
              </c:numCache>
            </c:numRef>
          </c:val>
          <c:smooth val="0"/>
          <c:extLst>
            <c:ext xmlns:c16="http://schemas.microsoft.com/office/drawing/2014/chart" uri="{C3380CC4-5D6E-409C-BE32-E72D297353CC}">
              <c16:uniqueId val="{0000000B-8D00-4C95-9E64-7FDD82BF8C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1065</c:v>
                </c:pt>
                <c:pt idx="1">
                  <c:v>1335</c:v>
                </c:pt>
                <c:pt idx="2">
                  <c:v>1305</c:v>
                </c:pt>
              </c:numCache>
            </c:numRef>
          </c:val>
          <c:extLst>
            <c:ext xmlns:c16="http://schemas.microsoft.com/office/drawing/2014/chart" uri="{C3380CC4-5D6E-409C-BE32-E72D297353CC}">
              <c16:uniqueId val="{00000000-9BD7-4039-83F5-027C8BE229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344</c:v>
                </c:pt>
                <c:pt idx="1">
                  <c:v>400</c:v>
                </c:pt>
                <c:pt idx="2">
                  <c:v>430</c:v>
                </c:pt>
              </c:numCache>
            </c:numRef>
          </c:val>
          <c:extLst>
            <c:ext xmlns:c16="http://schemas.microsoft.com/office/drawing/2014/chart" uri="{C3380CC4-5D6E-409C-BE32-E72D297353CC}">
              <c16:uniqueId val="{00000001-9BD7-4039-83F5-027C8BE229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1026</c:v>
                </c:pt>
                <c:pt idx="1">
                  <c:v>1385</c:v>
                </c:pt>
                <c:pt idx="2">
                  <c:v>1806</c:v>
                </c:pt>
              </c:numCache>
            </c:numRef>
          </c:val>
          <c:extLst>
            <c:ext xmlns:c16="http://schemas.microsoft.com/office/drawing/2014/chart" uri="{C3380CC4-5D6E-409C-BE32-E72D297353CC}">
              <c16:uniqueId val="{00000002-9BD7-4039-83F5-027C8BE229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現在は減少傾向となっているが、令和９年度以降はすでに実施している新庁舎建設事業、ごみ処理施設基幹的設備改良事業の償還が本格化することにより増加が見込まれる。さらに今後は、施設の老朽化に伴う更新や統廃合などの建設事業にかかる起債も見込まれるため、厳しい財政状況となることが想定される。そのため中長期的な見通しのもと計画的に事業を行い、起債の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等に係る地方債の現在高は、ごみ焼却施設基幹的改良事業の実施により大きく増加した。また、今後数年間は認定こども園や義務教育学校、国民スポーツ大会の実施等に伴い増加傾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充当可能基金については、現在のところ増加傾向にあるが、前述の事業実施に伴い取崩が見込まれている。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施設の老朽化に伴う更新や統廃合などの建設事業にかかる起債も見込まれるが、計画的に事業を行い、新規発行の市債を極力抑制するなど、将来負担が過度にならないような財政運営に努めていく。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前年度末と比較すると、財政調整基金及び減債基金についてはほぼ横ばいとなっているが、その他特定目的基金のうち市有施設最適化整備更新基金の残高が約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万円増加している。これは、今後実施が見込まれている大規模事業に備えたものであり、事業実施時には取崩が見込まれている。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最適化整備更新基金については、認定こども園建設事業や、老朽化した施設の更新や統廃合などの建設事業を実施するため、事業に合わせて取崩を行う。当市は類似団体と比べ基金残高が低いことが各種指標に悪影響を及ぼしていると考えられるため、行財政改革アクションプランに着実に取り組み、安定した財政運営のため、できる限り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：市有施設の最適化整備及び更新に必要な財源を確保し、将来にわたる市財政の健全な運営に資することを目的とする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：個人又は団体から広く寄附金を募り、これを財源として各種事業を実施し、桜井市の特色を生かした、個性豊かで</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魅力に満ちた「夢と希望とロマン」にあふれるまちづくりと次世代へ美しいふるさとを託すために資することを</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：財産区財産を処分することにより発生する金銭を当該財産区住民の福祉を増進する目的をもって行う公共事業の資金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：職員の退職手当支給のため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：戒重集会所の管理に要する資金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：今後の施設整備のために大幅に積み立てたことによる増加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：寄附金を積み立てたことによる増加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：住民の福祉を増進するために取り崩したことによる減少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：定年延長制度に伴う積み立てを行ったことによる増加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：戒重集会所の維持管理のために取り崩したことによる減少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：施設の老朽化に伴う更新や統廃合などの建設事業のため、毎年積立予定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：ふるさと寄附金の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を毎年積立予定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：財産処分代金から処分に係る必要経費を差し引いた額を積立予定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：定年延長制度により支出に偏りがないよう、負担の平準化を図る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：基金の運用から生ずる収益を積立予定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年度については、前年度の実質収支により約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万円基金残高が増加したが、令和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基金残高は類似団体と比較しても低い水準である。しかし、硬直した財政状況に変わりはなく、基金残高の増加は見込まれない。そのため、令和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年度より取り組む新たな行財政改革アクションプランを着実に取り組むことにより、基金残高の維持に努める。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普通交付税の臨時財政対策債償還基金費による積立により、残高が約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まちづくり連携協定に基づき実施した事業に伴い発行した地方債の元利償還金及び臨時財政対策債償還基金費として積み立てた額を計画的に取り崩していく。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年度は、前年度と横ばいの数値となっているが、令和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若干の減少傾向にある。これは財政需要額の増によるものと考えられる。類似団体平均と比較すると、人口の減少や高齢者人口の増加に加え、市内に大きな法人がないこと等により、財政基盤が弱く、下回る状況が続いている。そのため、行財政改革を確実に実施することで、歳入確保に努める必要があり、現在は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次行財政改革アクションプランに基づき、財政の健全化に努めているところである。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市税、株式等譲渡取得割交付金等の増加により、前年度に比べて改善している。歳出においてはごみ焼却施設基幹的設備改良事業の実施により、今後経常経費の削減が見込まれるものの、社会情勢の変化による扶助費の増加や、物価高騰の影響による歳出の増加も見込まれるため更なる対策が必要である。そのため、行財政改革アクションプランに基づき、補助金の見直し等の経費の徹底した削減に取り組むとともに、税の収納率向上対策による自主財源確保に努めるなど、行財政改革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65</xdr:row>
      <xdr:rowOff>97155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9662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65</xdr:row>
      <xdr:rowOff>109220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414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65</xdr:row>
      <xdr:rowOff>109220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9943"/>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168593</xdr:rowOff>
    </xdr:from>
    <xdr:to>
      <xdr:col>11</xdr:col>
      <xdr:colOff>31750</xdr:colOff>
      <xdr:row>66</xdr:row>
      <xdr:rowOff>40322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69943"/>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160972</xdr:rowOff>
    </xdr:from>
    <xdr:to>
      <xdr:col>7</xdr:col>
      <xdr:colOff>31750</xdr:colOff>
      <xdr:row>66</xdr:row>
      <xdr:rowOff>91122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75899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年度は、前年度より若干増加している。人事院勧告による人件費の増加が主な要因である。当市は類似団体に比べ、し尿処理やごみ処理等の単独実施や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公立保育所の直営が、慢性的に人件費・物件費を押し上げる要因となっており、類似団体平均を下回る状況が続いている。そのため、行財政改革アクションプランに基づき、徹底した経費の削減などに取り組んでいく。ま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年度以降は、ごみ処理施設の改修工事を実施したことによる運営経費の削減が見込まれる。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48450</xdr:rowOff>
    </xdr:from>
    <xdr:to>
      <xdr:col>23</xdr:col>
      <xdr:colOff>133350</xdr:colOff>
      <xdr:row>81</xdr:row>
      <xdr:rowOff>80177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5900"/>
          <a:ext cx="838200" cy="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48450</xdr:rowOff>
    </xdr:from>
    <xdr:to>
      <xdr:col>19</xdr:col>
      <xdr:colOff>133350</xdr:colOff>
      <xdr:row>81</xdr:row>
      <xdr:rowOff>49704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35900"/>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49704</xdr:rowOff>
    </xdr:from>
    <xdr:to>
      <xdr:col>15</xdr:col>
      <xdr:colOff>82550</xdr:colOff>
      <xdr:row>81</xdr:row>
      <xdr:rowOff>72214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37154"/>
          <a:ext cx="889000" cy="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31755</xdr:rowOff>
    </xdr:from>
    <xdr:to>
      <xdr:col>11</xdr:col>
      <xdr:colOff>31750</xdr:colOff>
      <xdr:row>81</xdr:row>
      <xdr:rowOff>72214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9205"/>
          <a:ext cx="889000" cy="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29377</xdr:rowOff>
    </xdr:from>
    <xdr:to>
      <xdr:col>23</xdr:col>
      <xdr:colOff>184150</xdr:colOff>
      <xdr:row>81</xdr:row>
      <xdr:rowOff>130977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169100</xdr:rowOff>
    </xdr:from>
    <xdr:to>
      <xdr:col>19</xdr:col>
      <xdr:colOff>184150</xdr:colOff>
      <xdr:row>81</xdr:row>
      <xdr:rowOff>99250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84027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7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170354</xdr:rowOff>
    </xdr:from>
    <xdr:to>
      <xdr:col>15</xdr:col>
      <xdr:colOff>133350</xdr:colOff>
      <xdr:row>81</xdr:row>
      <xdr:rowOff>100504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85281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21414</xdr:rowOff>
    </xdr:from>
    <xdr:to>
      <xdr:col>11</xdr:col>
      <xdr:colOff>82550</xdr:colOff>
      <xdr:row>81</xdr:row>
      <xdr:rowOff>123014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107791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9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152405</xdr:rowOff>
    </xdr:from>
    <xdr:to>
      <xdr:col>7</xdr:col>
      <xdr:colOff>31750</xdr:colOff>
      <xdr:row>81</xdr:row>
      <xdr:rowOff>82555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67332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5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年度においても前年度同様、類似団体平均を上回っているものの、平成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年度以降は国の給与とほぼ同水準で推移している。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今後も引き続き給与の適正化を図り、指数の抑制に努めていく。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945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年度は、前年度と比べ少し増加となっており、類似団体平均を上回っている。その要因は、人口の減少によるものである。また、本市は、し尿処理やごみ処理等を単独で行っており、公立保育所も</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箇所運営していることが、職員数の多い要因となっている。</a:t>
          </a:r>
        </a:p>
        <a:p>
          <a:r>
            <a:rPr kumimoji="1" lang="ja-JP" altLang="en-US" sz="1300">
              <a:latin typeface="ＭＳ Ｐゴシック" panose="020B0600070205080204" pitchFamily="50" charset="-128"/>
              <a:ea typeface="ＭＳ Ｐゴシック" panose="020B0600070205080204" pitchFamily="50" charset="-128"/>
            </a:rPr>
            <a:t>　このため、住民サービスの品質と定員管理のバランスを図りながら、行財政改革アクションプランに基づき効率的な行政経営に努めていく。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165100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5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102764</xdr:rowOff>
    </xdr:from>
    <xdr:to>
      <xdr:col>77</xdr:col>
      <xdr:colOff>44450</xdr:colOff>
      <xdr:row>62</xdr:row>
      <xdr:rowOff>124883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3266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102764</xdr:rowOff>
    </xdr:from>
    <xdr:to>
      <xdr:col>72</xdr:col>
      <xdr:colOff>203200</xdr:colOff>
      <xdr:row>62</xdr:row>
      <xdr:rowOff>118851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102764</xdr:rowOff>
    </xdr:from>
    <xdr:to>
      <xdr:col>68</xdr:col>
      <xdr:colOff>152400</xdr:colOff>
      <xdr:row>62</xdr:row>
      <xdr:rowOff>118851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51964</xdr:rowOff>
    </xdr:from>
    <xdr:to>
      <xdr:col>73</xdr:col>
      <xdr:colOff>44450</xdr:colOff>
      <xdr:row>62</xdr:row>
      <xdr:rowOff>153564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138341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68051</xdr:rowOff>
    </xdr:from>
    <xdr:to>
      <xdr:col>68</xdr:col>
      <xdr:colOff>203200</xdr:colOff>
      <xdr:row>62</xdr:row>
      <xdr:rowOff>169651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154428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51964</xdr:rowOff>
    </xdr:from>
    <xdr:to>
      <xdr:col>64</xdr:col>
      <xdr:colOff>152400</xdr:colOff>
      <xdr:row>62</xdr:row>
      <xdr:rowOff>153564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138341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公債費支出の減少により若干の改善がみられる。今後は、施設の老朽化に伴う建替えや耐震化、統廃合などの建設事業にかかる起債も見込まれるため、中長期的な見通しのもと計画的に事業を行い、起債の発行を抑制することで、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895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152840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ごみ焼却施設基幹的改良事業の実施に係る借入により地方債残高が増加したことにより悪化した。また、充当可能財源である基金残高が類似団体と比べ低いことも要因となり、依然として類似団体平均を大きく上回っている。今後、施設の老朽化に伴う更新や統廃合などの建設事業にかかる起債も見込まれるため、地方債残高の増加が見込まれるが、中長期的な見通しのもと計画的に事業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66161</xdr:rowOff>
    </xdr:from>
    <xdr:to>
      <xdr:col>81</xdr:col>
      <xdr:colOff>44450</xdr:colOff>
      <xdr:row>17</xdr:row>
      <xdr:rowOff>83397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8081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66161</xdr:rowOff>
    </xdr:from>
    <xdr:to>
      <xdr:col>77</xdr:col>
      <xdr:colOff>44450</xdr:colOff>
      <xdr:row>18</xdr:row>
      <xdr:rowOff>37193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80811"/>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37193</xdr:rowOff>
    </xdr:from>
    <xdr:to>
      <xdr:col>72</xdr:col>
      <xdr:colOff>203200</xdr:colOff>
      <xdr:row>19</xdr:row>
      <xdr:rowOff>20864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2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20864</xdr:rowOff>
    </xdr:from>
    <xdr:to>
      <xdr:col>68</xdr:col>
      <xdr:colOff>152400</xdr:colOff>
      <xdr:row>20</xdr:row>
      <xdr:rowOff>6834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78414"/>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32597</xdr:rowOff>
    </xdr:from>
    <xdr:to>
      <xdr:col>81</xdr:col>
      <xdr:colOff>95250</xdr:colOff>
      <xdr:row>17</xdr:row>
      <xdr:rowOff>134197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4674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1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15361</xdr:rowOff>
    </xdr:from>
    <xdr:to>
      <xdr:col>77</xdr:col>
      <xdr:colOff>95250</xdr:colOff>
      <xdr:row>17</xdr:row>
      <xdr:rowOff>116961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101738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1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157843</xdr:rowOff>
    </xdr:from>
    <xdr:to>
      <xdr:col>73</xdr:col>
      <xdr:colOff>44450</xdr:colOff>
      <xdr:row>18</xdr:row>
      <xdr:rowOff>87993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72770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5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141514</xdr:rowOff>
    </xdr:from>
    <xdr:to>
      <xdr:col>68</xdr:col>
      <xdr:colOff>203200</xdr:colOff>
      <xdr:row>19</xdr:row>
      <xdr:rowOff>71664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56441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127484</xdr:rowOff>
    </xdr:from>
    <xdr:to>
      <xdr:col>64</xdr:col>
      <xdr:colOff>152400</xdr:colOff>
      <xdr:row>20</xdr:row>
      <xdr:rowOff>57634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42411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年度は前年度に比べて増加している。人事院勧告による人件費の増がその要因と考えられる。</a:t>
          </a:r>
        </a:p>
        <a:p>
          <a:r>
            <a:rPr kumimoji="1" lang="ja-JP" altLang="en-US" sz="1300">
              <a:latin typeface="ＭＳ Ｐゴシック" panose="020B0600070205080204" pitchFamily="50" charset="-128"/>
              <a:ea typeface="ＭＳ Ｐゴシック" panose="020B0600070205080204" pitchFamily="50" charset="-128"/>
            </a:rPr>
            <a:t>　人件費については、保育所など直営で実施している事業の影響があり、類似団体と比べて高い水準で推移している。今後も行財政改革アクションプランに基づき、定員管理計画の確実な実施や、会計年度任用職員の配置の見直し、時間外勤務の抑制等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8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5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52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71628</xdr:rowOff>
    </xdr:from>
    <xdr:to>
      <xdr:col>15</xdr:col>
      <xdr:colOff>149225</xdr:colOff>
      <xdr:row>39</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158005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年度は、ごみ焼却施設基幹的設備改良事業の実施に伴い経常的な管理経費が抑えられたことにより、一時的に改善している。また、令和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学校給食費の無償化を臨時交付金を活用して行ったため一時的に数値が悪化していた。物価高騰による経常経費の上昇に歯止めがかからない現状であるため、物件費についても行財政改革に基づき、引き続き徹底した経費削減に取り組んでいるところ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92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16</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82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08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111777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年度は、前年度より少し増加している。</a:t>
          </a:r>
        </a:p>
        <a:p>
          <a:r>
            <a:rPr kumimoji="1" lang="ja-JP" altLang="en-US" sz="1300">
              <a:latin typeface="ＭＳ Ｐゴシック" panose="020B0600070205080204" pitchFamily="50" charset="-128"/>
              <a:ea typeface="ＭＳ Ｐゴシック" panose="020B0600070205080204" pitchFamily="50" charset="-128"/>
            </a:rPr>
            <a:t>扶助費については、高齢者の割合や、障害福祉サービスの利用率が増加傾向にあることから、今後も増加していくと見込まれる。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117475</xdr:rowOff>
    </xdr:from>
    <xdr:to>
      <xdr:col>24</xdr:col>
      <xdr:colOff>25400</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47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234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423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79375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80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66675</xdr:rowOff>
    </xdr:from>
    <xdr:to>
      <xdr:col>20</xdr:col>
      <xdr:colOff>38100</xdr:colOff>
      <xdr:row>55</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6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年度は、前年度より少し改善している。主な要因は、経常収入の増加によるもので、支出額についてはほぼ横ばいとなっている。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各特別会計への繰出金は、扶助費同様今後も増加していくと見込まれる。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44704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430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44704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2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58</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9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170434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69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119634</xdr:rowOff>
    </xdr:from>
    <xdr:to>
      <xdr:col>82</xdr:col>
      <xdr:colOff>158750</xdr:colOff>
      <xdr:row>58</xdr:row>
      <xdr:rowOff>49784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91711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132859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119634</xdr:rowOff>
    </xdr:from>
    <xdr:to>
      <xdr:col>65</xdr:col>
      <xdr:colOff>53975</xdr:colOff>
      <xdr:row>58</xdr:row>
      <xdr:rowOff>49784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34561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ほぼ横ばいの数値となっており、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75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67564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75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年度は、第三セクター債の償還終了などにより前年度より減少している。</a:t>
          </a:r>
        </a:p>
        <a:p>
          <a:r>
            <a:rPr kumimoji="1" lang="ja-JP" altLang="en-US" sz="1300">
              <a:latin typeface="ＭＳ Ｐゴシック" panose="020B0600070205080204" pitchFamily="50" charset="-128"/>
              <a:ea typeface="ＭＳ Ｐゴシック" panose="020B0600070205080204" pitchFamily="50" charset="-128"/>
            </a:rPr>
            <a:t>公債費については、今後数年は比較的低い水準で推移することが見込まれるが、新庁舎建設事業やごみ焼却施設基幹的設備改良事業に係る起債の償還が令和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年度以降本格化することから、中長期的な見通しのもと計画的に事業を行い、起債の発行を抑制することで、比率の改善に努めていく。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14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6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20320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若干改善している。類似団体平均は上回っているものの、前年度と比べその差は小さくなっている。これは令和元年度より取り組んでいる新たな行財政改革アクションプランに基づく取組の効果が一定表れているためである。</a:t>
          </a:r>
        </a:p>
        <a:p>
          <a:r>
            <a:rPr kumimoji="1" lang="ja-JP" altLang="en-US" sz="1300">
              <a:latin typeface="ＭＳ Ｐゴシック" panose="020B0600070205080204" pitchFamily="50" charset="-128"/>
              <a:ea typeface="ＭＳ Ｐゴシック" panose="020B0600070205080204" pitchFamily="50" charset="-128"/>
            </a:rPr>
            <a:t>　今後も、新たな行財政改革プログラム・アクションプランに基づき、特に人件費・物件費は徹底した経費削減に取り組んでいく。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131572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389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1945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1945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29990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167149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96283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140767</xdr:rowOff>
    </xdr:from>
    <xdr:to>
      <xdr:col>29</xdr:col>
      <xdr:colOff>127000</xdr:colOff>
      <xdr:row>18</xdr:row>
      <xdr:rowOff>45707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3042"/>
          <a:ext cx="647700" cy="76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45707</xdr:rowOff>
    </xdr:from>
    <xdr:to>
      <xdr:col>26</xdr:col>
      <xdr:colOff>50800</xdr:colOff>
      <xdr:row>18</xdr:row>
      <xdr:rowOff>86170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9432"/>
          <a:ext cx="698500" cy="40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74790</xdr:rowOff>
    </xdr:from>
    <xdr:to>
      <xdr:col>22</xdr:col>
      <xdr:colOff>114300</xdr:colOff>
      <xdr:row>18</xdr:row>
      <xdr:rowOff>86170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08515"/>
          <a:ext cx="698500" cy="1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72657</xdr:rowOff>
    </xdr:from>
    <xdr:to>
      <xdr:col>18</xdr:col>
      <xdr:colOff>177800</xdr:colOff>
      <xdr:row>18</xdr:row>
      <xdr:rowOff>74790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06382"/>
          <a:ext cx="698500" cy="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89967</xdr:rowOff>
    </xdr:from>
    <xdr:to>
      <xdr:col>29</xdr:col>
      <xdr:colOff>177800</xdr:colOff>
      <xdr:row>18</xdr:row>
      <xdr:rowOff>20117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106494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166357</xdr:rowOff>
    </xdr:from>
    <xdr:to>
      <xdr:col>26</xdr:col>
      <xdr:colOff>101600</xdr:colOff>
      <xdr:row>18</xdr:row>
      <xdr:rowOff>96507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106684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35370</xdr:rowOff>
    </xdr:from>
    <xdr:to>
      <xdr:col>22</xdr:col>
      <xdr:colOff>165100</xdr:colOff>
      <xdr:row>18</xdr:row>
      <xdr:rowOff>136970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23990</xdr:rowOff>
    </xdr:from>
    <xdr:to>
      <xdr:col>19</xdr:col>
      <xdr:colOff>38100</xdr:colOff>
      <xdr:row>18</xdr:row>
      <xdr:rowOff>125590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135767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21857</xdr:rowOff>
    </xdr:from>
    <xdr:to>
      <xdr:col>15</xdr:col>
      <xdr:colOff>101600</xdr:colOff>
      <xdr:row>18</xdr:row>
      <xdr:rowOff>123457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133634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221085</xdr:rowOff>
    </xdr:from>
    <xdr:to>
      <xdr:col>29</xdr:col>
      <xdr:colOff>127000</xdr:colOff>
      <xdr:row>35</xdr:row>
      <xdr:rowOff>273108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31435"/>
          <a:ext cx="647700" cy="5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257886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175724</xdr:rowOff>
    </xdr:from>
    <xdr:to>
      <xdr:col>26</xdr:col>
      <xdr:colOff>50800</xdr:colOff>
      <xdr:row>35</xdr:row>
      <xdr:rowOff>221085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86074"/>
          <a:ext cx="698500" cy="4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175724</xdr:rowOff>
    </xdr:from>
    <xdr:to>
      <xdr:col>22</xdr:col>
      <xdr:colOff>114300</xdr:colOff>
      <xdr:row>35</xdr:row>
      <xdr:rowOff>193163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86074"/>
          <a:ext cx="6985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193163</xdr:rowOff>
    </xdr:from>
    <xdr:to>
      <xdr:col>18</xdr:col>
      <xdr:colOff>177800</xdr:colOff>
      <xdr:row>35</xdr:row>
      <xdr:rowOff>251751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03513"/>
          <a:ext cx="698500" cy="5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222308</xdr:rowOff>
    </xdr:from>
    <xdr:to>
      <xdr:col>29</xdr:col>
      <xdr:colOff>177800</xdr:colOff>
      <xdr:row>35</xdr:row>
      <xdr:rowOff>323908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67385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170285</xdr:rowOff>
    </xdr:from>
    <xdr:to>
      <xdr:col>26</xdr:col>
      <xdr:colOff>101600</xdr:colOff>
      <xdr:row>35</xdr:row>
      <xdr:rowOff>271885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282062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124924</xdr:rowOff>
    </xdr:from>
    <xdr:to>
      <xdr:col>22</xdr:col>
      <xdr:colOff>165100</xdr:colOff>
      <xdr:row>35</xdr:row>
      <xdr:rowOff>226524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3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236701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0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142363</xdr:rowOff>
    </xdr:from>
    <xdr:to>
      <xdr:col>19</xdr:col>
      <xdr:colOff>38100</xdr:colOff>
      <xdr:row>35</xdr:row>
      <xdr:rowOff>243963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5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254140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2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200951</xdr:rowOff>
    </xdr:from>
    <xdr:to>
      <xdr:col>15</xdr:col>
      <xdr:colOff>101600</xdr:colOff>
      <xdr:row>35</xdr:row>
      <xdr:rowOff>302551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312728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8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21889</xdr:rowOff>
    </xdr:from>
    <xdr:to>
      <xdr:col>24</xdr:col>
      <xdr:colOff>63500</xdr:colOff>
      <xdr:row>36</xdr:row>
      <xdr:rowOff>2965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2639"/>
          <a:ext cx="838200" cy="15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114864</xdr:rowOff>
    </xdr:from>
    <xdr:to>
      <xdr:col>19</xdr:col>
      <xdr:colOff>177800</xdr:colOff>
      <xdr:row>36</xdr:row>
      <xdr:rowOff>2965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5614"/>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114864</xdr:rowOff>
    </xdr:from>
    <xdr:to>
      <xdr:col>15</xdr:col>
      <xdr:colOff>50800</xdr:colOff>
      <xdr:row>35</xdr:row>
      <xdr:rowOff>168749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561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168749</xdr:rowOff>
    </xdr:from>
    <xdr:to>
      <xdr:col>10</xdr:col>
      <xdr:colOff>114300</xdr:colOff>
      <xdr:row>36</xdr:row>
      <xdr:rowOff>16746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9499"/>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142539</xdr:rowOff>
    </xdr:from>
    <xdr:to>
      <xdr:col>24</xdr:col>
      <xdr:colOff>114300</xdr:colOff>
      <xdr:row>35</xdr:row>
      <xdr:rowOff>72689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165416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123615</xdr:rowOff>
    </xdr:from>
    <xdr:to>
      <xdr:col>20</xdr:col>
      <xdr:colOff>38100</xdr:colOff>
      <xdr:row>36</xdr:row>
      <xdr:rowOff>53765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70292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64064</xdr:rowOff>
    </xdr:from>
    <xdr:to>
      <xdr:col>15</xdr:col>
      <xdr:colOff>101600</xdr:colOff>
      <xdr:row>35</xdr:row>
      <xdr:rowOff>165664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117949</xdr:rowOff>
    </xdr:from>
    <xdr:to>
      <xdr:col>10</xdr:col>
      <xdr:colOff>165100</xdr:colOff>
      <xdr:row>36</xdr:row>
      <xdr:rowOff>48099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137396</xdr:rowOff>
    </xdr:from>
    <xdr:to>
      <xdr:col>6</xdr:col>
      <xdr:colOff>38100</xdr:colOff>
      <xdr:row>36</xdr:row>
      <xdr:rowOff>67546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84073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10574</xdr:rowOff>
    </xdr:from>
    <xdr:to>
      <xdr:col>24</xdr:col>
      <xdr:colOff>63500</xdr:colOff>
      <xdr:row>58</xdr:row>
      <xdr:rowOff>13729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4674"/>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4761</xdr:rowOff>
    </xdr:from>
    <xdr:to>
      <xdr:col>19</xdr:col>
      <xdr:colOff>177800</xdr:colOff>
      <xdr:row>58</xdr:row>
      <xdr:rowOff>13729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48861"/>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156776</xdr:rowOff>
    </xdr:from>
    <xdr:to>
      <xdr:col>15</xdr:col>
      <xdr:colOff>50800</xdr:colOff>
      <xdr:row>58</xdr:row>
      <xdr:rowOff>4761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29426"/>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156776</xdr:rowOff>
    </xdr:from>
    <xdr:to>
      <xdr:col>10</xdr:col>
      <xdr:colOff>114300</xdr:colOff>
      <xdr:row>58</xdr:row>
      <xdr:rowOff>20805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29426"/>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131224</xdr:rowOff>
    </xdr:from>
    <xdr:to>
      <xdr:col>24</xdr:col>
      <xdr:colOff>114300</xdr:colOff>
      <xdr:row>58</xdr:row>
      <xdr:rowOff>61374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90601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134379</xdr:rowOff>
    </xdr:from>
    <xdr:to>
      <xdr:col>20</xdr:col>
      <xdr:colOff>38100</xdr:colOff>
      <xdr:row>58</xdr:row>
      <xdr:rowOff>64529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81056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125411</xdr:rowOff>
    </xdr:from>
    <xdr:to>
      <xdr:col>15</xdr:col>
      <xdr:colOff>101600</xdr:colOff>
      <xdr:row>58</xdr:row>
      <xdr:rowOff>55561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72088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7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105976</xdr:rowOff>
    </xdr:from>
    <xdr:to>
      <xdr:col>10</xdr:col>
      <xdr:colOff>165100</xdr:colOff>
      <xdr:row>58</xdr:row>
      <xdr:rowOff>36126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52653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141455</xdr:rowOff>
    </xdr:from>
    <xdr:to>
      <xdr:col>6</xdr:col>
      <xdr:colOff>38100</xdr:colOff>
      <xdr:row>58</xdr:row>
      <xdr:rowOff>71605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88132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8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106857</xdr:rowOff>
    </xdr:from>
    <xdr:to>
      <xdr:col>24</xdr:col>
      <xdr:colOff>63500</xdr:colOff>
      <xdr:row>78</xdr:row>
      <xdr:rowOff>134519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79957"/>
          <a:ext cx="8382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122022</xdr:rowOff>
    </xdr:from>
    <xdr:to>
      <xdr:col>19</xdr:col>
      <xdr:colOff>177800</xdr:colOff>
      <xdr:row>78</xdr:row>
      <xdr:rowOff>134519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9512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122022</xdr:rowOff>
    </xdr:from>
    <xdr:to>
      <xdr:col>15</xdr:col>
      <xdr:colOff>50800</xdr:colOff>
      <xdr:row>78</xdr:row>
      <xdr:rowOff>144881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51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140309</xdr:rowOff>
    </xdr:from>
    <xdr:to>
      <xdr:col>10</xdr:col>
      <xdr:colOff>114300</xdr:colOff>
      <xdr:row>78</xdr:row>
      <xdr:rowOff>144881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340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56057</xdr:rowOff>
    </xdr:from>
    <xdr:to>
      <xdr:col>24</xdr:col>
      <xdr:colOff>114300</xdr:colOff>
      <xdr:row>78</xdr:row>
      <xdr:rowOff>157657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142434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83719</xdr:rowOff>
    </xdr:from>
    <xdr:to>
      <xdr:col>20</xdr:col>
      <xdr:colOff>38100</xdr:colOff>
      <xdr:row>79</xdr:row>
      <xdr:rowOff>13869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71222</xdr:rowOff>
    </xdr:from>
    <xdr:to>
      <xdr:col>15</xdr:col>
      <xdr:colOff>101600</xdr:colOff>
      <xdr:row>79</xdr:row>
      <xdr:rowOff>1372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163949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94081</xdr:rowOff>
    </xdr:from>
    <xdr:to>
      <xdr:col>10</xdr:col>
      <xdr:colOff>165100</xdr:colOff>
      <xdr:row>79</xdr:row>
      <xdr:rowOff>24231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89509</xdr:rowOff>
    </xdr:from>
    <xdr:to>
      <xdr:col>6</xdr:col>
      <xdr:colOff>38100</xdr:colOff>
      <xdr:row>79</xdr:row>
      <xdr:rowOff>19659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10786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143663</xdr:rowOff>
    </xdr:from>
    <xdr:to>
      <xdr:col>24</xdr:col>
      <xdr:colOff>63500</xdr:colOff>
      <xdr:row>97</xdr:row>
      <xdr:rowOff>92292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02863"/>
          <a:ext cx="838200" cy="1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92292</xdr:rowOff>
    </xdr:from>
    <xdr:to>
      <xdr:col>19</xdr:col>
      <xdr:colOff>177800</xdr:colOff>
      <xdr:row>98</xdr:row>
      <xdr:rowOff>48096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22942"/>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39922</xdr:rowOff>
    </xdr:from>
    <xdr:to>
      <xdr:col>15</xdr:col>
      <xdr:colOff>50800</xdr:colOff>
      <xdr:row>98</xdr:row>
      <xdr:rowOff>48096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70572"/>
          <a:ext cx="889000" cy="17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39922</xdr:rowOff>
    </xdr:from>
    <xdr:to>
      <xdr:col>10</xdr:col>
      <xdr:colOff>114300</xdr:colOff>
      <xdr:row>98</xdr:row>
      <xdr:rowOff>141518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70572"/>
          <a:ext cx="889000" cy="2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92863</xdr:rowOff>
    </xdr:from>
    <xdr:to>
      <xdr:col>24</xdr:col>
      <xdr:colOff>114300</xdr:colOff>
      <xdr:row>97</xdr:row>
      <xdr:rowOff>23013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115740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0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41492</xdr:rowOff>
    </xdr:from>
    <xdr:to>
      <xdr:col>20</xdr:col>
      <xdr:colOff>38100</xdr:colOff>
      <xdr:row>97</xdr:row>
      <xdr:rowOff>143092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134219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7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168746</xdr:rowOff>
    </xdr:from>
    <xdr:to>
      <xdr:col>15</xdr:col>
      <xdr:colOff>101600</xdr:colOff>
      <xdr:row>98</xdr:row>
      <xdr:rowOff>98896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90023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9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160572</xdr:rowOff>
    </xdr:from>
    <xdr:to>
      <xdr:col>10</xdr:col>
      <xdr:colOff>165100</xdr:colOff>
      <xdr:row>97</xdr:row>
      <xdr:rowOff>90722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107249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90718</xdr:rowOff>
    </xdr:from>
    <xdr:to>
      <xdr:col>6</xdr:col>
      <xdr:colOff>38100</xdr:colOff>
      <xdr:row>99</xdr:row>
      <xdr:rowOff>20868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37395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6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77673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0594"/>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36944</xdr:rowOff>
    </xdr:from>
    <xdr:to>
      <xdr:col>50</xdr:col>
      <xdr:colOff>114300</xdr:colOff>
      <xdr:row>37</xdr:row>
      <xdr:rowOff>49677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0594"/>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49677</xdr:rowOff>
    </xdr:from>
    <xdr:to>
      <xdr:col>45</xdr:col>
      <xdr:colOff>177800</xdr:colOff>
      <xdr:row>37</xdr:row>
      <xdr:rowOff>89827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93327"/>
          <a:ext cx="889000" cy="4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171391</xdr:rowOff>
    </xdr:from>
    <xdr:to>
      <xdr:col>41</xdr:col>
      <xdr:colOff>50800</xdr:colOff>
      <xdr:row>37</xdr:row>
      <xdr:rowOff>89827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57791"/>
          <a:ext cx="889000" cy="7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26873</xdr:rowOff>
    </xdr:from>
    <xdr:to>
      <xdr:col>55</xdr:col>
      <xdr:colOff>50800</xdr:colOff>
      <xdr:row>37</xdr:row>
      <xdr:rowOff>128473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5300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157594</xdr:rowOff>
    </xdr:from>
    <xdr:to>
      <xdr:col>50</xdr:col>
      <xdr:colOff>165100</xdr:colOff>
      <xdr:row>37</xdr:row>
      <xdr:rowOff>87744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78871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170327</xdr:rowOff>
    </xdr:from>
    <xdr:to>
      <xdr:col>46</xdr:col>
      <xdr:colOff>38100</xdr:colOff>
      <xdr:row>37</xdr:row>
      <xdr:rowOff>100477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91604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39027</xdr:rowOff>
    </xdr:from>
    <xdr:to>
      <xdr:col>41</xdr:col>
      <xdr:colOff>101600</xdr:colOff>
      <xdr:row>37</xdr:row>
      <xdr:rowOff>140627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131754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120591</xdr:rowOff>
    </xdr:from>
    <xdr:to>
      <xdr:col>36</xdr:col>
      <xdr:colOff>165100</xdr:colOff>
      <xdr:row>33</xdr:row>
      <xdr:rowOff>50741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41868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86992</xdr:rowOff>
    </xdr:from>
    <xdr:to>
      <xdr:col>55</xdr:col>
      <xdr:colOff>0</xdr:colOff>
      <xdr:row>57</xdr:row>
      <xdr:rowOff>47977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173842"/>
          <a:ext cx="838200" cy="6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47977</xdr:rowOff>
    </xdr:from>
    <xdr:to>
      <xdr:col>50</xdr:col>
      <xdr:colOff>114300</xdr:colOff>
      <xdr:row>58</xdr:row>
      <xdr:rowOff>91237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20627"/>
          <a:ext cx="889000" cy="2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164977</xdr:rowOff>
    </xdr:from>
    <xdr:to>
      <xdr:col>45</xdr:col>
      <xdr:colOff>177800</xdr:colOff>
      <xdr:row>58</xdr:row>
      <xdr:rowOff>91237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37627"/>
          <a:ext cx="889000" cy="9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142704</xdr:rowOff>
    </xdr:from>
    <xdr:to>
      <xdr:col>41</xdr:col>
      <xdr:colOff>50800</xdr:colOff>
      <xdr:row>57</xdr:row>
      <xdr:rowOff>164977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72454"/>
          <a:ext cx="889000" cy="3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36192</xdr:rowOff>
    </xdr:from>
    <xdr:to>
      <xdr:col>55</xdr:col>
      <xdr:colOff>50800</xdr:colOff>
      <xdr:row>53</xdr:row>
      <xdr:rowOff>137792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59069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9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168627</xdr:rowOff>
    </xdr:from>
    <xdr:to>
      <xdr:col>50</xdr:col>
      <xdr:colOff>165100</xdr:colOff>
      <xdr:row>57</xdr:row>
      <xdr:rowOff>98777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89904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40437</xdr:rowOff>
    </xdr:from>
    <xdr:to>
      <xdr:col>46</xdr:col>
      <xdr:colOff>38100</xdr:colOff>
      <xdr:row>58</xdr:row>
      <xdr:rowOff>142037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133164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114177</xdr:rowOff>
    </xdr:from>
    <xdr:to>
      <xdr:col>41</xdr:col>
      <xdr:colOff>101600</xdr:colOff>
      <xdr:row>58</xdr:row>
      <xdr:rowOff>44327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35454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91904</xdr:rowOff>
    </xdr:from>
    <xdr:to>
      <xdr:col>36</xdr:col>
      <xdr:colOff>165100</xdr:colOff>
      <xdr:row>56</xdr:row>
      <xdr:rowOff>22054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38581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37097</xdr:rowOff>
    </xdr:from>
    <xdr:to>
      <xdr:col>55</xdr:col>
      <xdr:colOff>0</xdr:colOff>
      <xdr:row>79</xdr:row>
      <xdr:rowOff>38088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164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37097</xdr:rowOff>
    </xdr:from>
    <xdr:to>
      <xdr:col>50</xdr:col>
      <xdr:colOff>114300</xdr:colOff>
      <xdr:row>79</xdr:row>
      <xdr:rowOff>40336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8164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13912</xdr:rowOff>
    </xdr:from>
    <xdr:to>
      <xdr:col>45</xdr:col>
      <xdr:colOff>177800</xdr:colOff>
      <xdr:row>79</xdr:row>
      <xdr:rowOff>40336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8462"/>
          <a:ext cx="889000" cy="2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120098</xdr:rowOff>
    </xdr:from>
    <xdr:to>
      <xdr:col>41</xdr:col>
      <xdr:colOff>50800</xdr:colOff>
      <xdr:row>79</xdr:row>
      <xdr:rowOff>13912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93198"/>
          <a:ext cx="889000" cy="6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158738</xdr:rowOff>
    </xdr:from>
    <xdr:to>
      <xdr:col>55</xdr:col>
      <xdr:colOff>50800</xdr:colOff>
      <xdr:row>79</xdr:row>
      <xdr:rowOff>88888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73665</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157747</xdr:rowOff>
    </xdr:from>
    <xdr:to>
      <xdr:col>50</xdr:col>
      <xdr:colOff>165100</xdr:colOff>
      <xdr:row>79</xdr:row>
      <xdr:rowOff>87897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79024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160986</xdr:rowOff>
    </xdr:from>
    <xdr:to>
      <xdr:col>46</xdr:col>
      <xdr:colOff>38100</xdr:colOff>
      <xdr:row>79</xdr:row>
      <xdr:rowOff>91136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82263</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134562</xdr:rowOff>
    </xdr:from>
    <xdr:to>
      <xdr:col>41</xdr:col>
      <xdr:colOff>101600</xdr:colOff>
      <xdr:row>79</xdr:row>
      <xdr:rowOff>64712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55839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69298</xdr:rowOff>
    </xdr:from>
    <xdr:to>
      <xdr:col>36</xdr:col>
      <xdr:colOff>165100</xdr:colOff>
      <xdr:row>78</xdr:row>
      <xdr:rowOff>170898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162025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3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97256</xdr:rowOff>
    </xdr:from>
    <xdr:to>
      <xdr:col>55</xdr:col>
      <xdr:colOff>0</xdr:colOff>
      <xdr:row>97</xdr:row>
      <xdr:rowOff>14796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870656"/>
          <a:ext cx="838200" cy="7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14796</xdr:rowOff>
    </xdr:from>
    <xdr:to>
      <xdr:col>50</xdr:col>
      <xdr:colOff>114300</xdr:colOff>
      <xdr:row>98</xdr:row>
      <xdr:rowOff>32677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45446"/>
          <a:ext cx="889000" cy="1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96062</xdr:rowOff>
    </xdr:from>
    <xdr:to>
      <xdr:col>45</xdr:col>
      <xdr:colOff>177800</xdr:colOff>
      <xdr:row>98</xdr:row>
      <xdr:rowOff>32677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26712"/>
          <a:ext cx="889000" cy="1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56756</xdr:rowOff>
    </xdr:from>
    <xdr:to>
      <xdr:col>41</xdr:col>
      <xdr:colOff>50800</xdr:colOff>
      <xdr:row>97</xdr:row>
      <xdr:rowOff>96062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44506"/>
          <a:ext cx="889000" cy="3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46456</xdr:rowOff>
    </xdr:from>
    <xdr:to>
      <xdr:col>55</xdr:col>
      <xdr:colOff>50800</xdr:colOff>
      <xdr:row>92</xdr:row>
      <xdr:rowOff>148056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8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69333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6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135446</xdr:rowOff>
    </xdr:from>
    <xdr:to>
      <xdr:col>50</xdr:col>
      <xdr:colOff>165100</xdr:colOff>
      <xdr:row>97</xdr:row>
      <xdr:rowOff>65596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82123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153327</xdr:rowOff>
    </xdr:from>
    <xdr:to>
      <xdr:col>46</xdr:col>
      <xdr:colOff>38100</xdr:colOff>
      <xdr:row>98</xdr:row>
      <xdr:rowOff>83477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74604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45262</xdr:rowOff>
    </xdr:from>
    <xdr:to>
      <xdr:col>41</xdr:col>
      <xdr:colOff>101600</xdr:colOff>
      <xdr:row>97</xdr:row>
      <xdr:rowOff>146862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137989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5956</xdr:rowOff>
    </xdr:from>
    <xdr:to>
      <xdr:col>36</xdr:col>
      <xdr:colOff>165100</xdr:colOff>
      <xdr:row>95</xdr:row>
      <xdr:rowOff>107556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124083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77695</xdr:rowOff>
    </xdr:from>
    <xdr:to>
      <xdr:col>85</xdr:col>
      <xdr:colOff>127000</xdr:colOff>
      <xdr:row>39</xdr:row>
      <xdr:rowOff>89876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64245"/>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77695</xdr:rowOff>
    </xdr:from>
    <xdr:to>
      <xdr:col>81</xdr:col>
      <xdr:colOff>50800</xdr:colOff>
      <xdr:row>39</xdr:row>
      <xdr:rowOff>89027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64245"/>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89027</xdr:rowOff>
    </xdr:from>
    <xdr:to>
      <xdr:col>76</xdr:col>
      <xdr:colOff>114300</xdr:colOff>
      <xdr:row>39</xdr:row>
      <xdr:rowOff>90736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75577"/>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90736</xdr:rowOff>
    </xdr:from>
    <xdr:to>
      <xdr:col>71</xdr:col>
      <xdr:colOff>177800</xdr:colOff>
      <xdr:row>39</xdr:row>
      <xdr:rowOff>94960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77286"/>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39076</xdr:rowOff>
    </xdr:from>
    <xdr:to>
      <xdr:col>85</xdr:col>
      <xdr:colOff>177800</xdr:colOff>
      <xdr:row>39</xdr:row>
      <xdr:rowOff>140676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26895</xdr:rowOff>
    </xdr:from>
    <xdr:to>
      <xdr:col>81</xdr:col>
      <xdr:colOff>101600</xdr:colOff>
      <xdr:row>39</xdr:row>
      <xdr:rowOff>128495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145022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8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38227</xdr:rowOff>
    </xdr:from>
    <xdr:to>
      <xdr:col>76</xdr:col>
      <xdr:colOff>165100</xdr:colOff>
      <xdr:row>39</xdr:row>
      <xdr:rowOff>139827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130954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1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39936</xdr:rowOff>
    </xdr:from>
    <xdr:to>
      <xdr:col>72</xdr:col>
      <xdr:colOff>38100</xdr:colOff>
      <xdr:row>39</xdr:row>
      <xdr:rowOff>141536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132663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19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44160</xdr:rowOff>
    </xdr:from>
    <xdr:to>
      <xdr:col>67</xdr:col>
      <xdr:colOff>101600</xdr:colOff>
      <xdr:row>39</xdr:row>
      <xdr:rowOff>145760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136887</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96825</xdr:rowOff>
    </xdr:from>
    <xdr:to>
      <xdr:col>85</xdr:col>
      <xdr:colOff>127000</xdr:colOff>
      <xdr:row>76</xdr:row>
      <xdr:rowOff>136830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27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74385</xdr:rowOff>
    </xdr:from>
    <xdr:to>
      <xdr:col>81</xdr:col>
      <xdr:colOff>50800</xdr:colOff>
      <xdr:row>76</xdr:row>
      <xdr:rowOff>96825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04585"/>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65760</xdr:rowOff>
    </xdr:from>
    <xdr:to>
      <xdr:col>76</xdr:col>
      <xdr:colOff>114300</xdr:colOff>
      <xdr:row>76</xdr:row>
      <xdr:rowOff>74385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95960"/>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65760</xdr:rowOff>
    </xdr:from>
    <xdr:to>
      <xdr:col>71</xdr:col>
      <xdr:colOff>177800</xdr:colOff>
      <xdr:row>76</xdr:row>
      <xdr:rowOff>71932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9596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86030</xdr:rowOff>
    </xdr:from>
    <xdr:to>
      <xdr:col>85</xdr:col>
      <xdr:colOff>177800</xdr:colOff>
      <xdr:row>77</xdr:row>
      <xdr:rowOff>16180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64457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46025</xdr:rowOff>
    </xdr:from>
    <xdr:to>
      <xdr:col>81</xdr:col>
      <xdr:colOff>101600</xdr:colOff>
      <xdr:row>76</xdr:row>
      <xdr:rowOff>147625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164152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23585</xdr:rowOff>
    </xdr:from>
    <xdr:to>
      <xdr:col>76</xdr:col>
      <xdr:colOff>165100</xdr:colOff>
      <xdr:row>76</xdr:row>
      <xdr:rowOff>125185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141711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14960</xdr:rowOff>
    </xdr:from>
    <xdr:to>
      <xdr:col>72</xdr:col>
      <xdr:colOff>38100</xdr:colOff>
      <xdr:row>76</xdr:row>
      <xdr:rowOff>116560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133087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21132</xdr:rowOff>
    </xdr:from>
    <xdr:to>
      <xdr:col>67</xdr:col>
      <xdr:colOff>101600</xdr:colOff>
      <xdr:row>76</xdr:row>
      <xdr:rowOff>122732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139260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92791</xdr:rowOff>
    </xdr:from>
    <xdr:to>
      <xdr:col>85</xdr:col>
      <xdr:colOff>127000</xdr:colOff>
      <xdr:row>97</xdr:row>
      <xdr:rowOff>133006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23441"/>
          <a:ext cx="8382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92791</xdr:rowOff>
    </xdr:from>
    <xdr:to>
      <xdr:col>81</xdr:col>
      <xdr:colOff>50800</xdr:colOff>
      <xdr:row>97</xdr:row>
      <xdr:rowOff>132018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23441"/>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110696</xdr:rowOff>
    </xdr:from>
    <xdr:to>
      <xdr:col>76</xdr:col>
      <xdr:colOff>114300</xdr:colOff>
      <xdr:row>97</xdr:row>
      <xdr:rowOff>132018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1346"/>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110696</xdr:rowOff>
    </xdr:from>
    <xdr:to>
      <xdr:col>71</xdr:col>
      <xdr:colOff>177800</xdr:colOff>
      <xdr:row>98</xdr:row>
      <xdr:rowOff>26012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1346"/>
          <a:ext cx="889000" cy="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82206</xdr:rowOff>
    </xdr:from>
    <xdr:to>
      <xdr:col>85</xdr:col>
      <xdr:colOff>177800</xdr:colOff>
      <xdr:row>98</xdr:row>
      <xdr:rowOff>12356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60633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41991</xdr:rowOff>
    </xdr:from>
    <xdr:to>
      <xdr:col>81</xdr:col>
      <xdr:colOff>101600</xdr:colOff>
      <xdr:row>97</xdr:row>
      <xdr:rowOff>143591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160118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4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81218</xdr:rowOff>
    </xdr:from>
    <xdr:to>
      <xdr:col>76</xdr:col>
      <xdr:colOff>165100</xdr:colOff>
      <xdr:row>98</xdr:row>
      <xdr:rowOff>11368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2495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59896</xdr:rowOff>
    </xdr:from>
    <xdr:to>
      <xdr:col>72</xdr:col>
      <xdr:colOff>38100</xdr:colOff>
      <xdr:row>97</xdr:row>
      <xdr:rowOff>161496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152623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146662</xdr:rowOff>
    </xdr:from>
    <xdr:to>
      <xdr:col>67</xdr:col>
      <xdr:colOff>101600</xdr:colOff>
      <xdr:row>98</xdr:row>
      <xdr:rowOff>76812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67939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92654</xdr:rowOff>
    </xdr:from>
    <xdr:to>
      <xdr:col>116</xdr:col>
      <xdr:colOff>63500</xdr:colOff>
      <xdr:row>58</xdr:row>
      <xdr:rowOff>95809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36754"/>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92654</xdr:rowOff>
    </xdr:from>
    <xdr:to>
      <xdr:col>111</xdr:col>
      <xdr:colOff>177800</xdr:colOff>
      <xdr:row>58</xdr:row>
      <xdr:rowOff>107124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36754"/>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107124</xdr:rowOff>
    </xdr:from>
    <xdr:to>
      <xdr:col>107</xdr:col>
      <xdr:colOff>50800</xdr:colOff>
      <xdr:row>58</xdr:row>
      <xdr:rowOff>108770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122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106416</xdr:rowOff>
    </xdr:from>
    <xdr:to>
      <xdr:col>102</xdr:col>
      <xdr:colOff>114300</xdr:colOff>
      <xdr:row>58</xdr:row>
      <xdr:rowOff>108770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0516"/>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45009</xdr:rowOff>
    </xdr:from>
    <xdr:to>
      <xdr:col>116</xdr:col>
      <xdr:colOff>114300</xdr:colOff>
      <xdr:row>58</xdr:row>
      <xdr:rowOff>146609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41854</xdr:rowOff>
    </xdr:from>
    <xdr:to>
      <xdr:col>112</xdr:col>
      <xdr:colOff>38100</xdr:colOff>
      <xdr:row>58</xdr:row>
      <xdr:rowOff>143454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134581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56324</xdr:rowOff>
    </xdr:from>
    <xdr:to>
      <xdr:col>107</xdr:col>
      <xdr:colOff>101600</xdr:colOff>
      <xdr:row>58</xdr:row>
      <xdr:rowOff>157924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149051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57970</xdr:rowOff>
    </xdr:from>
    <xdr:to>
      <xdr:col>102</xdr:col>
      <xdr:colOff>165100</xdr:colOff>
      <xdr:row>58</xdr:row>
      <xdr:rowOff>159570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150697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55616</xdr:rowOff>
    </xdr:from>
    <xdr:to>
      <xdr:col>98</xdr:col>
      <xdr:colOff>38100</xdr:colOff>
      <xdr:row>58</xdr:row>
      <xdr:rowOff>157216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148343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88494</xdr:rowOff>
    </xdr:from>
    <xdr:to>
      <xdr:col>116</xdr:col>
      <xdr:colOff>63500</xdr:colOff>
      <xdr:row>73</xdr:row>
      <xdr:rowOff>146863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04344"/>
          <a:ext cx="8382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146863</xdr:rowOff>
    </xdr:from>
    <xdr:to>
      <xdr:col>111</xdr:col>
      <xdr:colOff>177800</xdr:colOff>
      <xdr:row>74</xdr:row>
      <xdr:rowOff>54051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62713"/>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54051</xdr:rowOff>
    </xdr:from>
    <xdr:to>
      <xdr:col>107</xdr:col>
      <xdr:colOff>50800</xdr:colOff>
      <xdr:row>74</xdr:row>
      <xdr:rowOff>109182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41351"/>
          <a:ext cx="8890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109182</xdr:rowOff>
    </xdr:from>
    <xdr:to>
      <xdr:col>102</xdr:col>
      <xdr:colOff>114300</xdr:colOff>
      <xdr:row>74</xdr:row>
      <xdr:rowOff>150406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96482"/>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37694</xdr:rowOff>
    </xdr:from>
    <xdr:to>
      <xdr:col>116</xdr:col>
      <xdr:colOff>114300</xdr:colOff>
      <xdr:row>73</xdr:row>
      <xdr:rowOff>139294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5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60571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96063</xdr:rowOff>
    </xdr:from>
    <xdr:to>
      <xdr:col>112</xdr:col>
      <xdr:colOff>38100</xdr:colOff>
      <xdr:row>74</xdr:row>
      <xdr:rowOff>26213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42740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3251</xdr:rowOff>
    </xdr:from>
    <xdr:to>
      <xdr:col>107</xdr:col>
      <xdr:colOff>101600</xdr:colOff>
      <xdr:row>74</xdr:row>
      <xdr:rowOff>104851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121378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58382</xdr:rowOff>
    </xdr:from>
    <xdr:to>
      <xdr:col>102</xdr:col>
      <xdr:colOff>165100</xdr:colOff>
      <xdr:row>74</xdr:row>
      <xdr:rowOff>159982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5059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99606</xdr:rowOff>
    </xdr:from>
    <xdr:to>
      <xdr:col>98</xdr:col>
      <xdr:colOff>38100</xdr:colOff>
      <xdr:row>75</xdr:row>
      <xdr:rowOff>29756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46283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類似団体平均と比較すると、本市は単独で行っているし尿処理やごみ処理、公立保育所</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運営等により、補助費等は抑制されている反面、人件費や物件費は上回っている。さらに、繰出金についても、高齢者の増加、障がい者福祉サービスの利用率の上昇などにより、比較的高額となっている。総じて、これらが経常収支比率を押し上げ、財政を硬直化させている要因と言える。一方、維持補修費や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年度の普通建設事業のうち更新整備については、ごみ焼却施設基幹的設備改良事業の実施により、前年度と比べ大きく増加している。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更新や統廃合などの建設事業も見込まれるため財政はより厳しい見通しになるが、中長期的な見通しのもと計画的に事業を行うと同時に、新たな行財政改革アクションプランに基づき、徹底した経費削減に取り組むこと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8026</xdr:rowOff>
    </xdr:from>
    <xdr:to>
      <xdr:col>24</xdr:col>
      <xdr:colOff>63500</xdr:colOff>
      <xdr:row>34</xdr:row>
      <xdr:rowOff>136957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37326"/>
          <a:ext cx="8382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94894</xdr:rowOff>
    </xdr:from>
    <xdr:to>
      <xdr:col>19</xdr:col>
      <xdr:colOff>177800</xdr:colOff>
      <xdr:row>34</xdr:row>
      <xdr:rowOff>136957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24194"/>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157074</xdr:rowOff>
    </xdr:from>
    <xdr:to>
      <xdr:col>15</xdr:col>
      <xdr:colOff>50800</xdr:colOff>
      <xdr:row>34</xdr:row>
      <xdr:rowOff>94894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14924"/>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157074</xdr:rowOff>
    </xdr:from>
    <xdr:to>
      <xdr:col>10</xdr:col>
      <xdr:colOff>114300</xdr:colOff>
      <xdr:row>34</xdr:row>
      <xdr:rowOff>10313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1492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128676</xdr:rowOff>
    </xdr:from>
    <xdr:to>
      <xdr:col>24</xdr:col>
      <xdr:colOff>114300</xdr:colOff>
      <xdr:row>34</xdr:row>
      <xdr:rowOff>58826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151553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86157</xdr:rowOff>
    </xdr:from>
    <xdr:to>
      <xdr:col>20</xdr:col>
      <xdr:colOff>38100</xdr:colOff>
      <xdr:row>35</xdr:row>
      <xdr:rowOff>16307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44094</xdr:rowOff>
    </xdr:from>
    <xdr:to>
      <xdr:col>15</xdr:col>
      <xdr:colOff>101600</xdr:colOff>
      <xdr:row>34</xdr:row>
      <xdr:rowOff>145694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162221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106274</xdr:rowOff>
    </xdr:from>
    <xdr:to>
      <xdr:col>10</xdr:col>
      <xdr:colOff>165100</xdr:colOff>
      <xdr:row>34</xdr:row>
      <xdr:rowOff>36424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52951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130963</xdr:rowOff>
    </xdr:from>
    <xdr:to>
      <xdr:col>6</xdr:col>
      <xdr:colOff>38100</xdr:colOff>
      <xdr:row>34</xdr:row>
      <xdr:rowOff>61113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77640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169973</xdr:rowOff>
    </xdr:from>
    <xdr:to>
      <xdr:col>24</xdr:col>
      <xdr:colOff>63500</xdr:colOff>
      <xdr:row>57</xdr:row>
      <xdr:rowOff>7093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1173"/>
          <a:ext cx="8382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161326</xdr:rowOff>
    </xdr:from>
    <xdr:to>
      <xdr:col>19</xdr:col>
      <xdr:colOff>177800</xdr:colOff>
      <xdr:row>57</xdr:row>
      <xdr:rowOff>7093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62526"/>
          <a:ext cx="8890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74575</xdr:rowOff>
    </xdr:from>
    <xdr:to>
      <xdr:col>15</xdr:col>
      <xdr:colOff>50800</xdr:colOff>
      <xdr:row>56</xdr:row>
      <xdr:rowOff>161326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5775"/>
          <a:ext cx="889000" cy="8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22670</xdr:rowOff>
    </xdr:from>
    <xdr:to>
      <xdr:col>10</xdr:col>
      <xdr:colOff>114300</xdr:colOff>
      <xdr:row>56</xdr:row>
      <xdr:rowOff>74575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38070"/>
          <a:ext cx="889000" cy="7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119173</xdr:rowOff>
    </xdr:from>
    <xdr:to>
      <xdr:col>24</xdr:col>
      <xdr:colOff>114300</xdr:colOff>
      <xdr:row>57</xdr:row>
      <xdr:rowOff>49323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97600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127743</xdr:rowOff>
    </xdr:from>
    <xdr:to>
      <xdr:col>20</xdr:col>
      <xdr:colOff>38100</xdr:colOff>
      <xdr:row>57</xdr:row>
      <xdr:rowOff>57893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74420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110526</xdr:rowOff>
    </xdr:from>
    <xdr:to>
      <xdr:col>15</xdr:col>
      <xdr:colOff>101600</xdr:colOff>
      <xdr:row>57</xdr:row>
      <xdr:rowOff>40676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57203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23775</xdr:rowOff>
    </xdr:from>
    <xdr:to>
      <xdr:col>10</xdr:col>
      <xdr:colOff>165100</xdr:colOff>
      <xdr:row>56</xdr:row>
      <xdr:rowOff>125375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143320</xdr:rowOff>
    </xdr:from>
    <xdr:to>
      <xdr:col>6</xdr:col>
      <xdr:colOff>38100</xdr:colOff>
      <xdr:row>52</xdr:row>
      <xdr:rowOff>73470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89997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6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163484</xdr:rowOff>
    </xdr:from>
    <xdr:to>
      <xdr:col>24</xdr:col>
      <xdr:colOff>63500</xdr:colOff>
      <xdr:row>75</xdr:row>
      <xdr:rowOff>136582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50784"/>
          <a:ext cx="838200" cy="14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136582</xdr:rowOff>
    </xdr:from>
    <xdr:to>
      <xdr:col>19</xdr:col>
      <xdr:colOff>177800</xdr:colOff>
      <xdr:row>76</xdr:row>
      <xdr:rowOff>138968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95332"/>
          <a:ext cx="889000" cy="17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22428</xdr:rowOff>
    </xdr:from>
    <xdr:to>
      <xdr:col>15</xdr:col>
      <xdr:colOff>50800</xdr:colOff>
      <xdr:row>76</xdr:row>
      <xdr:rowOff>138968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52628"/>
          <a:ext cx="889000" cy="1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22428</xdr:rowOff>
    </xdr:from>
    <xdr:to>
      <xdr:col>10</xdr:col>
      <xdr:colOff>114300</xdr:colOff>
      <xdr:row>77</xdr:row>
      <xdr:rowOff>104515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2628"/>
          <a:ext cx="889000" cy="2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112684</xdr:rowOff>
    </xdr:from>
    <xdr:to>
      <xdr:col>24</xdr:col>
      <xdr:colOff>114300</xdr:colOff>
      <xdr:row>75</xdr:row>
      <xdr:rowOff>42834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135561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5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85782</xdr:rowOff>
    </xdr:from>
    <xdr:to>
      <xdr:col>20</xdr:col>
      <xdr:colOff>38100</xdr:colOff>
      <xdr:row>76</xdr:row>
      <xdr:rowOff>15931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4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32459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1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88168</xdr:rowOff>
    </xdr:from>
    <xdr:to>
      <xdr:col>15</xdr:col>
      <xdr:colOff>101600</xdr:colOff>
      <xdr:row>77</xdr:row>
      <xdr:rowOff>18318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34845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143078</xdr:rowOff>
    </xdr:from>
    <xdr:to>
      <xdr:col>10</xdr:col>
      <xdr:colOff>165100</xdr:colOff>
      <xdr:row>76</xdr:row>
      <xdr:rowOff>73228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89755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86340</xdr:rowOff>
    </xdr:from>
    <xdr:to>
      <xdr:col>24</xdr:col>
      <xdr:colOff>63500</xdr:colOff>
      <xdr:row>97</xdr:row>
      <xdr:rowOff>143004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45540"/>
          <a:ext cx="838200" cy="2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143004</xdr:rowOff>
    </xdr:from>
    <xdr:to>
      <xdr:col>19</xdr:col>
      <xdr:colOff>177800</xdr:colOff>
      <xdr:row>98</xdr:row>
      <xdr:rowOff>17487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73654"/>
          <a:ext cx="889000" cy="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17487</xdr:rowOff>
    </xdr:from>
    <xdr:to>
      <xdr:col>15</xdr:col>
      <xdr:colOff>50800</xdr:colOff>
      <xdr:row>98</xdr:row>
      <xdr:rowOff>27925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19587"/>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27925</xdr:rowOff>
    </xdr:from>
    <xdr:to>
      <xdr:col>10</xdr:col>
      <xdr:colOff>114300</xdr:colOff>
      <xdr:row>98</xdr:row>
      <xdr:rowOff>50854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0025"/>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35540</xdr:rowOff>
    </xdr:from>
    <xdr:to>
      <xdr:col>24</xdr:col>
      <xdr:colOff>114300</xdr:colOff>
      <xdr:row>96</xdr:row>
      <xdr:rowOff>137140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58417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4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92204</xdr:rowOff>
    </xdr:from>
    <xdr:to>
      <xdr:col>20</xdr:col>
      <xdr:colOff>38100</xdr:colOff>
      <xdr:row>98</xdr:row>
      <xdr:rowOff>22354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38881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138137</xdr:rowOff>
    </xdr:from>
    <xdr:to>
      <xdr:col>15</xdr:col>
      <xdr:colOff>101600</xdr:colOff>
      <xdr:row>98</xdr:row>
      <xdr:rowOff>68287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84814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148575</xdr:rowOff>
    </xdr:from>
    <xdr:to>
      <xdr:col>10</xdr:col>
      <xdr:colOff>165100</xdr:colOff>
      <xdr:row>98</xdr:row>
      <xdr:rowOff>78725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95252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xdr:rowOff>
    </xdr:from>
    <xdr:to>
      <xdr:col>6</xdr:col>
      <xdr:colOff>38100</xdr:colOff>
      <xdr:row>98</xdr:row>
      <xdr:rowOff>101654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7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30010</xdr:rowOff>
    </xdr:from>
    <xdr:to>
      <xdr:col>55</xdr:col>
      <xdr:colOff>0</xdr:colOff>
      <xdr:row>58</xdr:row>
      <xdr:rowOff>42240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74110"/>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27991</xdr:rowOff>
    </xdr:from>
    <xdr:to>
      <xdr:col>50</xdr:col>
      <xdr:colOff>114300</xdr:colOff>
      <xdr:row>58</xdr:row>
      <xdr:rowOff>30010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7209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12027</xdr:rowOff>
    </xdr:from>
    <xdr:to>
      <xdr:col>45</xdr:col>
      <xdr:colOff>177800</xdr:colOff>
      <xdr:row>58</xdr:row>
      <xdr:rowOff>27991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56127"/>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159474</xdr:rowOff>
    </xdr:from>
    <xdr:to>
      <xdr:col>41</xdr:col>
      <xdr:colOff>50800</xdr:colOff>
      <xdr:row>58</xdr:row>
      <xdr:rowOff>12027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3212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162890</xdr:rowOff>
    </xdr:from>
    <xdr:to>
      <xdr:col>55</xdr:col>
      <xdr:colOff>50800</xdr:colOff>
      <xdr:row>58</xdr:row>
      <xdr:rowOff>93040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141317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150660</xdr:rowOff>
    </xdr:from>
    <xdr:to>
      <xdr:col>50</xdr:col>
      <xdr:colOff>165100</xdr:colOff>
      <xdr:row>58</xdr:row>
      <xdr:rowOff>80810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71937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1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148641</xdr:rowOff>
    </xdr:from>
    <xdr:to>
      <xdr:col>46</xdr:col>
      <xdr:colOff>38100</xdr:colOff>
      <xdr:row>58</xdr:row>
      <xdr:rowOff>78791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69918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132677</xdr:rowOff>
    </xdr:from>
    <xdr:to>
      <xdr:col>41</xdr:col>
      <xdr:colOff>101600</xdr:colOff>
      <xdr:row>58</xdr:row>
      <xdr:rowOff>62827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53954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108674</xdr:rowOff>
    </xdr:from>
    <xdr:to>
      <xdr:col>36</xdr:col>
      <xdr:colOff>165100</xdr:colOff>
      <xdr:row>58</xdr:row>
      <xdr:rowOff>38824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55351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5817</xdr:rowOff>
    </xdr:from>
    <xdr:to>
      <xdr:col>55</xdr:col>
      <xdr:colOff>0</xdr:colOff>
      <xdr:row>77</xdr:row>
      <xdr:rowOff>108801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07467"/>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5817</xdr:rowOff>
    </xdr:from>
    <xdr:to>
      <xdr:col>50</xdr:col>
      <xdr:colOff>114300</xdr:colOff>
      <xdr:row>77</xdr:row>
      <xdr:rowOff>32525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07467"/>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31686</xdr:rowOff>
    </xdr:from>
    <xdr:to>
      <xdr:col>45</xdr:col>
      <xdr:colOff>177800</xdr:colOff>
      <xdr:row>77</xdr:row>
      <xdr:rowOff>32525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3333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84379</xdr:rowOff>
    </xdr:from>
    <xdr:to>
      <xdr:col>41</xdr:col>
      <xdr:colOff>50800</xdr:colOff>
      <xdr:row>77</xdr:row>
      <xdr:rowOff>31686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14579"/>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58001</xdr:rowOff>
    </xdr:from>
    <xdr:to>
      <xdr:col>55</xdr:col>
      <xdr:colOff>50800</xdr:colOff>
      <xdr:row>77</xdr:row>
      <xdr:rowOff>159601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36428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126467</xdr:rowOff>
    </xdr:from>
    <xdr:to>
      <xdr:col>50</xdr:col>
      <xdr:colOff>165100</xdr:colOff>
      <xdr:row>77</xdr:row>
      <xdr:rowOff>56617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73144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153175</xdr:rowOff>
    </xdr:from>
    <xdr:to>
      <xdr:col>46</xdr:col>
      <xdr:colOff>38100</xdr:colOff>
      <xdr:row>77</xdr:row>
      <xdr:rowOff>83325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74452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152336</xdr:rowOff>
    </xdr:from>
    <xdr:to>
      <xdr:col>41</xdr:col>
      <xdr:colOff>101600</xdr:colOff>
      <xdr:row>77</xdr:row>
      <xdr:rowOff>82486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73613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7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33579</xdr:rowOff>
    </xdr:from>
    <xdr:to>
      <xdr:col>36</xdr:col>
      <xdr:colOff>165100</xdr:colOff>
      <xdr:row>76</xdr:row>
      <xdr:rowOff>135179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151706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139739</xdr:rowOff>
    </xdr:from>
    <xdr:to>
      <xdr:col>55</xdr:col>
      <xdr:colOff>0</xdr:colOff>
      <xdr:row>98</xdr:row>
      <xdr:rowOff>152882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41839"/>
          <a:ext cx="838200" cy="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139739</xdr:rowOff>
    </xdr:from>
    <xdr:to>
      <xdr:col>50</xdr:col>
      <xdr:colOff>114300</xdr:colOff>
      <xdr:row>98</xdr:row>
      <xdr:rowOff>153454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4183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126136</xdr:rowOff>
    </xdr:from>
    <xdr:to>
      <xdr:col>45</xdr:col>
      <xdr:colOff>177800</xdr:colOff>
      <xdr:row>98</xdr:row>
      <xdr:rowOff>153454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282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126136</xdr:rowOff>
    </xdr:from>
    <xdr:to>
      <xdr:col>41</xdr:col>
      <xdr:colOff>50800</xdr:colOff>
      <xdr:row>98</xdr:row>
      <xdr:rowOff>160579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28236"/>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102082</xdr:rowOff>
    </xdr:from>
    <xdr:to>
      <xdr:col>55</xdr:col>
      <xdr:colOff>50800</xdr:colOff>
      <xdr:row>99</xdr:row>
      <xdr:rowOff>32232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17009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88939</xdr:rowOff>
    </xdr:from>
    <xdr:to>
      <xdr:col>50</xdr:col>
      <xdr:colOff>165100</xdr:colOff>
      <xdr:row>99</xdr:row>
      <xdr:rowOff>19089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10216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102654</xdr:rowOff>
    </xdr:from>
    <xdr:to>
      <xdr:col>46</xdr:col>
      <xdr:colOff>38100</xdr:colOff>
      <xdr:row>99</xdr:row>
      <xdr:rowOff>32804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0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23931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9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75336</xdr:rowOff>
    </xdr:from>
    <xdr:to>
      <xdr:col>41</xdr:col>
      <xdr:colOff>101600</xdr:colOff>
      <xdr:row>99</xdr:row>
      <xdr:rowOff>5486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168063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7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109779</xdr:rowOff>
    </xdr:from>
    <xdr:to>
      <xdr:col>36</xdr:col>
      <xdr:colOff>165100</xdr:colOff>
      <xdr:row>99</xdr:row>
      <xdr:rowOff>39929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31056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71177</xdr:rowOff>
    </xdr:from>
    <xdr:to>
      <xdr:col>85</xdr:col>
      <xdr:colOff>127000</xdr:colOff>
      <xdr:row>37</xdr:row>
      <xdr:rowOff>77178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4827"/>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77178</xdr:rowOff>
    </xdr:from>
    <xdr:to>
      <xdr:col>81</xdr:col>
      <xdr:colOff>50800</xdr:colOff>
      <xdr:row>37</xdr:row>
      <xdr:rowOff>83731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082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83731</xdr:rowOff>
    </xdr:from>
    <xdr:to>
      <xdr:col>76</xdr:col>
      <xdr:colOff>114300</xdr:colOff>
      <xdr:row>37</xdr:row>
      <xdr:rowOff>98495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27381"/>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74035</xdr:rowOff>
    </xdr:from>
    <xdr:to>
      <xdr:col>71</xdr:col>
      <xdr:colOff>177800</xdr:colOff>
      <xdr:row>37</xdr:row>
      <xdr:rowOff>98495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1768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20377</xdr:rowOff>
    </xdr:from>
    <xdr:to>
      <xdr:col>85</xdr:col>
      <xdr:colOff>177800</xdr:colOff>
      <xdr:row>37</xdr:row>
      <xdr:rowOff>121977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26378</xdr:rowOff>
    </xdr:from>
    <xdr:to>
      <xdr:col>81</xdr:col>
      <xdr:colOff>101600</xdr:colOff>
      <xdr:row>37</xdr:row>
      <xdr:rowOff>127978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144505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32931</xdr:rowOff>
    </xdr:from>
    <xdr:to>
      <xdr:col>76</xdr:col>
      <xdr:colOff>165100</xdr:colOff>
      <xdr:row>37</xdr:row>
      <xdr:rowOff>134531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151058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47695</xdr:rowOff>
    </xdr:from>
    <xdr:to>
      <xdr:col>72</xdr:col>
      <xdr:colOff>38100</xdr:colOff>
      <xdr:row>37</xdr:row>
      <xdr:rowOff>149295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165822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23235</xdr:rowOff>
    </xdr:from>
    <xdr:to>
      <xdr:col>67</xdr:col>
      <xdr:colOff>101600</xdr:colOff>
      <xdr:row>37</xdr:row>
      <xdr:rowOff>124835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141362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131585</xdr:rowOff>
    </xdr:from>
    <xdr:to>
      <xdr:col>85</xdr:col>
      <xdr:colOff>127000</xdr:colOff>
      <xdr:row>58</xdr:row>
      <xdr:rowOff>141033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75685"/>
          <a:ext cx="8382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131585</xdr:rowOff>
    </xdr:from>
    <xdr:to>
      <xdr:col>81</xdr:col>
      <xdr:colOff>50800</xdr:colOff>
      <xdr:row>59</xdr:row>
      <xdr:rowOff>2045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756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2045</xdr:rowOff>
    </xdr:from>
    <xdr:to>
      <xdr:col>76</xdr:col>
      <xdr:colOff>114300</xdr:colOff>
      <xdr:row>59</xdr:row>
      <xdr:rowOff>21781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117595"/>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123571</xdr:rowOff>
    </xdr:from>
    <xdr:to>
      <xdr:col>71</xdr:col>
      <xdr:colOff>177800</xdr:colOff>
      <xdr:row>59</xdr:row>
      <xdr:rowOff>21781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7671"/>
          <a:ext cx="889000" cy="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90233</xdr:rowOff>
    </xdr:from>
    <xdr:to>
      <xdr:col>85</xdr:col>
      <xdr:colOff>177800</xdr:colOff>
      <xdr:row>59</xdr:row>
      <xdr:rowOff>20383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5160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80785</xdr:rowOff>
    </xdr:from>
    <xdr:to>
      <xdr:col>81</xdr:col>
      <xdr:colOff>101600</xdr:colOff>
      <xdr:row>59</xdr:row>
      <xdr:rowOff>10935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122695</xdr:rowOff>
    </xdr:from>
    <xdr:to>
      <xdr:col>76</xdr:col>
      <xdr:colOff>165100</xdr:colOff>
      <xdr:row>59</xdr:row>
      <xdr:rowOff>52845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43972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142431</xdr:rowOff>
    </xdr:from>
    <xdr:to>
      <xdr:col>72</xdr:col>
      <xdr:colOff>38100</xdr:colOff>
      <xdr:row>59</xdr:row>
      <xdr:rowOff>72581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63708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72771</xdr:rowOff>
    </xdr:from>
    <xdr:to>
      <xdr:col>67</xdr:col>
      <xdr:colOff>101600</xdr:colOff>
      <xdr:row>59</xdr:row>
      <xdr:rowOff>2921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165498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77694</xdr:rowOff>
    </xdr:from>
    <xdr:to>
      <xdr:col>85</xdr:col>
      <xdr:colOff>127000</xdr:colOff>
      <xdr:row>79</xdr:row>
      <xdr:rowOff>89877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2244"/>
          <a:ext cx="8382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77694</xdr:rowOff>
    </xdr:from>
    <xdr:to>
      <xdr:col>81</xdr:col>
      <xdr:colOff>50800</xdr:colOff>
      <xdr:row>79</xdr:row>
      <xdr:rowOff>89027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2244"/>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89027</xdr:rowOff>
    </xdr:from>
    <xdr:to>
      <xdr:col>76</xdr:col>
      <xdr:colOff>114300</xdr:colOff>
      <xdr:row>79</xdr:row>
      <xdr:rowOff>90736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3577"/>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90736</xdr:rowOff>
    </xdr:from>
    <xdr:to>
      <xdr:col>71</xdr:col>
      <xdr:colOff>177800</xdr:colOff>
      <xdr:row>79</xdr:row>
      <xdr:rowOff>94960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5286"/>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39077</xdr:rowOff>
    </xdr:from>
    <xdr:to>
      <xdr:col>85</xdr:col>
      <xdr:colOff>177800</xdr:colOff>
      <xdr:row>79</xdr:row>
      <xdr:rowOff>140677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26894</xdr:rowOff>
    </xdr:from>
    <xdr:to>
      <xdr:col>81</xdr:col>
      <xdr:colOff>101600</xdr:colOff>
      <xdr:row>79</xdr:row>
      <xdr:rowOff>128494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145021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4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38227</xdr:rowOff>
    </xdr:from>
    <xdr:to>
      <xdr:col>76</xdr:col>
      <xdr:colOff>165100</xdr:colOff>
      <xdr:row>79</xdr:row>
      <xdr:rowOff>139827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130954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5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39936</xdr:rowOff>
    </xdr:from>
    <xdr:to>
      <xdr:col>72</xdr:col>
      <xdr:colOff>38100</xdr:colOff>
      <xdr:row>79</xdr:row>
      <xdr:rowOff>141536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132663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44160</xdr:rowOff>
    </xdr:from>
    <xdr:to>
      <xdr:col>67</xdr:col>
      <xdr:colOff>101600</xdr:colOff>
      <xdr:row>79</xdr:row>
      <xdr:rowOff>145760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136887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1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96762</xdr:rowOff>
    </xdr:from>
    <xdr:to>
      <xdr:col>85</xdr:col>
      <xdr:colOff>127000</xdr:colOff>
      <xdr:row>96</xdr:row>
      <xdr:rowOff>136767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55962"/>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74307</xdr:rowOff>
    </xdr:from>
    <xdr:to>
      <xdr:col>81</xdr:col>
      <xdr:colOff>50800</xdr:colOff>
      <xdr:row>96</xdr:row>
      <xdr:rowOff>96762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33507"/>
          <a:ext cx="889000" cy="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65684</xdr:rowOff>
    </xdr:from>
    <xdr:to>
      <xdr:col>76</xdr:col>
      <xdr:colOff>114300</xdr:colOff>
      <xdr:row>96</xdr:row>
      <xdr:rowOff>74307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24884"/>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65684</xdr:rowOff>
    </xdr:from>
    <xdr:to>
      <xdr:col>71</xdr:col>
      <xdr:colOff>177800</xdr:colOff>
      <xdr:row>96</xdr:row>
      <xdr:rowOff>71870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24884"/>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85967</xdr:rowOff>
    </xdr:from>
    <xdr:to>
      <xdr:col>85</xdr:col>
      <xdr:colOff>177800</xdr:colOff>
      <xdr:row>97</xdr:row>
      <xdr:rowOff>16117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64394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45962</xdr:rowOff>
    </xdr:from>
    <xdr:to>
      <xdr:col>81</xdr:col>
      <xdr:colOff>101600</xdr:colOff>
      <xdr:row>96</xdr:row>
      <xdr:rowOff>147562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164089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23507</xdr:rowOff>
    </xdr:from>
    <xdr:to>
      <xdr:col>76</xdr:col>
      <xdr:colOff>165100</xdr:colOff>
      <xdr:row>96</xdr:row>
      <xdr:rowOff>125107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141634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14884</xdr:rowOff>
    </xdr:from>
    <xdr:to>
      <xdr:col>72</xdr:col>
      <xdr:colOff>38100</xdr:colOff>
      <xdr:row>96</xdr:row>
      <xdr:rowOff>116484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133011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21070</xdr:rowOff>
    </xdr:from>
    <xdr:to>
      <xdr:col>67</xdr:col>
      <xdr:colOff>101600</xdr:colOff>
      <xdr:row>96</xdr:row>
      <xdr:rowOff>122670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139197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類似団体平均と比較すると、総務費、農林水産業費、商工費、消防費、災害復旧費、公債費はほぼ同水準となっている。総務費が令和２年に大幅に増加しているのは、新庁舎建設によるものである。</a:t>
          </a:r>
        </a:p>
        <a:p>
          <a:r>
            <a:rPr kumimoji="1" lang="ja-JP" altLang="en-US" sz="1300">
              <a:latin typeface="ＭＳ Ｐゴシック" panose="020B0600070205080204" pitchFamily="50" charset="-128"/>
              <a:ea typeface="ＭＳ Ｐゴシック" panose="020B0600070205080204" pitchFamily="50" charset="-128"/>
            </a:rPr>
            <a:t>民生費については、類似団体平均と比較すると比較的高い水準で推移しているが、これは高齢者数、障がい者福祉サービスの利用の増加により、扶助費等が年々急激な伸びを示しており、その伸び率が類似団体より大きいことによるものと考えられる。衛生費についても、類似団体平均と比較すると比較的高い水準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年度に大きく増加している要因は、ごみ焼却施設基幹的設備改良事業の実施によるものである。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一方、土木費、教育費については類似団体平均と比較し低い水準で推移している。道路や学校などの公共施設の老朽化対策等が先送りとなっていることが主な要因と考えられる。今後、小中学校の再編や、公共施設の適正管理を実施していく必要があり、支出増が見込まれるため、行財政改革に基づき、引き続き徹底した経費削減に取り組む必要がある。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地方交付税や株式等譲渡所得割交付金など収入が増加したことにより増加している。単年度収支の伸びについても同様の要因によるものである。依然として財政調整基金をはじめとした基金残高については類似団体と比べ余力のない状況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行財政改革を着実に実施し、経費の削減や収入の確保に努め、基金の積立を行い、財政需要に対応していく必要がある。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連結実質比率に係る赤字・黒字の構成を見ると、住宅新築資金等貸付金特別会計については、令和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年度までは赤字であったが、公債費の償還が終了したこと、大幅に貸付金を回収できたこと等による歳入の増加により令和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黒字となっている。しかし駐車場事業特別会計については慢性的な赤字となっており、利用促進対策や運営の効率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年度から実施している第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次行財政改革アクションプランを着実に実施し、一般会計だけではなく、各特別会計においても経費の削減や収入の確保に努め、財政健全化に向けて取り組みを続けていく。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30300242</v>
      </c>
      <c r="BO4" s="371"/>
      <c r="BP4" s="371"/>
      <c r="BQ4" s="371"/>
      <c r="BR4" s="371"/>
      <c r="BS4" s="371"/>
      <c r="BT4" s="371"/>
      <c r="BU4" s="372"/>
      <c r="BV4" s="370">
        <v>26605199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5.4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29295223</v>
      </c>
      <c r="BO5" s="408"/>
      <c r="BP5" s="408"/>
      <c r="BQ5" s="408"/>
      <c r="BR5" s="408"/>
      <c r="BS5" s="408"/>
      <c r="BT5" s="408"/>
      <c r="BU5" s="409"/>
      <c r="BV5" s="407">
        <v>25843276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v>
      </c>
      <c r="CU5" s="405"/>
      <c r="CV5" s="405"/>
      <c r="CW5" s="405"/>
      <c r="CX5" s="405"/>
      <c r="CY5" s="405"/>
      <c r="CZ5" s="405"/>
      <c r="DA5" s="406"/>
      <c r="DB5" s="404">
        <v>97.4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1005019</v>
      </c>
      <c r="BO6" s="408"/>
      <c r="BP6" s="408"/>
      <c r="BQ6" s="408"/>
      <c r="BR6" s="408"/>
      <c r="BS6" s="408"/>
      <c r="BT6" s="408"/>
      <c r="BU6" s="409"/>
      <c r="BV6" s="407">
        <v>761923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98.2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71912</v>
      </c>
      <c r="BO7" s="408"/>
      <c r="BP7" s="408"/>
      <c r="BQ7" s="408"/>
      <c r="BR7" s="408"/>
      <c r="BS7" s="408"/>
      <c r="BT7" s="408"/>
      <c r="BU7" s="409"/>
      <c r="BV7" s="407">
        <v>38502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13659202</v>
      </c>
      <c r="CU7" s="408"/>
      <c r="CV7" s="408"/>
      <c r="CW7" s="408"/>
      <c r="CX7" s="408"/>
      <c r="CY7" s="408"/>
      <c r="CZ7" s="408"/>
      <c r="DA7" s="409"/>
      <c r="DB7" s="407">
        <v>13276084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933107</v>
      </c>
      <c r="BO8" s="408"/>
      <c r="BP8" s="408"/>
      <c r="BQ8" s="408"/>
      <c r="BR8" s="408"/>
      <c r="BS8" s="408"/>
      <c r="BT8" s="408"/>
      <c r="BU8" s="409"/>
      <c r="BV8" s="407">
        <v>723421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0.51</v>
      </c>
      <c r="CU8" s="448"/>
      <c r="CV8" s="448"/>
      <c r="CW8" s="448"/>
      <c r="CX8" s="448"/>
      <c r="CY8" s="448"/>
      <c r="CZ8" s="448"/>
      <c r="DA8" s="449"/>
      <c r="DB8" s="447">
        <v>0.51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54857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209686</v>
      </c>
      <c r="BO9" s="408"/>
      <c r="BP9" s="408"/>
      <c r="BQ9" s="408"/>
      <c r="BR9" s="408"/>
      <c r="BS9" s="408"/>
      <c r="BT9" s="408"/>
      <c r="BU9" s="409"/>
      <c r="BV9" s="407">
        <v>-598475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9.9</v>
      </c>
      <c r="CU9" s="405"/>
      <c r="CV9" s="405"/>
      <c r="CW9" s="405"/>
      <c r="CX9" s="405"/>
      <c r="CY9" s="405"/>
      <c r="CZ9" s="405"/>
      <c r="DA9" s="406"/>
      <c r="DB9" s="404">
        <v>11.1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57244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370027</v>
      </c>
      <c r="BO10" s="408"/>
      <c r="BP10" s="408"/>
      <c r="BQ10" s="408"/>
      <c r="BR10" s="408"/>
      <c r="BS10" s="408"/>
      <c r="BT10" s="408"/>
      <c r="BU10" s="409"/>
      <c r="BV10" s="407">
        <v>670000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54272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400000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53408</v>
      </c>
      <c r="S13" s="492"/>
      <c r="T13" s="492"/>
      <c r="U13" s="492"/>
      <c r="V13" s="493"/>
      <c r="W13" s="423" t="s">
        <v>131</v>
      </c>
      <c r="X13" s="424"/>
      <c r="Y13" s="424"/>
      <c r="Z13" s="424"/>
      <c r="AA13" s="424"/>
      <c r="AB13" s="414"/>
      <c r="AC13" s="458">
        <v>593</v>
      </c>
      <c r="AD13" s="459"/>
      <c r="AE13" s="459"/>
      <c r="AF13" s="459"/>
      <c r="AG13" s="501"/>
      <c r="AH13" s="458">
        <v>656</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179713</v>
      </c>
      <c r="BO13" s="408"/>
      <c r="BP13" s="408"/>
      <c r="BQ13" s="408"/>
      <c r="BR13" s="408"/>
      <c r="BS13" s="408"/>
      <c r="BT13" s="408"/>
      <c r="BU13" s="409"/>
      <c r="BV13" s="407">
        <v>-328475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6.3</v>
      </c>
      <c r="CU13" s="405"/>
      <c r="CV13" s="405"/>
      <c r="CW13" s="405"/>
      <c r="CX13" s="405"/>
      <c r="CY13" s="405"/>
      <c r="CZ13" s="405"/>
      <c r="DA13" s="406"/>
      <c r="DB13" s="404">
        <v>6.8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54878</v>
      </c>
      <c r="S14" s="492"/>
      <c r="T14" s="492"/>
      <c r="U14" s="492"/>
      <c r="V14" s="493"/>
      <c r="W14" s="397"/>
      <c r="X14" s="398"/>
      <c r="Y14" s="398"/>
      <c r="Z14" s="398"/>
      <c r="AA14" s="398"/>
      <c r="AB14" s="387"/>
      <c r="AC14" s="494">
        <v>2.5</v>
      </c>
      <c r="AD14" s="495"/>
      <c r="AE14" s="495"/>
      <c r="AF14" s="495"/>
      <c r="AG14" s="496"/>
      <c r="AH14" s="494">
        <v>2.7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59.6</v>
      </c>
      <c r="CU14" s="506"/>
      <c r="CV14" s="506"/>
      <c r="CW14" s="506"/>
      <c r="CX14" s="506"/>
      <c r="CY14" s="506"/>
      <c r="CZ14" s="506"/>
      <c r="DA14" s="507"/>
      <c r="DB14" s="505">
        <v>58.1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54032</v>
      </c>
      <c r="S15" s="492"/>
      <c r="T15" s="492"/>
      <c r="U15" s="492"/>
      <c r="V15" s="493"/>
      <c r="W15" s="423" t="s">
        <v>137</v>
      </c>
      <c r="X15" s="424"/>
      <c r="Y15" s="424"/>
      <c r="Z15" s="424"/>
      <c r="AA15" s="424"/>
      <c r="AB15" s="414"/>
      <c r="AC15" s="458">
        <v>6037</v>
      </c>
      <c r="AD15" s="459"/>
      <c r="AE15" s="459"/>
      <c r="AF15" s="459"/>
      <c r="AG15" s="501"/>
      <c r="AH15" s="458">
        <v>6267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6022422</v>
      </c>
      <c r="BO15" s="371"/>
      <c r="BP15" s="371"/>
      <c r="BQ15" s="371"/>
      <c r="BR15" s="371"/>
      <c r="BS15" s="371"/>
      <c r="BT15" s="371"/>
      <c r="BU15" s="372"/>
      <c r="BV15" s="370">
        <v>5973624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12045695</v>
      </c>
      <c r="BO16" s="408"/>
      <c r="BP16" s="408"/>
      <c r="BQ16" s="408"/>
      <c r="BR16" s="408"/>
      <c r="BS16" s="408"/>
      <c r="BT16" s="408"/>
      <c r="BU16" s="409"/>
      <c r="BV16" s="407">
        <v>11629284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17437</v>
      </c>
      <c r="AD17" s="459"/>
      <c r="AE17" s="459"/>
      <c r="AF17" s="459"/>
      <c r="AG17" s="501"/>
      <c r="AH17" s="458">
        <v>17278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7585701</v>
      </c>
      <c r="BO17" s="408"/>
      <c r="BP17" s="408"/>
      <c r="BQ17" s="408"/>
      <c r="BR17" s="408"/>
      <c r="BS17" s="408"/>
      <c r="BT17" s="408"/>
      <c r="BU17" s="409"/>
      <c r="BV17" s="407">
        <v>7519364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98.91</v>
      </c>
      <c r="M18" s="531"/>
      <c r="N18" s="531"/>
      <c r="O18" s="531"/>
      <c r="P18" s="531"/>
      <c r="Q18" s="531"/>
      <c r="R18" s="532"/>
      <c r="S18" s="532"/>
      <c r="T18" s="532"/>
      <c r="U18" s="532"/>
      <c r="V18" s="533"/>
      <c r="W18" s="425"/>
      <c r="X18" s="426"/>
      <c r="Y18" s="426"/>
      <c r="Z18" s="426"/>
      <c r="AA18" s="426"/>
      <c r="AB18" s="417"/>
      <c r="AC18" s="534">
        <v>72.5</v>
      </c>
      <c r="AD18" s="535"/>
      <c r="AE18" s="535"/>
      <c r="AF18" s="535"/>
      <c r="AG18" s="536"/>
      <c r="AH18" s="534">
        <v>71.400000000000006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13319258</v>
      </c>
      <c r="BO18" s="408"/>
      <c r="BP18" s="408"/>
      <c r="BQ18" s="408"/>
      <c r="BR18" s="408"/>
      <c r="BS18" s="408"/>
      <c r="BT18" s="408"/>
      <c r="BU18" s="409"/>
      <c r="BV18" s="407">
        <v>13116667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18174708</v>
      </c>
      <c r="BO19" s="408"/>
      <c r="BP19" s="408"/>
      <c r="BQ19" s="408"/>
      <c r="BR19" s="408"/>
      <c r="BS19" s="408"/>
      <c r="BT19" s="408"/>
      <c r="BU19" s="409"/>
      <c r="BV19" s="407">
        <v>18028886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22011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21231543</v>
      </c>
      <c r="BO22" s="371"/>
      <c r="BP22" s="371"/>
      <c r="BQ22" s="371"/>
      <c r="BR22" s="371"/>
      <c r="BS22" s="371"/>
      <c r="BT22" s="371"/>
      <c r="BU22" s="372"/>
      <c r="BV22" s="370">
        <v>19626720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13400126</v>
      </c>
      <c r="BO23" s="408"/>
      <c r="BP23" s="408"/>
      <c r="BQ23" s="408"/>
      <c r="BR23" s="408"/>
      <c r="BS23" s="408"/>
      <c r="BT23" s="408"/>
      <c r="BU23" s="409"/>
      <c r="BV23" s="407">
        <v>14388184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7350</v>
      </c>
      <c r="R24" s="459"/>
      <c r="S24" s="459"/>
      <c r="T24" s="459"/>
      <c r="U24" s="459"/>
      <c r="V24" s="501"/>
      <c r="W24" s="553"/>
      <c r="X24" s="554"/>
      <c r="Y24" s="555"/>
      <c r="Z24" s="457" t="s">
        <v>162</v>
      </c>
      <c r="AA24" s="437"/>
      <c r="AB24" s="437"/>
      <c r="AC24" s="437"/>
      <c r="AD24" s="437"/>
      <c r="AE24" s="437"/>
      <c r="AF24" s="437"/>
      <c r="AG24" s="438"/>
      <c r="AH24" s="458">
        <v>413</v>
      </c>
      <c r="AI24" s="459"/>
      <c r="AJ24" s="459"/>
      <c r="AK24" s="459"/>
      <c r="AL24" s="501"/>
      <c r="AM24" s="458">
        <v>1286082</v>
      </c>
      <c r="AN24" s="459"/>
      <c r="AO24" s="459"/>
      <c r="AP24" s="459"/>
      <c r="AQ24" s="459"/>
      <c r="AR24" s="501"/>
      <c r="AS24" s="458">
        <v>3114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13959859</v>
      </c>
      <c r="BO24" s="408"/>
      <c r="BP24" s="408"/>
      <c r="BQ24" s="408"/>
      <c r="BR24" s="408"/>
      <c r="BS24" s="408"/>
      <c r="BT24" s="408"/>
      <c r="BU24" s="409"/>
      <c r="BV24" s="407">
        <v>11594911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6630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2691700</v>
      </c>
      <c r="BO25" s="371"/>
      <c r="BP25" s="371"/>
      <c r="BQ25" s="371"/>
      <c r="BR25" s="371"/>
      <c r="BS25" s="371"/>
      <c r="BT25" s="371"/>
      <c r="BU25" s="372"/>
      <c r="BV25" s="370">
        <v>6961043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5840</v>
      </c>
      <c r="R26" s="459"/>
      <c r="S26" s="459"/>
      <c r="T26" s="459"/>
      <c r="U26" s="459"/>
      <c r="V26" s="501"/>
      <c r="W26" s="553"/>
      <c r="X26" s="554"/>
      <c r="Y26" s="555"/>
      <c r="Z26" s="457" t="s">
        <v>168</v>
      </c>
      <c r="AA26" s="559"/>
      <c r="AB26" s="559"/>
      <c r="AC26" s="559"/>
      <c r="AD26" s="559"/>
      <c r="AE26" s="559"/>
      <c r="AF26" s="559"/>
      <c r="AG26" s="560"/>
      <c r="AH26" s="458">
        <v>59</v>
      </c>
      <c r="AI26" s="459"/>
      <c r="AJ26" s="459"/>
      <c r="AK26" s="459"/>
      <c r="AL26" s="501"/>
      <c r="AM26" s="458">
        <v>203550</v>
      </c>
      <c r="AN26" s="459"/>
      <c r="AO26" s="459"/>
      <c r="AP26" s="459"/>
      <c r="AQ26" s="459"/>
      <c r="AR26" s="501"/>
      <c r="AS26" s="458">
        <v>3450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5870</v>
      </c>
      <c r="R27" s="459"/>
      <c r="S27" s="459"/>
      <c r="T27" s="459"/>
      <c r="U27" s="459"/>
      <c r="V27" s="501"/>
      <c r="W27" s="553"/>
      <c r="X27" s="554"/>
      <c r="Y27" s="555"/>
      <c r="Z27" s="457" t="s">
        <v>171</v>
      </c>
      <c r="AA27" s="437"/>
      <c r="AB27" s="437"/>
      <c r="AC27" s="437"/>
      <c r="AD27" s="437"/>
      <c r="AE27" s="437"/>
      <c r="AF27" s="437"/>
      <c r="AG27" s="438"/>
      <c r="AH27" s="458">
        <v>21</v>
      </c>
      <c r="AI27" s="459"/>
      <c r="AJ27" s="459"/>
      <c r="AK27" s="459"/>
      <c r="AL27" s="501"/>
      <c r="AM27" s="458">
        <v>76107</v>
      </c>
      <c r="AN27" s="459"/>
      <c r="AO27" s="459"/>
      <c r="AP27" s="459"/>
      <c r="AQ27" s="459"/>
      <c r="AR27" s="501"/>
      <c r="AS27" s="458">
        <v>3624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72031</v>
      </c>
      <c r="BO27" s="527"/>
      <c r="BP27" s="527"/>
      <c r="BQ27" s="527"/>
      <c r="BR27" s="527"/>
      <c r="BS27" s="527"/>
      <c r="BT27" s="527"/>
      <c r="BU27" s="528"/>
      <c r="BV27" s="526">
        <v>72031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5040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1305443</v>
      </c>
      <c r="BO28" s="371"/>
      <c r="BP28" s="371"/>
      <c r="BQ28" s="371"/>
      <c r="BR28" s="371"/>
      <c r="BS28" s="371"/>
      <c r="BT28" s="371"/>
      <c r="BU28" s="372"/>
      <c r="BV28" s="370">
        <v>1335416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4730</v>
      </c>
      <c r="R29" s="459"/>
      <c r="S29" s="459"/>
      <c r="T29" s="459"/>
      <c r="U29" s="459"/>
      <c r="V29" s="501"/>
      <c r="W29" s="556"/>
      <c r="X29" s="557"/>
      <c r="Y29" s="558"/>
      <c r="Z29" s="457" t="s">
        <v>177</v>
      </c>
      <c r="AA29" s="437"/>
      <c r="AB29" s="437"/>
      <c r="AC29" s="437"/>
      <c r="AD29" s="437"/>
      <c r="AE29" s="437"/>
      <c r="AF29" s="437"/>
      <c r="AG29" s="438"/>
      <c r="AH29" s="458">
        <v>434</v>
      </c>
      <c r="AI29" s="459"/>
      <c r="AJ29" s="459"/>
      <c r="AK29" s="459"/>
      <c r="AL29" s="501"/>
      <c r="AM29" s="458">
        <v>1362189</v>
      </c>
      <c r="AN29" s="459"/>
      <c r="AO29" s="459"/>
      <c r="AP29" s="459"/>
      <c r="AQ29" s="459"/>
      <c r="AR29" s="501"/>
      <c r="AS29" s="458">
        <v>3139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429799</v>
      </c>
      <c r="BO29" s="408"/>
      <c r="BP29" s="408"/>
      <c r="BQ29" s="408"/>
      <c r="BR29" s="408"/>
      <c r="BS29" s="408"/>
      <c r="BT29" s="408"/>
      <c r="BU29" s="409"/>
      <c r="BV29" s="407">
        <v>399678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1806012</v>
      </c>
      <c r="BO30" s="527"/>
      <c r="BP30" s="527"/>
      <c r="BQ30" s="527"/>
      <c r="BR30" s="527"/>
      <c r="BS30" s="527"/>
      <c r="BT30" s="527"/>
      <c r="BU30" s="528"/>
      <c r="BV30" s="526">
        <v>1384565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奈良広域水質検査センター組合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桜井市清掃公社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奈良県後期高齢者医療広域連合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桜井市体育協会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奈良県広域消防組合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桜井宇陀広域連合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E2VpCSEIxbpDAZOGbPTD8VorYtUUjOhtAPeM0r2Tav/ALYakh5+AaYHt2sx9Sn4VOYzEOfXzJ8mSEf85zWaZw==" saltValue="YHs5D5UVi7AJrHnpK3HI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532</v>
      </c>
      <c r="D34" s="1150"/>
      <c r="E34" s="1151"/>
      <c r="F34" s="32" t="s">
        <v>533</v>
      </c>
      <c r="G34" s="33" t="s">
        <v>534</v>
      </c>
      <c r="H34" s="33" t="s">
        <v>535</v>
      </c>
      <c r="I34" s="33" t="s">
        <v>536</v>
      </c>
      <c r="J34" s="34" t="s">
        <v>537</v>
      </c>
      <c r="K34" s="22"/>
      <c r="L34" s="22"/>
      <c r="M34" s="22"/>
      <c r="N34" s="22"/>
      <c r="O34" s="22"/>
      <c r="P34" s="22"/>
    </row>
    <row r="35" spans="1:16" ht="39" customHeight="1" x14ac:dyDescent="0.2">
      <c r="A35" s="22"/>
      <c r="B35" s="35"/>
      <c r="C35" s="1144" t="s">
        <v>538</v>
      </c>
      <c r="D35" s="1145"/>
      <c r="E35" s="1146"/>
      <c r="F35" s="36">
        <v>9.91</v>
      </c>
      <c r="G35" s="37">
        <v>10.29</v>
      </c>
      <c r="H35" s="37">
        <v>10.52</v>
      </c>
      <c r="I35" s="37">
        <v>10.61</v>
      </c>
      <c r="J35" s="38">
        <v>9.06</v>
      </c>
      <c r="K35" s="22"/>
      <c r="L35" s="22"/>
      <c r="M35" s="22"/>
      <c r="N35" s="22"/>
      <c r="O35" s="22"/>
      <c r="P35" s="22"/>
    </row>
    <row r="36" spans="1:16" ht="39" customHeight="1" x14ac:dyDescent="0.2">
      <c r="A36" s="22"/>
      <c r="B36" s="35"/>
      <c r="C36" s="1144" t="s">
        <v>539</v>
      </c>
      <c r="D36" s="1145"/>
      <c r="E36" s="1146"/>
      <c r="F36" s="36">
        <v>4.5599999999999996</v>
      </c>
      <c r="G36" s="37">
        <v>8.3800000000000008</v>
      </c>
      <c r="H36" s="37">
        <v>9.89</v>
      </c>
      <c r="I36" s="37">
        <v>5.12</v>
      </c>
      <c r="J36" s="38">
        <v>6.44</v>
      </c>
      <c r="K36" s="22"/>
      <c r="L36" s="22"/>
      <c r="M36" s="22"/>
      <c r="N36" s="22"/>
      <c r="O36" s="22"/>
      <c r="P36" s="22"/>
    </row>
    <row r="37" spans="1:16" ht="39" customHeight="1" x14ac:dyDescent="0.2">
      <c r="A37" s="22"/>
      <c r="B37" s="35"/>
      <c r="C37" s="1144" t="s">
        <v>540</v>
      </c>
      <c r="D37" s="1145"/>
      <c r="E37" s="1146"/>
      <c r="F37" s="36">
        <v>2.97</v>
      </c>
      <c r="G37" s="37">
        <v>2.97</v>
      </c>
      <c r="H37" s="37">
        <v>3.03</v>
      </c>
      <c r="I37" s="37">
        <v>2.4500000000000002</v>
      </c>
      <c r="J37" s="38">
        <v>2.2000000000000002</v>
      </c>
      <c r="K37" s="22"/>
      <c r="L37" s="22"/>
      <c r="M37" s="22"/>
      <c r="N37" s="22"/>
      <c r="O37" s="22"/>
      <c r="P37" s="22"/>
    </row>
    <row r="38" spans="1:16" ht="39" customHeight="1" x14ac:dyDescent="0.2">
      <c r="A38" s="22"/>
      <c r="B38" s="35"/>
      <c r="C38" s="1144" t="s">
        <v>541</v>
      </c>
      <c r="D38" s="1145"/>
      <c r="E38" s="1146"/>
      <c r="F38" s="36">
        <v>1.39</v>
      </c>
      <c r="G38" s="37">
        <v>1.73</v>
      </c>
      <c r="H38" s="37">
        <v>2.21</v>
      </c>
      <c r="I38" s="37">
        <v>1.07</v>
      </c>
      <c r="J38" s="38">
        <v>0.67</v>
      </c>
      <c r="K38" s="22"/>
      <c r="L38" s="22"/>
      <c r="M38" s="22"/>
      <c r="N38" s="22"/>
      <c r="O38" s="22"/>
      <c r="P38" s="22"/>
    </row>
    <row r="39" spans="1:16" ht="39" customHeight="1" x14ac:dyDescent="0.2">
      <c r="A39" s="22"/>
      <c r="B39" s="35"/>
      <c r="C39" s="1144" t="s">
        <v>542</v>
      </c>
      <c r="D39" s="1145"/>
      <c r="E39" s="1146"/>
      <c r="F39" s="36" t="s">
        <v>543</v>
      </c>
      <c r="G39" s="37" t="s">
        <v>544</v>
      </c>
      <c r="H39" s="37">
        <v>0.21</v>
      </c>
      <c r="I39" s="37">
        <v>0.32</v>
      </c>
      <c r="J39" s="38">
        <v>0.38</v>
      </c>
      <c r="K39" s="22"/>
      <c r="L39" s="22"/>
      <c r="M39" s="22"/>
      <c r="N39" s="22"/>
      <c r="O39" s="22"/>
      <c r="P39" s="22"/>
    </row>
    <row r="40" spans="1:16" ht="39" customHeight="1" x14ac:dyDescent="0.2">
      <c r="A40" s="22"/>
      <c r="B40" s="35"/>
      <c r="C40" s="1144" t="s">
        <v>545</v>
      </c>
      <c r="D40" s="1145"/>
      <c r="E40" s="1146"/>
      <c r="F40" s="36">
        <v>0.11</v>
      </c>
      <c r="G40" s="37">
        <v>0.38</v>
      </c>
      <c r="H40" s="37">
        <v>0.36</v>
      </c>
      <c r="I40" s="37">
        <v>0.3</v>
      </c>
      <c r="J40" s="38">
        <v>0.38</v>
      </c>
      <c r="K40" s="22"/>
      <c r="L40" s="22"/>
      <c r="M40" s="22"/>
      <c r="N40" s="22"/>
      <c r="O40" s="22"/>
      <c r="P40" s="22"/>
    </row>
    <row r="41" spans="1:16" ht="39" customHeight="1" x14ac:dyDescent="0.2">
      <c r="A41" s="22"/>
      <c r="B41" s="35"/>
      <c r="C41" s="1144" t="s">
        <v>546</v>
      </c>
      <c r="D41" s="1145"/>
      <c r="E41" s="1146"/>
      <c r="F41" s="36">
        <v>0.01</v>
      </c>
      <c r="G41" s="37">
        <v>0</v>
      </c>
      <c r="H41" s="37">
        <v>0</v>
      </c>
      <c r="I41" s="37">
        <v>0</v>
      </c>
      <c r="J41" s="38">
        <v>0</v>
      </c>
      <c r="K41" s="22"/>
      <c r="L41" s="22"/>
      <c r="M41" s="22"/>
      <c r="N41" s="22"/>
      <c r="O41" s="22"/>
      <c r="P41" s="22"/>
    </row>
    <row r="42" spans="1:16" ht="39" customHeight="1" x14ac:dyDescent="0.2">
      <c r="A42" s="22"/>
      <c r="B42" s="39"/>
      <c r="C42" s="1144" t="s">
        <v>547</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548</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ecSES3tufi2DQvssP3XEMJJtfw4Gbf0DGSVlha9DN3Odeohrk3GgKx2Dw4KzqVuHHrJoLAJjjV8rRq6IV/vMw==" saltValue="3N03G/53wmQSf2ceV2GB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2160</v>
      </c>
      <c r="L45" s="60">
        <v>2165</v>
      </c>
      <c r="M45" s="60">
        <v>2117</v>
      </c>
      <c r="N45" s="60">
        <v>1996</v>
      </c>
      <c r="O45" s="61">
        <v>1803</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487</v>
      </c>
      <c r="L46" s="64" t="s">
        <v>487</v>
      </c>
      <c r="M46" s="64" t="s">
        <v>487</v>
      </c>
      <c r="N46" s="64" t="s">
        <v>487</v>
      </c>
      <c r="O46" s="65" t="s">
        <v>487</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487</v>
      </c>
      <c r="L47" s="64" t="s">
        <v>487</v>
      </c>
      <c r="M47" s="64" t="s">
        <v>487</v>
      </c>
      <c r="N47" s="64" t="s">
        <v>487</v>
      </c>
      <c r="O47" s="65" t="s">
        <v>487</v>
      </c>
      <c r="P47" s="48"/>
      <c r="Q47" s="48"/>
      <c r="R47" s="48"/>
      <c r="S47" s="48"/>
      <c r="T47" s="48"/>
      <c r="U47" s="48"/>
    </row>
    <row r="48" spans="1:21" ht="30.75" customHeight="1" x14ac:dyDescent="0.2">
      <c r="A48" s="48"/>
      <c r="B48" s="1154"/>
      <c r="C48" s="1155"/>
      <c r="D48" s="62"/>
      <c r="E48" s="1160" t="s">
        <v>13</v>
      </c>
      <c r="F48" s="1160"/>
      <c r="G48" s="1160"/>
      <c r="H48" s="1160"/>
      <c r="I48" s="1160"/>
      <c r="J48" s="1161"/>
      <c r="K48" s="63">
        <v>164</v>
      </c>
      <c r="L48" s="64">
        <v>204</v>
      </c>
      <c r="M48" s="64">
        <v>189</v>
      </c>
      <c r="N48" s="64">
        <v>184</v>
      </c>
      <c r="O48" s="65">
        <v>326</v>
      </c>
      <c r="P48" s="48"/>
      <c r="Q48" s="48"/>
      <c r="R48" s="48"/>
      <c r="S48" s="48"/>
      <c r="T48" s="48"/>
      <c r="U48" s="48"/>
    </row>
    <row r="49" spans="1:21" ht="30.75" customHeight="1" x14ac:dyDescent="0.2">
      <c r="A49" s="48"/>
      <c r="B49" s="1154"/>
      <c r="C49" s="1155"/>
      <c r="D49" s="62"/>
      <c r="E49" s="1160" t="s">
        <v>14</v>
      </c>
      <c r="F49" s="1160"/>
      <c r="G49" s="1160"/>
      <c r="H49" s="1160"/>
      <c r="I49" s="1160"/>
      <c r="J49" s="1161"/>
      <c r="K49" s="63">
        <v>137</v>
      </c>
      <c r="L49" s="64">
        <v>114</v>
      </c>
      <c r="M49" s="64">
        <v>108</v>
      </c>
      <c r="N49" s="64">
        <v>113</v>
      </c>
      <c r="O49" s="65">
        <v>104</v>
      </c>
      <c r="P49" s="48"/>
      <c r="Q49" s="48"/>
      <c r="R49" s="48"/>
      <c r="S49" s="48"/>
      <c r="T49" s="48"/>
      <c r="U49" s="48"/>
    </row>
    <row r="50" spans="1:21" ht="30.75" customHeight="1" x14ac:dyDescent="0.2">
      <c r="A50" s="48"/>
      <c r="B50" s="1154"/>
      <c r="C50" s="1155"/>
      <c r="D50" s="62"/>
      <c r="E50" s="1160" t="s">
        <v>15</v>
      </c>
      <c r="F50" s="1160"/>
      <c r="G50" s="1160"/>
      <c r="H50" s="1160"/>
      <c r="I50" s="1160"/>
      <c r="J50" s="1161"/>
      <c r="K50" s="63">
        <v>88</v>
      </c>
      <c r="L50" s="64">
        <v>89</v>
      </c>
      <c r="M50" s="64">
        <v>90</v>
      </c>
      <c r="N50" s="64">
        <v>91</v>
      </c>
      <c r="O50" s="65">
        <v>91</v>
      </c>
      <c r="P50" s="48"/>
      <c r="Q50" s="48"/>
      <c r="R50" s="48"/>
      <c r="S50" s="48"/>
      <c r="T50" s="48"/>
      <c r="U50" s="48"/>
    </row>
    <row r="51" spans="1:21" ht="30.75" customHeight="1" x14ac:dyDescent="0.2">
      <c r="A51" s="48"/>
      <c r="B51" s="1156"/>
      <c r="C51" s="1157"/>
      <c r="D51" s="66"/>
      <c r="E51" s="1160" t="s">
        <v>16</v>
      </c>
      <c r="F51" s="1160"/>
      <c r="G51" s="1160"/>
      <c r="H51" s="1160"/>
      <c r="I51" s="1160"/>
      <c r="J51" s="1161"/>
      <c r="K51" s="63">
        <v>0</v>
      </c>
      <c r="L51" s="64">
        <v>0</v>
      </c>
      <c r="M51" s="64" t="s">
        <v>487</v>
      </c>
      <c r="N51" s="64" t="s">
        <v>487</v>
      </c>
      <c r="O51" s="65" t="s">
        <v>487</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1821</v>
      </c>
      <c r="L52" s="64">
        <v>1752</v>
      </c>
      <c r="M52" s="64">
        <v>1659</v>
      </c>
      <c r="N52" s="64">
        <v>1624</v>
      </c>
      <c r="O52" s="65">
        <v>1658</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728</v>
      </c>
      <c r="L53" s="69">
        <v>820</v>
      </c>
      <c r="M53" s="69">
        <v>845</v>
      </c>
      <c r="N53" s="69">
        <v>760</v>
      </c>
      <c r="O53" s="70">
        <v>666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ZoAa3rPWUYy3Ko/WuxeozQGG1yunZX8qAAPJHp1NAv9dFBVT7XPjQMGHSU53yxllEC2IlPFKxXxpDm1fYb/w==" saltValue="Nz2QuJ3JOHFfUnp1JxIg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43">
        <v>22147</v>
      </c>
      <c r="J41" s="344">
        <v>21934</v>
      </c>
      <c r="K41" s="344">
        <v>20547</v>
      </c>
      <c r="L41" s="344">
        <v>19627</v>
      </c>
      <c r="M41" s="345">
        <v>21232</v>
      </c>
    </row>
    <row r="42" spans="2:13" ht="27.75" customHeight="1" x14ac:dyDescent="0.2">
      <c r="B42" s="1185"/>
      <c r="C42" s="1186"/>
      <c r="D42" s="106"/>
      <c r="E42" s="1191" t="s">
        <v>32</v>
      </c>
      <c r="F42" s="1191"/>
      <c r="G42" s="1191"/>
      <c r="H42" s="1192"/>
      <c r="I42" s="346">
        <v>515</v>
      </c>
      <c r="J42" s="347">
        <v>474</v>
      </c>
      <c r="K42" s="347">
        <v>433</v>
      </c>
      <c r="L42" s="347">
        <v>391</v>
      </c>
      <c r="M42" s="348">
        <v>349</v>
      </c>
    </row>
    <row r="43" spans="2:13" ht="27.75" customHeight="1" x14ac:dyDescent="0.2">
      <c r="B43" s="1185"/>
      <c r="C43" s="1186"/>
      <c r="D43" s="106"/>
      <c r="E43" s="1191" t="s">
        <v>33</v>
      </c>
      <c r="F43" s="1191"/>
      <c r="G43" s="1191"/>
      <c r="H43" s="1192"/>
      <c r="I43" s="346">
        <v>7556</v>
      </c>
      <c r="J43" s="347">
        <v>6922</v>
      </c>
      <c r="K43" s="347">
        <v>6386</v>
      </c>
      <c r="L43" s="347">
        <v>6112</v>
      </c>
      <c r="M43" s="348">
        <v>5683</v>
      </c>
    </row>
    <row r="44" spans="2:13" ht="27.75" customHeight="1" x14ac:dyDescent="0.2">
      <c r="B44" s="1185"/>
      <c r="C44" s="1186"/>
      <c r="D44" s="106"/>
      <c r="E44" s="1191" t="s">
        <v>34</v>
      </c>
      <c r="F44" s="1191"/>
      <c r="G44" s="1191"/>
      <c r="H44" s="1192"/>
      <c r="I44" s="346">
        <v>955</v>
      </c>
      <c r="J44" s="347">
        <v>696</v>
      </c>
      <c r="K44" s="347">
        <v>634</v>
      </c>
      <c r="L44" s="347">
        <v>559</v>
      </c>
      <c r="M44" s="348">
        <v>528</v>
      </c>
    </row>
    <row r="45" spans="2:13" ht="27.75" customHeight="1" x14ac:dyDescent="0.2">
      <c r="B45" s="1185"/>
      <c r="C45" s="1186"/>
      <c r="D45" s="106"/>
      <c r="E45" s="1191" t="s">
        <v>35</v>
      </c>
      <c r="F45" s="1191"/>
      <c r="G45" s="1191"/>
      <c r="H45" s="1192"/>
      <c r="I45" s="346">
        <v>3106</v>
      </c>
      <c r="J45" s="347">
        <v>3172</v>
      </c>
      <c r="K45" s="347">
        <v>2950</v>
      </c>
      <c r="L45" s="347">
        <v>2999</v>
      </c>
      <c r="M45" s="348">
        <v>2983</v>
      </c>
    </row>
    <row r="46" spans="2:13" ht="27.75" customHeight="1" x14ac:dyDescent="0.2">
      <c r="B46" s="1185"/>
      <c r="C46" s="1186"/>
      <c r="D46" s="107"/>
      <c r="E46" s="1191" t="s">
        <v>36</v>
      </c>
      <c r="F46" s="1191"/>
      <c r="G46" s="1191"/>
      <c r="H46" s="1192"/>
      <c r="I46" s="346" t="s">
        <v>487</v>
      </c>
      <c r="J46" s="347" t="s">
        <v>487</v>
      </c>
      <c r="K46" s="347" t="s">
        <v>487</v>
      </c>
      <c r="L46" s="347" t="s">
        <v>487</v>
      </c>
      <c r="M46" s="348" t="s">
        <v>487</v>
      </c>
    </row>
    <row r="47" spans="2:13" ht="27.75" customHeight="1" x14ac:dyDescent="0.2">
      <c r="B47" s="1185"/>
      <c r="C47" s="1186"/>
      <c r="D47" s="108"/>
      <c r="E47" s="1193" t="s">
        <v>37</v>
      </c>
      <c r="F47" s="1194"/>
      <c r="G47" s="1194"/>
      <c r="H47" s="1195"/>
      <c r="I47" s="346" t="s">
        <v>487</v>
      </c>
      <c r="J47" s="347" t="s">
        <v>487</v>
      </c>
      <c r="K47" s="347" t="s">
        <v>487</v>
      </c>
      <c r="L47" s="347" t="s">
        <v>487</v>
      </c>
      <c r="M47" s="348" t="s">
        <v>487</v>
      </c>
    </row>
    <row r="48" spans="2:13" ht="27.75" customHeight="1" x14ac:dyDescent="0.2">
      <c r="B48" s="1185"/>
      <c r="C48" s="1186"/>
      <c r="D48" s="106"/>
      <c r="E48" s="1191" t="s">
        <v>38</v>
      </c>
      <c r="F48" s="1191"/>
      <c r="G48" s="1191"/>
      <c r="H48" s="1192"/>
      <c r="I48" s="346" t="s">
        <v>487</v>
      </c>
      <c r="J48" s="347" t="s">
        <v>487</v>
      </c>
      <c r="K48" s="347" t="s">
        <v>487</v>
      </c>
      <c r="L48" s="347" t="s">
        <v>487</v>
      </c>
      <c r="M48" s="348" t="s">
        <v>487</v>
      </c>
    </row>
    <row r="49" spans="2:13" ht="27.75" customHeight="1" x14ac:dyDescent="0.2">
      <c r="B49" s="1187"/>
      <c r="C49" s="1188"/>
      <c r="D49" s="106"/>
      <c r="E49" s="1191" t="s">
        <v>39</v>
      </c>
      <c r="F49" s="1191"/>
      <c r="G49" s="1191"/>
      <c r="H49" s="1192"/>
      <c r="I49" s="346" t="s">
        <v>487</v>
      </c>
      <c r="J49" s="347" t="s">
        <v>487</v>
      </c>
      <c r="K49" s="347" t="s">
        <v>487</v>
      </c>
      <c r="L49" s="347" t="s">
        <v>487</v>
      </c>
      <c r="M49" s="348" t="s">
        <v>487</v>
      </c>
    </row>
    <row r="50" spans="2:13" ht="27.75" customHeight="1" x14ac:dyDescent="0.2">
      <c r="B50" s="1196" t="s">
        <v>40</v>
      </c>
      <c r="C50" s="1197"/>
      <c r="D50" s="109"/>
      <c r="E50" s="1191" t="s">
        <v>41</v>
      </c>
      <c r="F50" s="1191"/>
      <c r="G50" s="1191"/>
      <c r="H50" s="1192"/>
      <c r="I50" s="346">
        <v>2145</v>
      </c>
      <c r="J50" s="347">
        <v>2844</v>
      </c>
      <c r="K50" s="347">
        <v>3420</v>
      </c>
      <c r="L50" s="347">
        <v>4183</v>
      </c>
      <c r="M50" s="348">
        <v>4687</v>
      </c>
    </row>
    <row r="51" spans="2:13" ht="27.75" customHeight="1" x14ac:dyDescent="0.2">
      <c r="B51" s="1185"/>
      <c r="C51" s="1186"/>
      <c r="D51" s="106"/>
      <c r="E51" s="1191" t="s">
        <v>42</v>
      </c>
      <c r="F51" s="1191"/>
      <c r="G51" s="1191"/>
      <c r="H51" s="1192"/>
      <c r="I51" s="346">
        <v>3604</v>
      </c>
      <c r="J51" s="347">
        <v>3456</v>
      </c>
      <c r="K51" s="347">
        <v>3345</v>
      </c>
      <c r="L51" s="347">
        <v>3431</v>
      </c>
      <c r="M51" s="348">
        <v>3524</v>
      </c>
    </row>
    <row r="52" spans="2:13" ht="27.75" customHeight="1" x14ac:dyDescent="0.2">
      <c r="B52" s="1187"/>
      <c r="C52" s="1188"/>
      <c r="D52" s="106"/>
      <c r="E52" s="1191" t="s">
        <v>43</v>
      </c>
      <c r="F52" s="1191"/>
      <c r="G52" s="1191"/>
      <c r="H52" s="1192"/>
      <c r="I52" s="346">
        <v>17521</v>
      </c>
      <c r="J52" s="347">
        <v>16895</v>
      </c>
      <c r="K52" s="347">
        <v>15961</v>
      </c>
      <c r="L52" s="347">
        <v>15156</v>
      </c>
      <c r="M52" s="348">
        <v>15224</v>
      </c>
    </row>
    <row r="53" spans="2:13" ht="27.75" customHeight="1" thickBot="1" x14ac:dyDescent="0.25">
      <c r="B53" s="1198" t="s">
        <v>19</v>
      </c>
      <c r="C53" s="1199"/>
      <c r="D53" s="110"/>
      <c r="E53" s="1200" t="s">
        <v>44</v>
      </c>
      <c r="F53" s="1200"/>
      <c r="G53" s="1200"/>
      <c r="H53" s="1201"/>
      <c r="I53" s="349">
        <v>11009</v>
      </c>
      <c r="J53" s="350">
        <v>10002</v>
      </c>
      <c r="K53" s="350">
        <v>8224</v>
      </c>
      <c r="L53" s="350">
        <v>6918</v>
      </c>
      <c r="M53" s="351">
        <v>7341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heQtob3NWsvhXW0H9JhiRH1mKAqquC3Jqi/KLf+6BRAlg+4k3VP+2sf8K8+8wLbPDczzxpK4/OAg63zBSyWNA==" saltValue="jDe3I6hEMcEsSHTX/ky0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0" t="s">
        <v>46</v>
      </c>
      <c r="D55" s="1210"/>
      <c r="E55" s="1211"/>
      <c r="F55" s="352">
        <v>1065</v>
      </c>
      <c r="G55" s="352">
        <v>1335</v>
      </c>
      <c r="H55" s="353">
        <v>1305</v>
      </c>
    </row>
    <row r="56" spans="2:8" ht="52.5" customHeight="1" x14ac:dyDescent="0.2">
      <c r="B56" s="122"/>
      <c r="C56" s="1212" t="s">
        <v>47</v>
      </c>
      <c r="D56" s="1212"/>
      <c r="E56" s="1213"/>
      <c r="F56" s="354">
        <v>344</v>
      </c>
      <c r="G56" s="354">
        <v>400</v>
      </c>
      <c r="H56" s="355">
        <v>430</v>
      </c>
    </row>
    <row r="57" spans="2:8" ht="53.25" customHeight="1" x14ac:dyDescent="0.2">
      <c r="B57" s="122"/>
      <c r="C57" s="1214" t="s">
        <v>48</v>
      </c>
      <c r="D57" s="1214"/>
      <c r="E57" s="1215"/>
      <c r="F57" s="356">
        <v>1026</v>
      </c>
      <c r="G57" s="356">
        <v>1385</v>
      </c>
      <c r="H57" s="357">
        <v>1806</v>
      </c>
    </row>
    <row r="58" spans="2:8" ht="45.75" customHeight="1" x14ac:dyDescent="0.2">
      <c r="B58" s="123"/>
      <c r="C58" s="1202" t="s">
        <v>554</v>
      </c>
      <c r="D58" s="1203"/>
      <c r="E58" s="1204"/>
      <c r="F58" s="358">
        <v>523</v>
      </c>
      <c r="G58" s="358">
        <v>777</v>
      </c>
      <c r="H58" s="359">
        <v>1132</v>
      </c>
    </row>
    <row r="59" spans="2:8" ht="45.75" customHeight="1" x14ac:dyDescent="0.2">
      <c r="B59" s="123"/>
      <c r="C59" s="1202" t="s">
        <v>555</v>
      </c>
      <c r="D59" s="1203"/>
      <c r="E59" s="1204"/>
      <c r="F59" s="358">
        <v>318</v>
      </c>
      <c r="G59" s="358">
        <v>371</v>
      </c>
      <c r="H59" s="359">
        <v>400</v>
      </c>
    </row>
    <row r="60" spans="2:8" ht="45.75" customHeight="1" x14ac:dyDescent="0.2">
      <c r="B60" s="123"/>
      <c r="C60" s="1202" t="s">
        <v>556</v>
      </c>
      <c r="D60" s="1203"/>
      <c r="E60" s="1204"/>
      <c r="F60" s="358">
        <v>100</v>
      </c>
      <c r="G60" s="358">
        <v>101</v>
      </c>
      <c r="H60" s="359">
        <v>100</v>
      </c>
    </row>
    <row r="61" spans="2:8" ht="45.75" customHeight="1" x14ac:dyDescent="0.2">
      <c r="B61" s="123"/>
      <c r="C61" s="1202" t="s">
        <v>558</v>
      </c>
      <c r="D61" s="1203"/>
      <c r="E61" s="1204"/>
      <c r="F61" s="358">
        <v>2</v>
      </c>
      <c r="G61" s="358">
        <v>62</v>
      </c>
      <c r="H61" s="359">
        <v>87</v>
      </c>
    </row>
    <row r="62" spans="2:8" ht="45.75" customHeight="1" thickBot="1" x14ac:dyDescent="0.25">
      <c r="B62" s="124"/>
      <c r="C62" s="1205" t="s">
        <v>557</v>
      </c>
      <c r="D62" s="1206"/>
      <c r="E62" s="1207"/>
      <c r="F62" s="360">
        <v>36</v>
      </c>
      <c r="G62" s="360">
        <v>35</v>
      </c>
      <c r="H62" s="361">
        <v>33</v>
      </c>
    </row>
    <row r="63" spans="2:8" ht="52.5" customHeight="1" thickBot="1" x14ac:dyDescent="0.25">
      <c r="B63" s="125"/>
      <c r="C63" s="1208" t="s">
        <v>49</v>
      </c>
      <c r="D63" s="1208"/>
      <c r="E63" s="1209"/>
      <c r="F63" s="362">
        <v>2436</v>
      </c>
      <c r="G63" s="362">
        <v>3120</v>
      </c>
      <c r="H63" s="363">
        <v>3541</v>
      </c>
    </row>
    <row r="64" spans="2:8" ht="13.2" x14ac:dyDescent="0.2"/>
  </sheetData>
  <sheetProtection algorithmName="SHA-512" hashValue="MXsrcOXNZxm7s1xn/kbm3Rj5M8rVMKWreOagfmtIAAzaIJjYhXl9eQX38Hfjn9hol0gvIj3A+Fv14E+41ZU5VQ==" saltValue="i13dJNSC4eTbikfik0R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58974</v>
      </c>
      <c r="E3" s="144"/>
      <c r="F3" s="145">
        <v>45483</v>
      </c>
      <c r="G3" s="146"/>
      <c r="H3" s="147"/>
    </row>
    <row r="4" spans="1:8" x14ac:dyDescent="0.2">
      <c r="A4" s="148"/>
      <c r="B4" s="149"/>
      <c r="C4" s="150"/>
      <c r="D4" s="151">
        <v>50873</v>
      </c>
      <c r="E4" s="152"/>
      <c r="F4" s="153">
        <v>24241</v>
      </c>
      <c r="G4" s="154"/>
      <c r="H4" s="155"/>
    </row>
    <row r="5" spans="1:8" x14ac:dyDescent="0.2">
      <c r="A5" s="136" t="s">
        <v>520</v>
      </c>
      <c r="B5" s="141"/>
      <c r="C5" s="142"/>
      <c r="D5" s="143">
        <v>25428</v>
      </c>
      <c r="E5" s="144"/>
      <c r="F5" s="145">
        <v>45945</v>
      </c>
      <c r="G5" s="146"/>
      <c r="H5" s="147"/>
    </row>
    <row r="6" spans="1:8" x14ac:dyDescent="0.2">
      <c r="A6" s="148"/>
      <c r="B6" s="149"/>
      <c r="C6" s="150"/>
      <c r="D6" s="151">
        <v>19933</v>
      </c>
      <c r="E6" s="152"/>
      <c r="F6" s="153">
        <v>25180</v>
      </c>
      <c r="G6" s="154"/>
      <c r="H6" s="155"/>
    </row>
    <row r="7" spans="1:8" x14ac:dyDescent="0.2">
      <c r="A7" s="136" t="s">
        <v>521</v>
      </c>
      <c r="B7" s="141"/>
      <c r="C7" s="142"/>
      <c r="D7" s="143">
        <v>16452</v>
      </c>
      <c r="E7" s="144"/>
      <c r="F7" s="145">
        <v>44475</v>
      </c>
      <c r="G7" s="146"/>
      <c r="H7" s="147"/>
    </row>
    <row r="8" spans="1:8" x14ac:dyDescent="0.2">
      <c r="A8" s="148"/>
      <c r="B8" s="149"/>
      <c r="C8" s="150"/>
      <c r="D8" s="151">
        <v>12187</v>
      </c>
      <c r="E8" s="152"/>
      <c r="F8" s="153">
        <v>24780</v>
      </c>
      <c r="G8" s="154"/>
      <c r="H8" s="155"/>
    </row>
    <row r="9" spans="1:8" x14ac:dyDescent="0.2">
      <c r="A9" s="136" t="s">
        <v>522</v>
      </c>
      <c r="B9" s="141"/>
      <c r="C9" s="142"/>
      <c r="D9" s="143">
        <v>36176</v>
      </c>
      <c r="E9" s="144"/>
      <c r="F9" s="145">
        <v>45982</v>
      </c>
      <c r="G9" s="146"/>
      <c r="H9" s="147"/>
    </row>
    <row r="10" spans="1:8" x14ac:dyDescent="0.2">
      <c r="A10" s="148"/>
      <c r="B10" s="149"/>
      <c r="C10" s="150"/>
      <c r="D10" s="151">
        <v>14528</v>
      </c>
      <c r="E10" s="152"/>
      <c r="F10" s="153">
        <v>25583</v>
      </c>
      <c r="G10" s="154"/>
      <c r="H10" s="155"/>
    </row>
    <row r="11" spans="1:8" x14ac:dyDescent="0.2">
      <c r="A11" s="136" t="s">
        <v>523</v>
      </c>
      <c r="B11" s="141"/>
      <c r="C11" s="142"/>
      <c r="D11" s="143">
        <v>95592</v>
      </c>
      <c r="E11" s="144"/>
      <c r="F11" s="145">
        <v>50538</v>
      </c>
      <c r="G11" s="146"/>
      <c r="H11" s="147"/>
    </row>
    <row r="12" spans="1:8" x14ac:dyDescent="0.2">
      <c r="A12" s="148"/>
      <c r="B12" s="149"/>
      <c r="C12" s="156"/>
      <c r="D12" s="151">
        <v>21567</v>
      </c>
      <c r="E12" s="152"/>
      <c r="F12" s="153">
        <v>29053</v>
      </c>
      <c r="G12" s="154"/>
      <c r="H12" s="155"/>
    </row>
    <row r="13" spans="1:8" x14ac:dyDescent="0.2">
      <c r="A13" s="136"/>
      <c r="B13" s="141"/>
      <c r="C13" s="157"/>
      <c r="D13" s="158">
        <v>46524</v>
      </c>
      <c r="E13" s="159"/>
      <c r="F13" s="160">
        <v>46485</v>
      </c>
      <c r="G13" s="161"/>
      <c r="H13" s="147"/>
    </row>
    <row r="14" spans="1:8" x14ac:dyDescent="0.2">
      <c r="A14" s="148"/>
      <c r="B14" s="149"/>
      <c r="C14" s="150"/>
      <c r="D14" s="151">
        <v>23818</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4.33</v>
      </c>
      <c r="C19" s="162">
        <f>ROUND(VALUE(SUBSTITUTE(実質収支比率等に係る経年分析!G$48,"▲","-")),2)</f>
        <v>8.25</v>
      </c>
      <c r="D19" s="162">
        <f>ROUND(VALUE(SUBSTITUTE(実質収支比率等に係る経年分析!H$48,"▲","-")),2)</f>
        <v>10.119999999999999</v>
      </c>
      <c r="E19" s="162">
        <f>ROUND(VALUE(SUBSTITUTE(実質収支比率等に係る経年分析!I$48,"▲","-")),2)</f>
        <v>5.45</v>
      </c>
      <c r="F19" s="162">
        <f>ROUND(VALUE(SUBSTITUTE(実質収支比率等に係る経年分析!J$48,"▲","-")),2)</f>
        <v>6.83</v>
      </c>
    </row>
    <row r="20" spans="1:11" x14ac:dyDescent="0.2">
      <c r="A20" s="162" t="s">
        <v>53</v>
      </c>
      <c r="B20" s="162">
        <f>ROUND(VALUE(SUBSTITUTE(実質収支比率等に係る経年分析!F$47,"▲","-")),2)</f>
        <v>2.4900000000000002</v>
      </c>
      <c r="C20" s="162">
        <f>ROUND(VALUE(SUBSTITUTE(実質収支比率等に係る経年分析!G$47,"▲","-")),2)</f>
        <v>6.78</v>
      </c>
      <c r="D20" s="162">
        <f>ROUND(VALUE(SUBSTITUTE(実質収支比率等に係る経年分析!H$47,"▲","-")),2)</f>
        <v>8.15</v>
      </c>
      <c r="E20" s="162">
        <f>ROUND(VALUE(SUBSTITUTE(実質収支比率等に係る経年分析!I$47,"▲","-")),2)</f>
        <v>10.06</v>
      </c>
      <c r="F20" s="162">
        <f>ROUND(VALUE(SUBSTITUTE(実質収支比率等に係る経年分析!J$47,"▲","-")),2)</f>
        <v>9.56</v>
      </c>
    </row>
    <row r="21" spans="1:11" x14ac:dyDescent="0.2">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8.51</v>
      </c>
      <c r="D21" s="162">
        <f>IF(ISNUMBER(VALUE(SUBSTITUTE(実質収支比率等に係る経年分析!H$49,"▲","-"))),ROUND(VALUE(SUBSTITUTE(実質収支比率等に係る経年分析!H$49,"▲","-")),2),NA())</f>
        <v>2.9</v>
      </c>
      <c r="E21" s="162">
        <f>IF(ISNUMBER(VALUE(SUBSTITUTE(実質収支比率等に係る経年分析!I$49,"▲","-"))),ROUND(VALUE(SUBSTITUTE(実質収支比率等に係る経年分析!I$49,"▲","-")),2),NA())</f>
        <v>-2.4700000000000002</v>
      </c>
      <c r="F21" s="162">
        <f>IF(ISNUMBER(VALUE(SUBSTITUTE(実質収支比率等に係る経年分析!J$49,"▲","-"))),ROUND(VALUE(SUBSTITUTE(実質収支比率等に係る経年分析!J$49,"▲","-")),2),NA())</f>
        <v>1.32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0.38</v>
      </c>
    </row>
    <row r="31" spans="1:11" x14ac:dyDescent="0.2">
      <c r="A31" s="163" t="str">
        <f>IF(連結実質赤字比率に係る赤字・黒字の構成分析!C$39="",NA(),連結実質赤字比率に係る赤字・黒字の構成分析!C$39)</f>
        <v>住宅新築資金等貸付金特別会計</v>
      </c>
      <c r="B31" s="163">
        <f>IF(ROUND(VALUE(SUBSTITUTE(連結実質赤字比率に係る赤字・黒字の構成分析!F$39,"▲", "-")), 2) &lt; 0, ABS(ROUND(VALUE(SUBSTITUTE(連結実質赤字比率に係る赤字・黒字の構成分析!F$39,"▲", "-")), 2)), NA())</f>
        <v>0.23</v>
      </c>
      <c r="C31" s="163" t="e">
        <f>IF(ROUND(VALUE(SUBSTITUTE(連結実質赤字比率に係る赤字・黒字の構成分析!F$39,"▲", "-")), 2) &gt;= 0, ABS(ROUND(VALUE(SUBSTITUTE(連結実質赤字比率に係る赤字・黒字の構成分析!F$39,"▲", "-")), 2)), NA())</f>
        <v>#N/A</v>
      </c>
      <c r="D31" s="163">
        <f>IF(ROUND(VALUE(SUBSTITUTE(連結実質赤字比率に係る赤字・黒字の構成分析!G$39,"▲", "-")), 2) &lt; 0, ABS(ROUND(VALUE(SUBSTITUTE(連結実質赤字比率に係る赤字・黒字の構成分析!G$39,"▲", "-")), 2)), NA())</f>
        <v>0.12</v>
      </c>
      <c r="E31" s="163" t="e">
        <f>IF(ROUND(VALUE(SUBSTITUTE(連結実質赤字比率に係る赤字・黒字の構成分析!G$39,"▲", "-")), 2) &gt;= 0, ABS(ROUND(VALUE(SUBSTITUTE(連結実質赤字比率に係る赤字・黒字の構成分析!G$39,"▲", "-")), 2)), NA())</f>
        <v>#N/A</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0.67</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2.4500000000000002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2.2000000000000002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4.5599999999999996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8.3800000000000008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6.44</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9.06</v>
      </c>
    </row>
    <row r="36" spans="1:16" x14ac:dyDescent="0.2">
      <c r="A36" s="163" t="str">
        <f>IF(連結実質赤字比率に係る赤字・黒字の構成分析!C$34="",NA(),連結実質赤字比率に係る赤字・黒字の構成分析!C$34)</f>
        <v>駐車場事業特別会計</v>
      </c>
      <c r="B36" s="163">
        <f>IF(ROUND(VALUE(SUBSTITUTE(連結実質赤字比率に係る赤字・黒字の構成分析!F$34,"▲", "-")), 2) &lt; 0, ABS(ROUND(VALUE(SUBSTITUTE(連結実質赤字比率に係る赤字・黒字の構成分析!F$34,"▲", "-")), 2)), NA())</f>
        <v>0.95</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0.94</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0.98</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0.92</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0.89</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1821</v>
      </c>
      <c r="E42" s="164"/>
      <c r="F42" s="164"/>
      <c r="G42" s="164">
        <f>'実質公債費比率（分子）の構造'!L$52</f>
        <v>1752</v>
      </c>
      <c r="H42" s="164"/>
      <c r="I42" s="164"/>
      <c r="J42" s="164">
        <f>'実質公債費比率（分子）の構造'!M$52</f>
        <v>1659</v>
      </c>
      <c r="K42" s="164"/>
      <c r="L42" s="164"/>
      <c r="M42" s="164">
        <f>'実質公債費比率（分子）の構造'!N$52</f>
        <v>1624</v>
      </c>
      <c r="N42" s="164"/>
      <c r="O42" s="164"/>
      <c r="P42" s="164">
        <f>'実質公債費比率（分子）の構造'!O$52</f>
        <v>1658</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88</v>
      </c>
      <c r="C44" s="164"/>
      <c r="D44" s="164"/>
      <c r="E44" s="164">
        <f>'実質公債費比率（分子）の構造'!L$50</f>
        <v>89</v>
      </c>
      <c r="F44" s="164"/>
      <c r="G44" s="164"/>
      <c r="H44" s="164">
        <f>'実質公債費比率（分子）の構造'!M$50</f>
        <v>90</v>
      </c>
      <c r="I44" s="164"/>
      <c r="J44" s="164"/>
      <c r="K44" s="164">
        <f>'実質公債費比率（分子）の構造'!N$50</f>
        <v>91</v>
      </c>
      <c r="L44" s="164"/>
      <c r="M44" s="164"/>
      <c r="N44" s="164">
        <f>'実質公債費比率（分子）の構造'!O$50</f>
        <v>91</v>
      </c>
      <c r="O44" s="164"/>
      <c r="P44" s="164"/>
    </row>
    <row r="45" spans="1:16" x14ac:dyDescent="0.2">
      <c r="A45" s="164" t="s">
        <v>63</v>
      </c>
      <c r="B45" s="164">
        <f>'実質公債費比率（分子）の構造'!K$49</f>
        <v>137</v>
      </c>
      <c r="C45" s="164"/>
      <c r="D45" s="164"/>
      <c r="E45" s="164">
        <f>'実質公債費比率（分子）の構造'!L$49</f>
        <v>114</v>
      </c>
      <c r="F45" s="164"/>
      <c r="G45" s="164"/>
      <c r="H45" s="164">
        <f>'実質公債費比率（分子）の構造'!M$49</f>
        <v>108</v>
      </c>
      <c r="I45" s="164"/>
      <c r="J45" s="164"/>
      <c r="K45" s="164">
        <f>'実質公債費比率（分子）の構造'!N$49</f>
        <v>113</v>
      </c>
      <c r="L45" s="164"/>
      <c r="M45" s="164"/>
      <c r="N45" s="164">
        <f>'実質公債費比率（分子）の構造'!O$49</f>
        <v>104</v>
      </c>
      <c r="O45" s="164"/>
      <c r="P45" s="164"/>
    </row>
    <row r="46" spans="1:16" x14ac:dyDescent="0.2">
      <c r="A46" s="164" t="s">
        <v>64</v>
      </c>
      <c r="B46" s="164">
        <f>'実質公債費比率（分子）の構造'!K$48</f>
        <v>164</v>
      </c>
      <c r="C46" s="164"/>
      <c r="D46" s="164"/>
      <c r="E46" s="164">
        <f>'実質公債費比率（分子）の構造'!L$48</f>
        <v>204</v>
      </c>
      <c r="F46" s="164"/>
      <c r="G46" s="164"/>
      <c r="H46" s="164">
        <f>'実質公債費比率（分子）の構造'!M$48</f>
        <v>189</v>
      </c>
      <c r="I46" s="164"/>
      <c r="J46" s="164"/>
      <c r="K46" s="164">
        <f>'実質公債費比率（分子）の構造'!N$48</f>
        <v>184</v>
      </c>
      <c r="L46" s="164"/>
      <c r="M46" s="164"/>
      <c r="N46" s="164">
        <f>'実質公債費比率（分子）の構造'!O$48</f>
        <v>326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2160</v>
      </c>
      <c r="C49" s="164"/>
      <c r="D49" s="164"/>
      <c r="E49" s="164">
        <f>'実質公債費比率（分子）の構造'!L$45</f>
        <v>2165</v>
      </c>
      <c r="F49" s="164"/>
      <c r="G49" s="164"/>
      <c r="H49" s="164">
        <f>'実質公債費比率（分子）の構造'!M$45</f>
        <v>2117</v>
      </c>
      <c r="I49" s="164"/>
      <c r="J49" s="164"/>
      <c r="K49" s="164">
        <f>'実質公債費比率（分子）の構造'!N$45</f>
        <v>1996</v>
      </c>
      <c r="L49" s="164"/>
      <c r="M49" s="164"/>
      <c r="N49" s="164">
        <f>'実質公債費比率（分子）の構造'!O$45</f>
        <v>1803</v>
      </c>
      <c r="O49" s="164"/>
      <c r="P49" s="164"/>
    </row>
    <row r="50" spans="1:16" x14ac:dyDescent="0.2">
      <c r="A50" s="164" t="s">
        <v>67</v>
      </c>
      <c r="B50" s="164" t="e">
        <f>NA()</f>
        <v>#N/A</v>
      </c>
      <c r="C50" s="164">
        <f>IF(ISNUMBER('実質公債費比率（分子）の構造'!K$53),'実質公債費比率（分子）の構造'!K$53,NA())</f>
        <v>728</v>
      </c>
      <c r="D50" s="164" t="e">
        <f>NA()</f>
        <v>#N/A</v>
      </c>
      <c r="E50" s="164" t="e">
        <f>NA()</f>
        <v>#N/A</v>
      </c>
      <c r="F50" s="164">
        <f>IF(ISNUMBER('実質公債費比率（分子）の構造'!L$53),'実質公債費比率（分子）の構造'!L$53,NA())</f>
        <v>820</v>
      </c>
      <c r="G50" s="164" t="e">
        <f>NA()</f>
        <v>#N/A</v>
      </c>
      <c r="H50" s="164" t="e">
        <f>NA()</f>
        <v>#N/A</v>
      </c>
      <c r="I50" s="164">
        <f>IF(ISNUMBER('実質公債費比率（分子）の構造'!M$53),'実質公債費比率（分子）の構造'!M$53,NA())</f>
        <v>845</v>
      </c>
      <c r="J50" s="164" t="e">
        <f>NA()</f>
        <v>#N/A</v>
      </c>
      <c r="K50" s="164" t="e">
        <f>NA()</f>
        <v>#N/A</v>
      </c>
      <c r="L50" s="164">
        <f>IF(ISNUMBER('実質公債費比率（分子）の構造'!N$53),'実質公債費比率（分子）の構造'!N$53,NA())</f>
        <v>760</v>
      </c>
      <c r="M50" s="164" t="e">
        <f>NA()</f>
        <v>#N/A</v>
      </c>
      <c r="N50" s="164" t="e">
        <f>NA()</f>
        <v>#N/A</v>
      </c>
      <c r="O50" s="164">
        <f>IF(ISNUMBER('実質公債費比率（分子）の構造'!O$53),'実質公債費比率（分子）の構造'!O$53,NA())</f>
        <v>666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17521</v>
      </c>
      <c r="E56" s="163"/>
      <c r="F56" s="163"/>
      <c r="G56" s="163">
        <f>'将来負担比率（分子）の構造'!J$52</f>
        <v>16895</v>
      </c>
      <c r="H56" s="163"/>
      <c r="I56" s="163"/>
      <c r="J56" s="163">
        <f>'将来負担比率（分子）の構造'!K$52</f>
        <v>15961</v>
      </c>
      <c r="K56" s="163"/>
      <c r="L56" s="163"/>
      <c r="M56" s="163">
        <f>'将来負担比率（分子）の構造'!L$52</f>
        <v>15156</v>
      </c>
      <c r="N56" s="163"/>
      <c r="O56" s="163"/>
      <c r="P56" s="163">
        <f>'将来負担比率（分子）の構造'!M$52</f>
        <v>15224</v>
      </c>
    </row>
    <row r="57" spans="1:16" x14ac:dyDescent="0.2">
      <c r="A57" s="163" t="s">
        <v>42</v>
      </c>
      <c r="B57" s="163"/>
      <c r="C57" s="163"/>
      <c r="D57" s="163">
        <f>'将来負担比率（分子）の構造'!I$51</f>
        <v>3604</v>
      </c>
      <c r="E57" s="163"/>
      <c r="F57" s="163"/>
      <c r="G57" s="163">
        <f>'将来負担比率（分子）の構造'!J$51</f>
        <v>3456</v>
      </c>
      <c r="H57" s="163"/>
      <c r="I57" s="163"/>
      <c r="J57" s="163">
        <f>'将来負担比率（分子）の構造'!K$51</f>
        <v>3345</v>
      </c>
      <c r="K57" s="163"/>
      <c r="L57" s="163"/>
      <c r="M57" s="163">
        <f>'将来負担比率（分子）の構造'!L$51</f>
        <v>3431</v>
      </c>
      <c r="N57" s="163"/>
      <c r="O57" s="163"/>
      <c r="P57" s="163">
        <f>'将来負担比率（分子）の構造'!M$51</f>
        <v>3524</v>
      </c>
    </row>
    <row r="58" spans="1:16" x14ac:dyDescent="0.2">
      <c r="A58" s="163" t="s">
        <v>41</v>
      </c>
      <c r="B58" s="163"/>
      <c r="C58" s="163"/>
      <c r="D58" s="163">
        <f>'将来負担比率（分子）の構造'!I$50</f>
        <v>2145</v>
      </c>
      <c r="E58" s="163"/>
      <c r="F58" s="163"/>
      <c r="G58" s="163">
        <f>'将来負担比率（分子）の構造'!J$50</f>
        <v>2844</v>
      </c>
      <c r="H58" s="163"/>
      <c r="I58" s="163"/>
      <c r="J58" s="163">
        <f>'将来負担比率（分子）の構造'!K$50</f>
        <v>3420</v>
      </c>
      <c r="K58" s="163"/>
      <c r="L58" s="163"/>
      <c r="M58" s="163">
        <f>'将来負担比率（分子）の構造'!L$50</f>
        <v>4183</v>
      </c>
      <c r="N58" s="163"/>
      <c r="O58" s="163"/>
      <c r="P58" s="163">
        <f>'将来負担比率（分子）の構造'!M$50</f>
        <v>4687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3106</v>
      </c>
      <c r="C62" s="163"/>
      <c r="D62" s="163"/>
      <c r="E62" s="163">
        <f>'将来負担比率（分子）の構造'!J$45</f>
        <v>3172</v>
      </c>
      <c r="F62" s="163"/>
      <c r="G62" s="163"/>
      <c r="H62" s="163">
        <f>'将来負担比率（分子）の構造'!K$45</f>
        <v>2950</v>
      </c>
      <c r="I62" s="163"/>
      <c r="J62" s="163"/>
      <c r="K62" s="163">
        <f>'将来負担比率（分子）の構造'!L$45</f>
        <v>2999</v>
      </c>
      <c r="L62" s="163"/>
      <c r="M62" s="163"/>
      <c r="N62" s="163">
        <f>'将来負担比率（分子）の構造'!M$45</f>
        <v>2983</v>
      </c>
      <c r="O62" s="163"/>
      <c r="P62" s="163"/>
    </row>
    <row r="63" spans="1:16" x14ac:dyDescent="0.2">
      <c r="A63" s="163" t="s">
        <v>34</v>
      </c>
      <c r="B63" s="163">
        <f>'将来負担比率（分子）の構造'!I$44</f>
        <v>955</v>
      </c>
      <c r="C63" s="163"/>
      <c r="D63" s="163"/>
      <c r="E63" s="163">
        <f>'将来負担比率（分子）の構造'!J$44</f>
        <v>696</v>
      </c>
      <c r="F63" s="163"/>
      <c r="G63" s="163"/>
      <c r="H63" s="163">
        <f>'将来負担比率（分子）の構造'!K$44</f>
        <v>634</v>
      </c>
      <c r="I63" s="163"/>
      <c r="J63" s="163"/>
      <c r="K63" s="163">
        <f>'将来負担比率（分子）の構造'!L$44</f>
        <v>559</v>
      </c>
      <c r="L63" s="163"/>
      <c r="M63" s="163"/>
      <c r="N63" s="163">
        <f>'将来負担比率（分子）の構造'!M$44</f>
        <v>528</v>
      </c>
      <c r="O63" s="163"/>
      <c r="P63" s="163"/>
    </row>
    <row r="64" spans="1:16" x14ac:dyDescent="0.2">
      <c r="A64" s="163" t="s">
        <v>33</v>
      </c>
      <c r="B64" s="163">
        <f>'将来負担比率（分子）の構造'!I$43</f>
        <v>7556</v>
      </c>
      <c r="C64" s="163"/>
      <c r="D64" s="163"/>
      <c r="E64" s="163">
        <f>'将来負担比率（分子）の構造'!J$43</f>
        <v>6922</v>
      </c>
      <c r="F64" s="163"/>
      <c r="G64" s="163"/>
      <c r="H64" s="163">
        <f>'将来負担比率（分子）の構造'!K$43</f>
        <v>6386</v>
      </c>
      <c r="I64" s="163"/>
      <c r="J64" s="163"/>
      <c r="K64" s="163">
        <f>'将来負担比率（分子）の構造'!L$43</f>
        <v>6112</v>
      </c>
      <c r="L64" s="163"/>
      <c r="M64" s="163"/>
      <c r="N64" s="163">
        <f>'将来負担比率（分子）の構造'!M$43</f>
        <v>5683</v>
      </c>
      <c r="O64" s="163"/>
      <c r="P64" s="163"/>
    </row>
    <row r="65" spans="1:16" x14ac:dyDescent="0.2">
      <c r="A65" s="163" t="s">
        <v>32</v>
      </c>
      <c r="B65" s="163">
        <f>'将来負担比率（分子）の構造'!I$42</f>
        <v>515</v>
      </c>
      <c r="C65" s="163"/>
      <c r="D65" s="163"/>
      <c r="E65" s="163">
        <f>'将来負担比率（分子）の構造'!J$42</f>
        <v>474</v>
      </c>
      <c r="F65" s="163"/>
      <c r="G65" s="163"/>
      <c r="H65" s="163">
        <f>'将来負担比率（分子）の構造'!K$42</f>
        <v>433</v>
      </c>
      <c r="I65" s="163"/>
      <c r="J65" s="163"/>
      <c r="K65" s="163">
        <f>'将来負担比率（分子）の構造'!L$42</f>
        <v>391</v>
      </c>
      <c r="L65" s="163"/>
      <c r="M65" s="163"/>
      <c r="N65" s="163">
        <f>'将来負担比率（分子）の構造'!M$42</f>
        <v>349</v>
      </c>
      <c r="O65" s="163"/>
      <c r="P65" s="163"/>
    </row>
    <row r="66" spans="1:16" x14ac:dyDescent="0.2">
      <c r="A66" s="163" t="s">
        <v>31</v>
      </c>
      <c r="B66" s="163">
        <f>'将来負担比率（分子）の構造'!I$41</f>
        <v>22147</v>
      </c>
      <c r="C66" s="163"/>
      <c r="D66" s="163"/>
      <c r="E66" s="163">
        <f>'将来負担比率（分子）の構造'!J$41</f>
        <v>21934</v>
      </c>
      <c r="F66" s="163"/>
      <c r="G66" s="163"/>
      <c r="H66" s="163">
        <f>'将来負担比率（分子）の構造'!K$41</f>
        <v>20547</v>
      </c>
      <c r="I66" s="163"/>
      <c r="J66" s="163"/>
      <c r="K66" s="163">
        <f>'将来負担比率（分子）の構造'!L$41</f>
        <v>19627</v>
      </c>
      <c r="L66" s="163"/>
      <c r="M66" s="163"/>
      <c r="N66" s="163">
        <f>'将来負担比率（分子）の構造'!M$41</f>
        <v>21232</v>
      </c>
      <c r="O66" s="163"/>
      <c r="P66" s="163"/>
    </row>
    <row r="67" spans="1:16" x14ac:dyDescent="0.2">
      <c r="A67" s="163" t="s">
        <v>71</v>
      </c>
      <c r="B67" s="163" t="e">
        <f>NA()</f>
        <v>#N/A</v>
      </c>
      <c r="C67" s="163">
        <f>IF(ISNUMBER('将来負担比率（分子）の構造'!I$53), IF('将来負担比率（分子）の構造'!I$53 &lt; 0, 0, '将来負担比率（分子）の構造'!I$53), NA())</f>
        <v>11009</v>
      </c>
      <c r="D67" s="163" t="e">
        <f>NA()</f>
        <v>#N/A</v>
      </c>
      <c r="E67" s="163" t="e">
        <f>NA()</f>
        <v>#N/A</v>
      </c>
      <c r="F67" s="163">
        <f>IF(ISNUMBER('将来負担比率（分子）の構造'!J$53), IF('将来負担比率（分子）の構造'!J$53 &lt; 0, 0, '将来負担比率（分子）の構造'!J$53), NA())</f>
        <v>10002</v>
      </c>
      <c r="G67" s="163" t="e">
        <f>NA()</f>
        <v>#N/A</v>
      </c>
      <c r="H67" s="163" t="e">
        <f>NA()</f>
        <v>#N/A</v>
      </c>
      <c r="I67" s="163">
        <f>IF(ISNUMBER('将来負担比率（分子）の構造'!K$53), IF('将来負担比率（分子）の構造'!K$53 &lt; 0, 0, '将来負担比率（分子）の構造'!K$53), NA())</f>
        <v>8224</v>
      </c>
      <c r="J67" s="163" t="e">
        <f>NA()</f>
        <v>#N/A</v>
      </c>
      <c r="K67" s="163" t="e">
        <f>NA()</f>
        <v>#N/A</v>
      </c>
      <c r="L67" s="163">
        <f>IF(ISNUMBER('将来負担比率（分子）の構造'!L$53), IF('将来負担比率（分子）の構造'!L$53 &lt; 0, 0, '将来負担比率（分子）の構造'!L$53), NA())</f>
        <v>6918</v>
      </c>
      <c r="M67" s="163" t="e">
        <f>NA()</f>
        <v>#N/A</v>
      </c>
      <c r="N67" s="163" t="e">
        <f>NA()</f>
        <v>#N/A</v>
      </c>
      <c r="O67" s="163">
        <f>IF(ISNUMBER('将来負担比率（分子）の構造'!M$53), IF('将来負担比率（分子）の構造'!M$53 &lt; 0, 0, '将来負担比率（分子）の構造'!M$53), NA())</f>
        <v>7341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1065</v>
      </c>
      <c r="C72" s="167">
        <f>基金残高に係る経年分析!G55</f>
        <v>1335</v>
      </c>
      <c r="D72" s="167">
        <f>基金残高に係る経年分析!H55</f>
        <v>1305</v>
      </c>
    </row>
    <row r="73" spans="1:16" x14ac:dyDescent="0.2">
      <c r="A73" s="166" t="s">
        <v>74</v>
      </c>
      <c r="B73" s="167">
        <f>基金残高に係る経年分析!F56</f>
        <v>344</v>
      </c>
      <c r="C73" s="167">
        <f>基金残高に係る経年分析!G56</f>
        <v>400</v>
      </c>
      <c r="D73" s="167">
        <f>基金残高に係る経年分析!H56</f>
        <v>430</v>
      </c>
    </row>
    <row r="74" spans="1:16" x14ac:dyDescent="0.2">
      <c r="A74" s="166" t="s">
        <v>75</v>
      </c>
      <c r="B74" s="167">
        <f>基金残高に係る経年分析!F57</f>
        <v>1026</v>
      </c>
      <c r="C74" s="167">
        <f>基金残高に係る経年分析!G57</f>
        <v>1385</v>
      </c>
      <c r="D74" s="167">
        <f>基金残高に係る経年分析!H57</f>
        <v>1806</v>
      </c>
    </row>
  </sheetData>
  <sheetProtection algorithmName="SHA-512" hashValue="+L26ZXY4hzbx0X516qKF8tr8VEPiHyKxyMETD2BkLryBXfAvQM92q8kdvyKjavaB2DXKvLfM0DEiQN5+DtPlYg==" saltValue="0wNDcxvvMMF42d3INhpE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6226810</v>
      </c>
      <c r="S5" s="613"/>
      <c r="T5" s="613"/>
      <c r="U5" s="613"/>
      <c r="V5" s="613"/>
      <c r="W5" s="613"/>
      <c r="X5" s="613"/>
      <c r="Y5" s="614"/>
      <c r="Z5" s="615">
        <v>20.6</v>
      </c>
      <c r="AA5" s="615"/>
      <c r="AB5" s="615"/>
      <c r="AC5" s="615"/>
      <c r="AD5" s="616">
        <v>5779743</v>
      </c>
      <c r="AE5" s="616"/>
      <c r="AF5" s="616"/>
      <c r="AG5" s="616"/>
      <c r="AH5" s="616"/>
      <c r="AI5" s="616"/>
      <c r="AJ5" s="616"/>
      <c r="AK5" s="616"/>
      <c r="AL5" s="617">
        <v>41.4</v>
      </c>
      <c r="AM5" s="618"/>
      <c r="AN5" s="618"/>
      <c r="AO5" s="619"/>
      <c r="AP5" s="609" t="s">
        <v>216</v>
      </c>
      <c r="AQ5" s="610"/>
      <c r="AR5" s="610"/>
      <c r="AS5" s="610"/>
      <c r="AT5" s="610"/>
      <c r="AU5" s="610"/>
      <c r="AV5" s="610"/>
      <c r="AW5" s="610"/>
      <c r="AX5" s="610"/>
      <c r="AY5" s="610"/>
      <c r="AZ5" s="610"/>
      <c r="BA5" s="610"/>
      <c r="BB5" s="610"/>
      <c r="BC5" s="610"/>
      <c r="BD5" s="610"/>
      <c r="BE5" s="610"/>
      <c r="BF5" s="611"/>
      <c r="BG5" s="623">
        <v>5779743</v>
      </c>
      <c r="BH5" s="624"/>
      <c r="BI5" s="624"/>
      <c r="BJ5" s="624"/>
      <c r="BK5" s="624"/>
      <c r="BL5" s="624"/>
      <c r="BM5" s="624"/>
      <c r="BN5" s="625"/>
      <c r="BO5" s="626">
        <v>92.8</v>
      </c>
      <c r="BP5" s="626"/>
      <c r="BQ5" s="626"/>
      <c r="BR5" s="626"/>
      <c r="BS5" s="627">
        <v>45326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186800</v>
      </c>
      <c r="S6" s="624"/>
      <c r="T6" s="624"/>
      <c r="U6" s="624"/>
      <c r="V6" s="624"/>
      <c r="W6" s="624"/>
      <c r="X6" s="624"/>
      <c r="Y6" s="625"/>
      <c r="Z6" s="626">
        <v>0.6</v>
      </c>
      <c r="AA6" s="626"/>
      <c r="AB6" s="626"/>
      <c r="AC6" s="626"/>
      <c r="AD6" s="627">
        <v>186800</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5779743</v>
      </c>
      <c r="BH6" s="624"/>
      <c r="BI6" s="624"/>
      <c r="BJ6" s="624"/>
      <c r="BK6" s="624"/>
      <c r="BL6" s="624"/>
      <c r="BM6" s="624"/>
      <c r="BN6" s="625"/>
      <c r="BO6" s="626">
        <v>92.8</v>
      </c>
      <c r="BP6" s="626"/>
      <c r="BQ6" s="626"/>
      <c r="BR6" s="626"/>
      <c r="BS6" s="627">
        <v>45326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205609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205609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3837</v>
      </c>
      <c r="S7" s="624"/>
      <c r="T7" s="624"/>
      <c r="U7" s="624"/>
      <c r="V7" s="624"/>
      <c r="W7" s="624"/>
      <c r="X7" s="624"/>
      <c r="Y7" s="625"/>
      <c r="Z7" s="626">
        <v>0</v>
      </c>
      <c r="AA7" s="626"/>
      <c r="AB7" s="626"/>
      <c r="AC7" s="626"/>
      <c r="AD7" s="627">
        <v>3837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2638492</v>
      </c>
      <c r="BH7" s="624"/>
      <c r="BI7" s="624"/>
      <c r="BJ7" s="624"/>
      <c r="BK7" s="624"/>
      <c r="BL7" s="624"/>
      <c r="BM7" s="624"/>
      <c r="BN7" s="625"/>
      <c r="BO7" s="626">
        <v>42.4</v>
      </c>
      <c r="BP7" s="626"/>
      <c r="BQ7" s="626"/>
      <c r="BR7" s="626"/>
      <c r="BS7" s="627">
        <v>45326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3683183</v>
      </c>
      <c r="CS7" s="624"/>
      <c r="CT7" s="624"/>
      <c r="CU7" s="624"/>
      <c r="CV7" s="624"/>
      <c r="CW7" s="624"/>
      <c r="CX7" s="624"/>
      <c r="CY7" s="625"/>
      <c r="CZ7" s="626">
        <v>12.6</v>
      </c>
      <c r="DA7" s="626"/>
      <c r="DB7" s="626"/>
      <c r="DC7" s="626"/>
      <c r="DD7" s="632">
        <v>199110</v>
      </c>
      <c r="DE7" s="624"/>
      <c r="DF7" s="624"/>
      <c r="DG7" s="624"/>
      <c r="DH7" s="624"/>
      <c r="DI7" s="624"/>
      <c r="DJ7" s="624"/>
      <c r="DK7" s="624"/>
      <c r="DL7" s="624"/>
      <c r="DM7" s="624"/>
      <c r="DN7" s="624"/>
      <c r="DO7" s="624"/>
      <c r="DP7" s="625"/>
      <c r="DQ7" s="632">
        <v>3096100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112497</v>
      </c>
      <c r="S8" s="624"/>
      <c r="T8" s="624"/>
      <c r="U8" s="624"/>
      <c r="V8" s="624"/>
      <c r="W8" s="624"/>
      <c r="X8" s="624"/>
      <c r="Y8" s="625"/>
      <c r="Z8" s="626">
        <v>0.4</v>
      </c>
      <c r="AA8" s="626"/>
      <c r="AB8" s="626"/>
      <c r="AC8" s="626"/>
      <c r="AD8" s="627">
        <v>112497</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82380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12070049</v>
      </c>
      <c r="CS8" s="624"/>
      <c r="CT8" s="624"/>
      <c r="CU8" s="624"/>
      <c r="CV8" s="624"/>
      <c r="CW8" s="624"/>
      <c r="CX8" s="624"/>
      <c r="CY8" s="625"/>
      <c r="CZ8" s="626">
        <v>41.2</v>
      </c>
      <c r="DA8" s="626"/>
      <c r="DB8" s="626"/>
      <c r="DC8" s="626"/>
      <c r="DD8" s="632">
        <v>48468</v>
      </c>
      <c r="DE8" s="624"/>
      <c r="DF8" s="624"/>
      <c r="DG8" s="624"/>
      <c r="DH8" s="624"/>
      <c r="DI8" s="624"/>
      <c r="DJ8" s="624"/>
      <c r="DK8" s="624"/>
      <c r="DL8" s="624"/>
      <c r="DM8" s="624"/>
      <c r="DN8" s="624"/>
      <c r="DO8" s="624"/>
      <c r="DP8" s="625"/>
      <c r="DQ8" s="632">
        <v>6390599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147414</v>
      </c>
      <c r="S9" s="624"/>
      <c r="T9" s="624"/>
      <c r="U9" s="624"/>
      <c r="V9" s="624"/>
      <c r="W9" s="624"/>
      <c r="X9" s="624"/>
      <c r="Y9" s="625"/>
      <c r="Z9" s="626">
        <v>0.5</v>
      </c>
      <c r="AA9" s="626"/>
      <c r="AB9" s="626"/>
      <c r="AC9" s="626"/>
      <c r="AD9" s="627">
        <v>147414</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2268060</v>
      </c>
      <c r="BH9" s="624"/>
      <c r="BI9" s="624"/>
      <c r="BJ9" s="624"/>
      <c r="BK9" s="624"/>
      <c r="BL9" s="624"/>
      <c r="BM9" s="624"/>
      <c r="BN9" s="625"/>
      <c r="BO9" s="626">
        <v>36.4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6729990</v>
      </c>
      <c r="CS9" s="624"/>
      <c r="CT9" s="624"/>
      <c r="CU9" s="624"/>
      <c r="CV9" s="624"/>
      <c r="CW9" s="624"/>
      <c r="CX9" s="624"/>
      <c r="CY9" s="625"/>
      <c r="CZ9" s="626">
        <v>23</v>
      </c>
      <c r="DA9" s="626"/>
      <c r="DB9" s="626"/>
      <c r="DC9" s="626"/>
      <c r="DD9" s="632">
        <v>4485783</v>
      </c>
      <c r="DE9" s="624"/>
      <c r="DF9" s="624"/>
      <c r="DG9" s="624"/>
      <c r="DH9" s="624"/>
      <c r="DI9" s="624"/>
      <c r="DJ9" s="624"/>
      <c r="DK9" s="624"/>
      <c r="DL9" s="624"/>
      <c r="DM9" s="624"/>
      <c r="DN9" s="624"/>
      <c r="DO9" s="624"/>
      <c r="DP9" s="625"/>
      <c r="DQ9" s="632">
        <v>2085534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119568</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1234275</v>
      </c>
      <c r="S11" s="624"/>
      <c r="T11" s="624"/>
      <c r="U11" s="624"/>
      <c r="V11" s="624"/>
      <c r="W11" s="624"/>
      <c r="X11" s="624"/>
      <c r="Y11" s="625"/>
      <c r="Z11" s="628">
        <v>4.0999999999999996</v>
      </c>
      <c r="AA11" s="629"/>
      <c r="AB11" s="629"/>
      <c r="AC11" s="635"/>
      <c r="AD11" s="632">
        <v>1234275</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168484</v>
      </c>
      <c r="BH11" s="624"/>
      <c r="BI11" s="624"/>
      <c r="BJ11" s="624"/>
      <c r="BK11" s="624"/>
      <c r="BL11" s="624"/>
      <c r="BM11" s="624"/>
      <c r="BN11" s="625"/>
      <c r="BO11" s="626">
        <v>2.7</v>
      </c>
      <c r="BP11" s="626"/>
      <c r="BQ11" s="626"/>
      <c r="BR11" s="626"/>
      <c r="BS11" s="627">
        <v>45326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247378</v>
      </c>
      <c r="CS11" s="624"/>
      <c r="CT11" s="624"/>
      <c r="CU11" s="624"/>
      <c r="CV11" s="624"/>
      <c r="CW11" s="624"/>
      <c r="CX11" s="624"/>
      <c r="CY11" s="625"/>
      <c r="CZ11" s="626">
        <v>0.8</v>
      </c>
      <c r="DA11" s="626"/>
      <c r="DB11" s="626"/>
      <c r="DC11" s="626"/>
      <c r="DD11" s="632">
        <v>17043</v>
      </c>
      <c r="DE11" s="624"/>
      <c r="DF11" s="624"/>
      <c r="DG11" s="624"/>
      <c r="DH11" s="624"/>
      <c r="DI11" s="624"/>
      <c r="DJ11" s="624"/>
      <c r="DK11" s="624"/>
      <c r="DL11" s="624"/>
      <c r="DM11" s="624"/>
      <c r="DN11" s="624"/>
      <c r="DO11" s="624"/>
      <c r="DP11" s="625"/>
      <c r="DQ11" s="632">
        <v>186411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11272</v>
      </c>
      <c r="S12" s="624"/>
      <c r="T12" s="624"/>
      <c r="U12" s="624"/>
      <c r="V12" s="624"/>
      <c r="W12" s="624"/>
      <c r="X12" s="624"/>
      <c r="Y12" s="625"/>
      <c r="Z12" s="626">
        <v>0</v>
      </c>
      <c r="AA12" s="626"/>
      <c r="AB12" s="626"/>
      <c r="AC12" s="626"/>
      <c r="AD12" s="627">
        <v>11272</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2573080</v>
      </c>
      <c r="BH12" s="624"/>
      <c r="BI12" s="624"/>
      <c r="BJ12" s="624"/>
      <c r="BK12" s="624"/>
      <c r="BL12" s="624"/>
      <c r="BM12" s="624"/>
      <c r="BN12" s="625"/>
      <c r="BO12" s="626">
        <v>41.3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396782</v>
      </c>
      <c r="CS12" s="624"/>
      <c r="CT12" s="624"/>
      <c r="CU12" s="624"/>
      <c r="CV12" s="624"/>
      <c r="CW12" s="624"/>
      <c r="CX12" s="624"/>
      <c r="CY12" s="625"/>
      <c r="CZ12" s="626">
        <v>1.4</v>
      </c>
      <c r="DA12" s="626"/>
      <c r="DB12" s="626"/>
      <c r="DC12" s="626"/>
      <c r="DD12" s="632">
        <v>4091</v>
      </c>
      <c r="DE12" s="624"/>
      <c r="DF12" s="624"/>
      <c r="DG12" s="624"/>
      <c r="DH12" s="624"/>
      <c r="DI12" s="624"/>
      <c r="DJ12" s="624"/>
      <c r="DK12" s="624"/>
      <c r="DL12" s="624"/>
      <c r="DM12" s="624"/>
      <c r="DN12" s="624"/>
      <c r="DO12" s="624"/>
      <c r="DP12" s="625"/>
      <c r="DQ12" s="632">
        <v>230937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2544339</v>
      </c>
      <c r="BH13" s="624"/>
      <c r="BI13" s="624"/>
      <c r="BJ13" s="624"/>
      <c r="BK13" s="624"/>
      <c r="BL13" s="624"/>
      <c r="BM13" s="624"/>
      <c r="BN13" s="625"/>
      <c r="BO13" s="626">
        <v>40.9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1264988</v>
      </c>
      <c r="CS13" s="624"/>
      <c r="CT13" s="624"/>
      <c r="CU13" s="624"/>
      <c r="CV13" s="624"/>
      <c r="CW13" s="624"/>
      <c r="CX13" s="624"/>
      <c r="CY13" s="625"/>
      <c r="CZ13" s="626">
        <v>4.3</v>
      </c>
      <c r="DA13" s="626"/>
      <c r="DB13" s="626"/>
      <c r="DC13" s="626"/>
      <c r="DD13" s="632">
        <v>344086</v>
      </c>
      <c r="DE13" s="624"/>
      <c r="DF13" s="624"/>
      <c r="DG13" s="624"/>
      <c r="DH13" s="624"/>
      <c r="DI13" s="624"/>
      <c r="DJ13" s="624"/>
      <c r="DK13" s="624"/>
      <c r="DL13" s="624"/>
      <c r="DM13" s="624"/>
      <c r="DN13" s="624"/>
      <c r="DO13" s="624"/>
      <c r="DP13" s="625"/>
      <c r="DQ13" s="632">
        <v>824998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198012</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900741</v>
      </c>
      <c r="CS14" s="624"/>
      <c r="CT14" s="624"/>
      <c r="CU14" s="624"/>
      <c r="CV14" s="624"/>
      <c r="CW14" s="624"/>
      <c r="CX14" s="624"/>
      <c r="CY14" s="625"/>
      <c r="CZ14" s="626">
        <v>3.1</v>
      </c>
      <c r="DA14" s="626"/>
      <c r="DB14" s="626"/>
      <c r="DC14" s="626"/>
      <c r="DD14" s="632">
        <v>3106</v>
      </c>
      <c r="DE14" s="624"/>
      <c r="DF14" s="624"/>
      <c r="DG14" s="624"/>
      <c r="DH14" s="624"/>
      <c r="DI14" s="624"/>
      <c r="DJ14" s="624"/>
      <c r="DK14" s="624"/>
      <c r="DL14" s="624"/>
      <c r="DM14" s="624"/>
      <c r="DN14" s="624"/>
      <c r="DO14" s="624"/>
      <c r="DP14" s="625"/>
      <c r="DQ14" s="632">
        <v>867998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26457</v>
      </c>
      <c r="S15" s="624"/>
      <c r="T15" s="624"/>
      <c r="U15" s="624"/>
      <c r="V15" s="624"/>
      <c r="W15" s="624"/>
      <c r="X15" s="624"/>
      <c r="Y15" s="625"/>
      <c r="Z15" s="626">
        <v>0.1</v>
      </c>
      <c r="AA15" s="626"/>
      <c r="AB15" s="626"/>
      <c r="AC15" s="626"/>
      <c r="AD15" s="627">
        <v>26457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370159</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1948112</v>
      </c>
      <c r="CS15" s="624"/>
      <c r="CT15" s="624"/>
      <c r="CU15" s="624"/>
      <c r="CV15" s="624"/>
      <c r="CW15" s="624"/>
      <c r="CX15" s="624"/>
      <c r="CY15" s="625"/>
      <c r="CZ15" s="626">
        <v>6.6</v>
      </c>
      <c r="DA15" s="626"/>
      <c r="DB15" s="626"/>
      <c r="DC15" s="626"/>
      <c r="DD15" s="632">
        <v>86286</v>
      </c>
      <c r="DE15" s="624"/>
      <c r="DF15" s="624"/>
      <c r="DG15" s="624"/>
      <c r="DH15" s="624"/>
      <c r="DI15" s="624"/>
      <c r="DJ15" s="624"/>
      <c r="DK15" s="624"/>
      <c r="DL15" s="624"/>
      <c r="DM15" s="624"/>
      <c r="DN15" s="624"/>
      <c r="DO15" s="624"/>
      <c r="DP15" s="625"/>
      <c r="DQ15" s="632">
        <v>1469191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73951</v>
      </c>
      <c r="S16" s="624"/>
      <c r="T16" s="624"/>
      <c r="U16" s="624"/>
      <c r="V16" s="624"/>
      <c r="W16" s="624"/>
      <c r="X16" s="624"/>
      <c r="Y16" s="625"/>
      <c r="Z16" s="626">
        <v>0.2</v>
      </c>
      <c r="AA16" s="626"/>
      <c r="AB16" s="626"/>
      <c r="AC16" s="626"/>
      <c r="AD16" s="627">
        <v>73951</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44884</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8820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291900</v>
      </c>
      <c r="S17" s="624"/>
      <c r="T17" s="624"/>
      <c r="U17" s="624"/>
      <c r="V17" s="624"/>
      <c r="W17" s="624"/>
      <c r="X17" s="624"/>
      <c r="Y17" s="625"/>
      <c r="Z17" s="626">
        <v>1</v>
      </c>
      <c r="AA17" s="626"/>
      <c r="AB17" s="626"/>
      <c r="AC17" s="626"/>
      <c r="AD17" s="627">
        <v>291900</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1803507</v>
      </c>
      <c r="CS17" s="624"/>
      <c r="CT17" s="624"/>
      <c r="CU17" s="624"/>
      <c r="CV17" s="624"/>
      <c r="CW17" s="624"/>
      <c r="CX17" s="624"/>
      <c r="CY17" s="625"/>
      <c r="CZ17" s="626">
        <v>6.2</v>
      </c>
      <c r="DA17" s="626"/>
      <c r="DB17" s="626"/>
      <c r="DC17" s="626"/>
      <c r="DD17" s="632" t="s">
        <v>122</v>
      </c>
      <c r="DE17" s="624"/>
      <c r="DF17" s="624"/>
      <c r="DG17" s="624"/>
      <c r="DH17" s="624"/>
      <c r="DI17" s="624"/>
      <c r="DJ17" s="624"/>
      <c r="DK17" s="624"/>
      <c r="DL17" s="624"/>
      <c r="DM17" s="624"/>
      <c r="DN17" s="624"/>
      <c r="DO17" s="624"/>
      <c r="DP17" s="625"/>
      <c r="DQ17" s="632">
        <v>1803492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60773</v>
      </c>
      <c r="S18" s="624"/>
      <c r="T18" s="624"/>
      <c r="U18" s="624"/>
      <c r="V18" s="624"/>
      <c r="W18" s="624"/>
      <c r="X18" s="624"/>
      <c r="Y18" s="625"/>
      <c r="Z18" s="626">
        <v>0.2</v>
      </c>
      <c r="AA18" s="626"/>
      <c r="AB18" s="626"/>
      <c r="AC18" s="626"/>
      <c r="AD18" s="627">
        <v>60773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223728</v>
      </c>
      <c r="S19" s="624"/>
      <c r="T19" s="624"/>
      <c r="U19" s="624"/>
      <c r="V19" s="624"/>
      <c r="W19" s="624"/>
      <c r="X19" s="624"/>
      <c r="Y19" s="625"/>
      <c r="Z19" s="626">
        <v>0.7</v>
      </c>
      <c r="AA19" s="626"/>
      <c r="AB19" s="626"/>
      <c r="AC19" s="626"/>
      <c r="AD19" s="627">
        <v>223728</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447067</v>
      </c>
      <c r="BH19" s="624"/>
      <c r="BI19" s="624"/>
      <c r="BJ19" s="624"/>
      <c r="BK19" s="624"/>
      <c r="BL19" s="624"/>
      <c r="BM19" s="624"/>
      <c r="BN19" s="625"/>
      <c r="BO19" s="626">
        <v>7.2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7399</v>
      </c>
      <c r="S20" s="624"/>
      <c r="T20" s="624"/>
      <c r="U20" s="624"/>
      <c r="V20" s="624"/>
      <c r="W20" s="624"/>
      <c r="X20" s="624"/>
      <c r="Y20" s="625"/>
      <c r="Z20" s="626">
        <v>0</v>
      </c>
      <c r="AA20" s="626"/>
      <c r="AB20" s="626"/>
      <c r="AC20" s="626"/>
      <c r="AD20" s="627">
        <v>7399</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447067</v>
      </c>
      <c r="BH20" s="624"/>
      <c r="BI20" s="624"/>
      <c r="BJ20" s="624"/>
      <c r="BK20" s="624"/>
      <c r="BL20" s="624"/>
      <c r="BM20" s="624"/>
      <c r="BN20" s="625"/>
      <c r="BO20" s="626">
        <v>7.2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29295223</v>
      </c>
      <c r="CS20" s="624"/>
      <c r="CT20" s="624"/>
      <c r="CU20" s="624"/>
      <c r="CV20" s="624"/>
      <c r="CW20" s="624"/>
      <c r="CX20" s="624"/>
      <c r="CY20" s="625"/>
      <c r="CZ20" s="626">
        <v>100</v>
      </c>
      <c r="DA20" s="626"/>
      <c r="DB20" s="626"/>
      <c r="DC20" s="626"/>
      <c r="DD20" s="632">
        <v>5187973</v>
      </c>
      <c r="DE20" s="624"/>
      <c r="DF20" s="624"/>
      <c r="DG20" s="624"/>
      <c r="DH20" s="624"/>
      <c r="DI20" s="624"/>
      <c r="DJ20" s="624"/>
      <c r="DK20" s="624"/>
      <c r="DL20" s="624"/>
      <c r="DM20" s="624"/>
      <c r="DN20" s="624"/>
      <c r="DO20" s="624"/>
      <c r="DP20" s="625"/>
      <c r="DQ20" s="632">
        <v>17169689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7183218</v>
      </c>
      <c r="S21" s="624"/>
      <c r="T21" s="624"/>
      <c r="U21" s="624"/>
      <c r="V21" s="624"/>
      <c r="W21" s="624"/>
      <c r="X21" s="624"/>
      <c r="Y21" s="625"/>
      <c r="Z21" s="626">
        <v>23.7</v>
      </c>
      <c r="AA21" s="626"/>
      <c r="AB21" s="626"/>
      <c r="AC21" s="626"/>
      <c r="AD21" s="627">
        <v>6023093</v>
      </c>
      <c r="AE21" s="627"/>
      <c r="AF21" s="627"/>
      <c r="AG21" s="627"/>
      <c r="AH21" s="627"/>
      <c r="AI21" s="627"/>
      <c r="AJ21" s="627"/>
      <c r="AK21" s="627"/>
      <c r="AL21" s="628">
        <v>43.1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6023093</v>
      </c>
      <c r="S22" s="624"/>
      <c r="T22" s="624"/>
      <c r="U22" s="624"/>
      <c r="V22" s="624"/>
      <c r="W22" s="624"/>
      <c r="X22" s="624"/>
      <c r="Y22" s="625"/>
      <c r="Z22" s="626">
        <v>19.899999999999999</v>
      </c>
      <c r="AA22" s="626"/>
      <c r="AB22" s="626"/>
      <c r="AC22" s="626"/>
      <c r="AD22" s="627">
        <v>6023093</v>
      </c>
      <c r="AE22" s="627"/>
      <c r="AF22" s="627"/>
      <c r="AG22" s="627"/>
      <c r="AH22" s="627"/>
      <c r="AI22" s="627"/>
      <c r="AJ22" s="627"/>
      <c r="AK22" s="627"/>
      <c r="AL22" s="628">
        <v>43.1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1160125</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447067</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13735008</v>
      </c>
      <c r="CS24" s="613"/>
      <c r="CT24" s="613"/>
      <c r="CU24" s="613"/>
      <c r="CV24" s="613"/>
      <c r="CW24" s="613"/>
      <c r="CX24" s="613"/>
      <c r="CY24" s="614"/>
      <c r="CZ24" s="617">
        <v>46.9</v>
      </c>
      <c r="DA24" s="618"/>
      <c r="DB24" s="618"/>
      <c r="DC24" s="634"/>
      <c r="DD24" s="658">
        <v>8754971</v>
      </c>
      <c r="DE24" s="613"/>
      <c r="DF24" s="613"/>
      <c r="DG24" s="613"/>
      <c r="DH24" s="613"/>
      <c r="DI24" s="613"/>
      <c r="DJ24" s="613"/>
      <c r="DK24" s="614"/>
      <c r="DL24" s="658">
        <v>7613791</v>
      </c>
      <c r="DM24" s="613"/>
      <c r="DN24" s="613"/>
      <c r="DO24" s="613"/>
      <c r="DP24" s="613"/>
      <c r="DQ24" s="613"/>
      <c r="DR24" s="613"/>
      <c r="DS24" s="613"/>
      <c r="DT24" s="613"/>
      <c r="DU24" s="613"/>
      <c r="DV24" s="614"/>
      <c r="DW24" s="617">
        <v>54.3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15498431</v>
      </c>
      <c r="S25" s="624"/>
      <c r="T25" s="624"/>
      <c r="U25" s="624"/>
      <c r="V25" s="624"/>
      <c r="W25" s="624"/>
      <c r="X25" s="624"/>
      <c r="Y25" s="625"/>
      <c r="Z25" s="626">
        <v>51.1</v>
      </c>
      <c r="AA25" s="626"/>
      <c r="AB25" s="626"/>
      <c r="AC25" s="626"/>
      <c r="AD25" s="627">
        <v>13891239</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4706181</v>
      </c>
      <c r="CS25" s="655"/>
      <c r="CT25" s="655"/>
      <c r="CU25" s="655"/>
      <c r="CV25" s="655"/>
      <c r="CW25" s="655"/>
      <c r="CX25" s="655"/>
      <c r="CY25" s="656"/>
      <c r="CZ25" s="628">
        <v>16.100000000000001</v>
      </c>
      <c r="DA25" s="653"/>
      <c r="DB25" s="653"/>
      <c r="DC25" s="657"/>
      <c r="DD25" s="632">
        <v>4291206</v>
      </c>
      <c r="DE25" s="655"/>
      <c r="DF25" s="655"/>
      <c r="DG25" s="655"/>
      <c r="DH25" s="655"/>
      <c r="DI25" s="655"/>
      <c r="DJ25" s="655"/>
      <c r="DK25" s="656"/>
      <c r="DL25" s="632">
        <v>4106133</v>
      </c>
      <c r="DM25" s="655"/>
      <c r="DN25" s="655"/>
      <c r="DO25" s="655"/>
      <c r="DP25" s="655"/>
      <c r="DQ25" s="655"/>
      <c r="DR25" s="655"/>
      <c r="DS25" s="655"/>
      <c r="DT25" s="655"/>
      <c r="DU25" s="655"/>
      <c r="DV25" s="656"/>
      <c r="DW25" s="628">
        <v>29.3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4523</v>
      </c>
      <c r="S26" s="624"/>
      <c r="T26" s="624"/>
      <c r="U26" s="624"/>
      <c r="V26" s="624"/>
      <c r="W26" s="624"/>
      <c r="X26" s="624"/>
      <c r="Y26" s="625"/>
      <c r="Z26" s="626">
        <v>0</v>
      </c>
      <c r="AA26" s="626"/>
      <c r="AB26" s="626"/>
      <c r="AC26" s="626"/>
      <c r="AD26" s="627">
        <v>4523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3078029</v>
      </c>
      <c r="CS26" s="624"/>
      <c r="CT26" s="624"/>
      <c r="CU26" s="624"/>
      <c r="CV26" s="624"/>
      <c r="CW26" s="624"/>
      <c r="CX26" s="624"/>
      <c r="CY26" s="625"/>
      <c r="CZ26" s="628">
        <v>10.5</v>
      </c>
      <c r="DA26" s="653"/>
      <c r="DB26" s="653"/>
      <c r="DC26" s="657"/>
      <c r="DD26" s="632">
        <v>2716808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376956</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6226810</v>
      </c>
      <c r="BH27" s="624"/>
      <c r="BI27" s="624"/>
      <c r="BJ27" s="624"/>
      <c r="BK27" s="624"/>
      <c r="BL27" s="624"/>
      <c r="BM27" s="624"/>
      <c r="BN27" s="625"/>
      <c r="BO27" s="626">
        <v>100</v>
      </c>
      <c r="BP27" s="626"/>
      <c r="BQ27" s="626"/>
      <c r="BR27" s="626"/>
      <c r="BS27" s="627">
        <v>45326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7225566</v>
      </c>
      <c r="CS27" s="655"/>
      <c r="CT27" s="655"/>
      <c r="CU27" s="655"/>
      <c r="CV27" s="655"/>
      <c r="CW27" s="655"/>
      <c r="CX27" s="655"/>
      <c r="CY27" s="656"/>
      <c r="CZ27" s="628">
        <v>24.7</v>
      </c>
      <c r="DA27" s="653"/>
      <c r="DB27" s="653"/>
      <c r="DC27" s="657"/>
      <c r="DD27" s="632">
        <v>2660519</v>
      </c>
      <c r="DE27" s="655"/>
      <c r="DF27" s="655"/>
      <c r="DG27" s="655"/>
      <c r="DH27" s="655"/>
      <c r="DI27" s="655"/>
      <c r="DJ27" s="655"/>
      <c r="DK27" s="656"/>
      <c r="DL27" s="632">
        <v>1704412</v>
      </c>
      <c r="DM27" s="655"/>
      <c r="DN27" s="655"/>
      <c r="DO27" s="655"/>
      <c r="DP27" s="655"/>
      <c r="DQ27" s="655"/>
      <c r="DR27" s="655"/>
      <c r="DS27" s="655"/>
      <c r="DT27" s="655"/>
      <c r="DU27" s="655"/>
      <c r="DV27" s="656"/>
      <c r="DW27" s="628">
        <v>12.2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252637</v>
      </c>
      <c r="S28" s="624"/>
      <c r="T28" s="624"/>
      <c r="U28" s="624"/>
      <c r="V28" s="624"/>
      <c r="W28" s="624"/>
      <c r="X28" s="624"/>
      <c r="Y28" s="625"/>
      <c r="Z28" s="626">
        <v>0.8</v>
      </c>
      <c r="AA28" s="626"/>
      <c r="AB28" s="626"/>
      <c r="AC28" s="626"/>
      <c r="AD28" s="627">
        <v>33355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1803261</v>
      </c>
      <c r="CS28" s="624"/>
      <c r="CT28" s="624"/>
      <c r="CU28" s="624"/>
      <c r="CV28" s="624"/>
      <c r="CW28" s="624"/>
      <c r="CX28" s="624"/>
      <c r="CY28" s="625"/>
      <c r="CZ28" s="628">
        <v>6.2</v>
      </c>
      <c r="DA28" s="653"/>
      <c r="DB28" s="653"/>
      <c r="DC28" s="657"/>
      <c r="DD28" s="632">
        <v>1803246</v>
      </c>
      <c r="DE28" s="624"/>
      <c r="DF28" s="624"/>
      <c r="DG28" s="624"/>
      <c r="DH28" s="624"/>
      <c r="DI28" s="624"/>
      <c r="DJ28" s="624"/>
      <c r="DK28" s="625"/>
      <c r="DL28" s="632">
        <v>1803246</v>
      </c>
      <c r="DM28" s="624"/>
      <c r="DN28" s="624"/>
      <c r="DO28" s="624"/>
      <c r="DP28" s="624"/>
      <c r="DQ28" s="624"/>
      <c r="DR28" s="624"/>
      <c r="DS28" s="624"/>
      <c r="DT28" s="624"/>
      <c r="DU28" s="624"/>
      <c r="DV28" s="625"/>
      <c r="DW28" s="628">
        <v>12.9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394255</v>
      </c>
      <c r="S29" s="624"/>
      <c r="T29" s="624"/>
      <c r="U29" s="624"/>
      <c r="V29" s="624"/>
      <c r="W29" s="624"/>
      <c r="X29" s="624"/>
      <c r="Y29" s="625"/>
      <c r="Z29" s="626">
        <v>1.3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1803261</v>
      </c>
      <c r="CS29" s="655"/>
      <c r="CT29" s="655"/>
      <c r="CU29" s="655"/>
      <c r="CV29" s="655"/>
      <c r="CW29" s="655"/>
      <c r="CX29" s="655"/>
      <c r="CY29" s="656"/>
      <c r="CZ29" s="628">
        <v>6.2</v>
      </c>
      <c r="DA29" s="653"/>
      <c r="DB29" s="653"/>
      <c r="DC29" s="657"/>
      <c r="DD29" s="632">
        <v>1803246</v>
      </c>
      <c r="DE29" s="655"/>
      <c r="DF29" s="655"/>
      <c r="DG29" s="655"/>
      <c r="DH29" s="655"/>
      <c r="DI29" s="655"/>
      <c r="DJ29" s="655"/>
      <c r="DK29" s="656"/>
      <c r="DL29" s="632">
        <v>1803246</v>
      </c>
      <c r="DM29" s="655"/>
      <c r="DN29" s="655"/>
      <c r="DO29" s="655"/>
      <c r="DP29" s="655"/>
      <c r="DQ29" s="655"/>
      <c r="DR29" s="655"/>
      <c r="DS29" s="655"/>
      <c r="DT29" s="655"/>
      <c r="DU29" s="655"/>
      <c r="DV29" s="656"/>
      <c r="DW29" s="628">
        <v>12.9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6374348</v>
      </c>
      <c r="S30" s="624"/>
      <c r="T30" s="624"/>
      <c r="U30" s="624"/>
      <c r="V30" s="624"/>
      <c r="W30" s="624"/>
      <c r="X30" s="624"/>
      <c r="Y30" s="625"/>
      <c r="Z30" s="626">
        <v>21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1743376</v>
      </c>
      <c r="CS30" s="624"/>
      <c r="CT30" s="624"/>
      <c r="CU30" s="624"/>
      <c r="CV30" s="624"/>
      <c r="CW30" s="624"/>
      <c r="CX30" s="624"/>
      <c r="CY30" s="625"/>
      <c r="CZ30" s="628">
        <v>6</v>
      </c>
      <c r="DA30" s="653"/>
      <c r="DB30" s="653"/>
      <c r="DC30" s="657"/>
      <c r="DD30" s="632">
        <v>1743361</v>
      </c>
      <c r="DE30" s="624"/>
      <c r="DF30" s="624"/>
      <c r="DG30" s="624"/>
      <c r="DH30" s="624"/>
      <c r="DI30" s="624"/>
      <c r="DJ30" s="624"/>
      <c r="DK30" s="625"/>
      <c r="DL30" s="632">
        <v>1743361</v>
      </c>
      <c r="DM30" s="624"/>
      <c r="DN30" s="624"/>
      <c r="DO30" s="624"/>
      <c r="DP30" s="624"/>
      <c r="DQ30" s="624"/>
      <c r="DR30" s="624"/>
      <c r="DS30" s="624"/>
      <c r="DT30" s="624"/>
      <c r="DU30" s="624"/>
      <c r="DV30" s="625"/>
      <c r="DW30" s="628">
        <v>12.4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98.8</v>
      </c>
      <c r="BN31" s="667"/>
      <c r="BO31" s="667"/>
      <c r="BP31" s="667"/>
      <c r="BQ31" s="668"/>
      <c r="BR31" s="679">
        <v>99.5</v>
      </c>
      <c r="BS31" s="667"/>
      <c r="BT31" s="667"/>
      <c r="BU31" s="667"/>
      <c r="BV31" s="667"/>
      <c r="BW31" s="667"/>
      <c r="BX31" s="618">
        <v>99</v>
      </c>
      <c r="BY31" s="667"/>
      <c r="BZ31" s="667"/>
      <c r="CA31" s="667"/>
      <c r="CB31" s="668"/>
      <c r="CD31" s="661"/>
      <c r="CE31" s="662"/>
      <c r="CF31" s="620" t="s">
        <v>300</v>
      </c>
      <c r="CG31" s="621"/>
      <c r="CH31" s="621"/>
      <c r="CI31" s="621"/>
      <c r="CJ31" s="621"/>
      <c r="CK31" s="621"/>
      <c r="CL31" s="621"/>
      <c r="CM31" s="621"/>
      <c r="CN31" s="621"/>
      <c r="CO31" s="621"/>
      <c r="CP31" s="621"/>
      <c r="CQ31" s="622"/>
      <c r="CR31" s="623">
        <v>59885</v>
      </c>
      <c r="CS31" s="655"/>
      <c r="CT31" s="655"/>
      <c r="CU31" s="655"/>
      <c r="CV31" s="655"/>
      <c r="CW31" s="655"/>
      <c r="CX31" s="655"/>
      <c r="CY31" s="656"/>
      <c r="CZ31" s="628">
        <v>0.2</v>
      </c>
      <c r="DA31" s="653"/>
      <c r="DB31" s="653"/>
      <c r="DC31" s="657"/>
      <c r="DD31" s="632">
        <v>59885</v>
      </c>
      <c r="DE31" s="655"/>
      <c r="DF31" s="655"/>
      <c r="DG31" s="655"/>
      <c r="DH31" s="655"/>
      <c r="DI31" s="655"/>
      <c r="DJ31" s="655"/>
      <c r="DK31" s="656"/>
      <c r="DL31" s="632">
        <v>59885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1859614</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99</v>
      </c>
      <c r="BN32" s="655"/>
      <c r="BO32" s="655"/>
      <c r="BP32" s="655"/>
      <c r="BQ32" s="678"/>
      <c r="BR32" s="680">
        <v>99.6</v>
      </c>
      <c r="BS32" s="655"/>
      <c r="BT32" s="655"/>
      <c r="BU32" s="655"/>
      <c r="BV32" s="655"/>
      <c r="BW32" s="655"/>
      <c r="BX32" s="629">
        <v>99.2</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36972</v>
      </c>
      <c r="S33" s="624"/>
      <c r="T33" s="624"/>
      <c r="U33" s="624"/>
      <c r="V33" s="624"/>
      <c r="W33" s="624"/>
      <c r="X33" s="624"/>
      <c r="Y33" s="625"/>
      <c r="Z33" s="626">
        <v>0.1</v>
      </c>
      <c r="AA33" s="626"/>
      <c r="AB33" s="626"/>
      <c r="AC33" s="626"/>
      <c r="AD33" s="627">
        <v>19893</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98.4</v>
      </c>
      <c r="BN33" s="682"/>
      <c r="BO33" s="682"/>
      <c r="BP33" s="682"/>
      <c r="BQ33" s="684"/>
      <c r="BR33" s="681">
        <v>99.4</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10327358</v>
      </c>
      <c r="CS33" s="655"/>
      <c r="CT33" s="655"/>
      <c r="CU33" s="655"/>
      <c r="CV33" s="655"/>
      <c r="CW33" s="655"/>
      <c r="CX33" s="655"/>
      <c r="CY33" s="656"/>
      <c r="CZ33" s="628">
        <v>35.299999999999997</v>
      </c>
      <c r="DA33" s="653"/>
      <c r="DB33" s="653"/>
      <c r="DC33" s="657"/>
      <c r="DD33" s="632">
        <v>7918634</v>
      </c>
      <c r="DE33" s="655"/>
      <c r="DF33" s="655"/>
      <c r="DG33" s="655"/>
      <c r="DH33" s="655"/>
      <c r="DI33" s="655"/>
      <c r="DJ33" s="655"/>
      <c r="DK33" s="656"/>
      <c r="DL33" s="632">
        <v>5705467</v>
      </c>
      <c r="DM33" s="655"/>
      <c r="DN33" s="655"/>
      <c r="DO33" s="655"/>
      <c r="DP33" s="655"/>
      <c r="DQ33" s="655"/>
      <c r="DR33" s="655"/>
      <c r="DS33" s="655"/>
      <c r="DT33" s="655"/>
      <c r="DU33" s="655"/>
      <c r="DV33" s="656"/>
      <c r="DW33" s="628">
        <v>40.700000000000003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240035</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4316818</v>
      </c>
      <c r="CS34" s="624"/>
      <c r="CT34" s="624"/>
      <c r="CU34" s="624"/>
      <c r="CV34" s="624"/>
      <c r="CW34" s="624"/>
      <c r="CX34" s="624"/>
      <c r="CY34" s="625"/>
      <c r="CZ34" s="628">
        <v>14.7</v>
      </c>
      <c r="DA34" s="653"/>
      <c r="DB34" s="653"/>
      <c r="DC34" s="657"/>
      <c r="DD34" s="632">
        <v>3076388</v>
      </c>
      <c r="DE34" s="624"/>
      <c r="DF34" s="624"/>
      <c r="DG34" s="624"/>
      <c r="DH34" s="624"/>
      <c r="DI34" s="624"/>
      <c r="DJ34" s="624"/>
      <c r="DK34" s="625"/>
      <c r="DL34" s="632">
        <v>2377864</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675796</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155316</v>
      </c>
      <c r="CS35" s="655"/>
      <c r="CT35" s="655"/>
      <c r="CU35" s="655"/>
      <c r="CV35" s="655"/>
      <c r="CW35" s="655"/>
      <c r="CX35" s="655"/>
      <c r="CY35" s="656"/>
      <c r="CZ35" s="628">
        <v>0.5</v>
      </c>
      <c r="DA35" s="653"/>
      <c r="DB35" s="653"/>
      <c r="DC35" s="657"/>
      <c r="DD35" s="632">
        <v>66807</v>
      </c>
      <c r="DE35" s="655"/>
      <c r="DF35" s="655"/>
      <c r="DG35" s="655"/>
      <c r="DH35" s="655"/>
      <c r="DI35" s="655"/>
      <c r="DJ35" s="655"/>
      <c r="DK35" s="656"/>
      <c r="DL35" s="632">
        <v>66807</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761923</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2975256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300801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2205625</v>
      </c>
      <c r="CS36" s="624"/>
      <c r="CT36" s="624"/>
      <c r="CU36" s="624"/>
      <c r="CV36" s="624"/>
      <c r="CW36" s="624"/>
      <c r="CX36" s="624"/>
      <c r="CY36" s="625"/>
      <c r="CZ36" s="628">
        <v>7.5</v>
      </c>
      <c r="DA36" s="653"/>
      <c r="DB36" s="653"/>
      <c r="DC36" s="657"/>
      <c r="DD36" s="632">
        <v>1874466</v>
      </c>
      <c r="DE36" s="624"/>
      <c r="DF36" s="624"/>
      <c r="DG36" s="624"/>
      <c r="DH36" s="624"/>
      <c r="DI36" s="624"/>
      <c r="DJ36" s="624"/>
      <c r="DK36" s="625"/>
      <c r="DL36" s="632">
        <v>1395133</v>
      </c>
      <c r="DM36" s="624"/>
      <c r="DN36" s="624"/>
      <c r="DO36" s="624"/>
      <c r="DP36" s="624"/>
      <c r="DQ36" s="624"/>
      <c r="DR36" s="624"/>
      <c r="DS36" s="624"/>
      <c r="DT36" s="624"/>
      <c r="DU36" s="624"/>
      <c r="DV36" s="625"/>
      <c r="DW36" s="628">
        <v>10</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476552</v>
      </c>
      <c r="S37" s="624"/>
      <c r="T37" s="624"/>
      <c r="U37" s="624"/>
      <c r="V37" s="624"/>
      <c r="W37" s="624"/>
      <c r="X37" s="624"/>
      <c r="Y37" s="625"/>
      <c r="Z37" s="626">
        <v>1.6</v>
      </c>
      <c r="AA37" s="626"/>
      <c r="AB37" s="626"/>
      <c r="AC37" s="626"/>
      <c r="AD37" s="627">
        <v>15974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400000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198163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812306</v>
      </c>
      <c r="CS37" s="655"/>
      <c r="CT37" s="655"/>
      <c r="CU37" s="655"/>
      <c r="CV37" s="655"/>
      <c r="CW37" s="655"/>
      <c r="CX37" s="655"/>
      <c r="CY37" s="656"/>
      <c r="CZ37" s="628">
        <v>2.8</v>
      </c>
      <c r="DA37" s="653"/>
      <c r="DB37" s="653"/>
      <c r="DC37" s="657"/>
      <c r="DD37" s="632">
        <v>812306</v>
      </c>
      <c r="DE37" s="655"/>
      <c r="DF37" s="655"/>
      <c r="DG37" s="655"/>
      <c r="DH37" s="655"/>
      <c r="DI37" s="655"/>
      <c r="DJ37" s="655"/>
      <c r="DK37" s="656"/>
      <c r="DL37" s="632">
        <v>785868</v>
      </c>
      <c r="DM37" s="655"/>
      <c r="DN37" s="655"/>
      <c r="DO37" s="655"/>
      <c r="DP37" s="655"/>
      <c r="DQ37" s="655"/>
      <c r="DR37" s="655"/>
      <c r="DS37" s="655"/>
      <c r="DT37" s="655"/>
      <c r="DU37" s="655"/>
      <c r="DV37" s="656"/>
      <c r="DW37" s="628">
        <v>5.6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3348200</v>
      </c>
      <c r="S38" s="624"/>
      <c r="T38" s="624"/>
      <c r="U38" s="624"/>
      <c r="V38" s="624"/>
      <c r="W38" s="624"/>
      <c r="X38" s="624"/>
      <c r="Y38" s="625"/>
      <c r="Z38" s="626">
        <v>11.1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87204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7535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2488052</v>
      </c>
      <c r="CS38" s="624"/>
      <c r="CT38" s="624"/>
      <c r="CU38" s="624"/>
      <c r="CV38" s="624"/>
      <c r="CW38" s="624"/>
      <c r="CX38" s="624"/>
      <c r="CY38" s="625"/>
      <c r="CZ38" s="628">
        <v>8.5</v>
      </c>
      <c r="DA38" s="653"/>
      <c r="DB38" s="653"/>
      <c r="DC38" s="657"/>
      <c r="DD38" s="632">
        <v>1975657</v>
      </c>
      <c r="DE38" s="624"/>
      <c r="DF38" s="624"/>
      <c r="DG38" s="624"/>
      <c r="DH38" s="624"/>
      <c r="DI38" s="624"/>
      <c r="DJ38" s="624"/>
      <c r="DK38" s="625"/>
      <c r="DL38" s="632">
        <v>1865663</v>
      </c>
      <c r="DM38" s="624"/>
      <c r="DN38" s="624"/>
      <c r="DO38" s="624"/>
      <c r="DP38" s="624"/>
      <c r="DQ38" s="624"/>
      <c r="DR38" s="624"/>
      <c r="DS38" s="624"/>
      <c r="DT38" s="624"/>
      <c r="DU38" s="624"/>
      <c r="DV38" s="625"/>
      <c r="DW38" s="628">
        <v>13.3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11634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1057340</v>
      </c>
      <c r="CS39" s="655"/>
      <c r="CT39" s="655"/>
      <c r="CU39" s="655"/>
      <c r="CV39" s="655"/>
      <c r="CW39" s="655"/>
      <c r="CX39" s="655"/>
      <c r="CY39" s="656"/>
      <c r="CZ39" s="628">
        <v>3.6</v>
      </c>
      <c r="DA39" s="653"/>
      <c r="DB39" s="653"/>
      <c r="DC39" s="657"/>
      <c r="DD39" s="632">
        <v>925316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49000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104207</v>
      </c>
      <c r="CS40" s="624"/>
      <c r="CT40" s="624"/>
      <c r="CU40" s="624"/>
      <c r="CV40" s="624"/>
      <c r="CW40" s="624"/>
      <c r="CX40" s="624"/>
      <c r="CY40" s="625"/>
      <c r="CZ40" s="628">
        <v>0.4</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30300242</v>
      </c>
      <c r="S41" s="696"/>
      <c r="T41" s="696"/>
      <c r="U41" s="696"/>
      <c r="V41" s="696"/>
      <c r="W41" s="696"/>
      <c r="X41" s="696"/>
      <c r="Y41" s="700"/>
      <c r="Z41" s="701">
        <v>100</v>
      </c>
      <c r="AA41" s="701"/>
      <c r="AB41" s="701"/>
      <c r="AC41" s="701"/>
      <c r="AD41" s="702">
        <v>13964984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530100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1957951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5232857</v>
      </c>
      <c r="CS42" s="655"/>
      <c r="CT42" s="655"/>
      <c r="CU42" s="655"/>
      <c r="CV42" s="655"/>
      <c r="CW42" s="655"/>
      <c r="CX42" s="655"/>
      <c r="CY42" s="656"/>
      <c r="CZ42" s="628">
        <v>17.899999999999999</v>
      </c>
      <c r="DA42" s="653"/>
      <c r="DB42" s="653"/>
      <c r="DC42" s="657"/>
      <c r="DD42" s="632">
        <v>496084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102706</v>
      </c>
      <c r="CS43" s="655"/>
      <c r="CT43" s="655"/>
      <c r="CU43" s="655"/>
      <c r="CV43" s="655"/>
      <c r="CW43" s="655"/>
      <c r="CX43" s="655"/>
      <c r="CY43" s="656"/>
      <c r="CZ43" s="628">
        <v>0.4</v>
      </c>
      <c r="DA43" s="653"/>
      <c r="DB43" s="653"/>
      <c r="DC43" s="657"/>
      <c r="DD43" s="632">
        <v>102706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5187973</v>
      </c>
      <c r="CS44" s="624"/>
      <c r="CT44" s="624"/>
      <c r="CU44" s="624"/>
      <c r="CV44" s="624"/>
      <c r="CW44" s="624"/>
      <c r="CX44" s="624"/>
      <c r="CY44" s="625"/>
      <c r="CZ44" s="628">
        <v>17.7</v>
      </c>
      <c r="DA44" s="629"/>
      <c r="DB44" s="629"/>
      <c r="DC44" s="635"/>
      <c r="DD44" s="632">
        <v>487264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3975963</v>
      </c>
      <c r="CS45" s="655"/>
      <c r="CT45" s="655"/>
      <c r="CU45" s="655"/>
      <c r="CV45" s="655"/>
      <c r="CW45" s="655"/>
      <c r="CX45" s="655"/>
      <c r="CY45" s="656"/>
      <c r="CZ45" s="628">
        <v>13.6</v>
      </c>
      <c r="DA45" s="653"/>
      <c r="DB45" s="653"/>
      <c r="DC45" s="657"/>
      <c r="DD45" s="632">
        <v>122382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1170461</v>
      </c>
      <c r="CS46" s="624"/>
      <c r="CT46" s="624"/>
      <c r="CU46" s="624"/>
      <c r="CV46" s="624"/>
      <c r="CW46" s="624"/>
      <c r="CX46" s="624"/>
      <c r="CY46" s="625"/>
      <c r="CZ46" s="628">
        <v>4</v>
      </c>
      <c r="DA46" s="629"/>
      <c r="DB46" s="629"/>
      <c r="DC46" s="635"/>
      <c r="DD46" s="632">
        <v>355983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44884</v>
      </c>
      <c r="CS47" s="655"/>
      <c r="CT47" s="655"/>
      <c r="CU47" s="655"/>
      <c r="CV47" s="655"/>
      <c r="CW47" s="655"/>
      <c r="CX47" s="655"/>
      <c r="CY47" s="656"/>
      <c r="CZ47" s="628">
        <v>0.2</v>
      </c>
      <c r="DA47" s="653"/>
      <c r="DB47" s="653"/>
      <c r="DC47" s="657"/>
      <c r="DD47" s="632">
        <v>8820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29295223</v>
      </c>
      <c r="CS49" s="682"/>
      <c r="CT49" s="682"/>
      <c r="CU49" s="682"/>
      <c r="CV49" s="682"/>
      <c r="CW49" s="682"/>
      <c r="CX49" s="682"/>
      <c r="CY49" s="711"/>
      <c r="CZ49" s="703">
        <v>100</v>
      </c>
      <c r="DA49" s="712"/>
      <c r="DB49" s="712"/>
      <c r="DC49" s="713"/>
      <c r="DD49" s="714">
        <v>17169689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dUzD00dHskAYPxf4nFINHKCW3N62MF9sKKP0J5laad+E0ZXXgZ3iwbgjIs8UI6OYgDjyTu+alRahEZik2sWnQ==" saltValue="E7Rx8lYwWrPuYPR7LweX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30306</v>
      </c>
      <c r="R7" s="753"/>
      <c r="S7" s="753"/>
      <c r="T7" s="753"/>
      <c r="U7" s="753"/>
      <c r="V7" s="753">
        <v>29354</v>
      </c>
      <c r="W7" s="753"/>
      <c r="X7" s="753"/>
      <c r="Y7" s="753"/>
      <c r="Z7" s="753"/>
      <c r="AA7" s="753">
        <v>952</v>
      </c>
      <c r="AB7" s="753"/>
      <c r="AC7" s="753"/>
      <c r="AD7" s="753"/>
      <c r="AE7" s="754"/>
      <c r="AF7" s="755">
        <v>880</v>
      </c>
      <c r="AG7" s="756"/>
      <c r="AH7" s="756"/>
      <c r="AI7" s="756"/>
      <c r="AJ7" s="757"/>
      <c r="AK7" s="758">
        <v>30</v>
      </c>
      <c r="AL7" s="759"/>
      <c r="AM7" s="759"/>
      <c r="AN7" s="759"/>
      <c r="AO7" s="759"/>
      <c r="AP7" s="759">
        <v>21232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0</v>
      </c>
      <c r="CI7" s="744"/>
      <c r="CJ7" s="744"/>
      <c r="CK7" s="744"/>
      <c r="CL7" s="745"/>
      <c r="CM7" s="743">
        <v>41</v>
      </c>
      <c r="CN7" s="744"/>
      <c r="CO7" s="744"/>
      <c r="CP7" s="744"/>
      <c r="CQ7" s="745"/>
      <c r="CR7" s="743">
        <v>3</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53</v>
      </c>
      <c r="R8" s="784"/>
      <c r="S8" s="784"/>
      <c r="T8" s="784"/>
      <c r="U8" s="784"/>
      <c r="V8" s="784">
        <v>0</v>
      </c>
      <c r="W8" s="784"/>
      <c r="X8" s="784"/>
      <c r="Y8" s="784"/>
      <c r="Z8" s="784"/>
      <c r="AA8" s="784">
        <v>53</v>
      </c>
      <c r="AB8" s="784"/>
      <c r="AC8" s="784"/>
      <c r="AD8" s="784"/>
      <c r="AE8" s="785"/>
      <c r="AF8" s="786">
        <v>53</v>
      </c>
      <c r="AG8" s="787"/>
      <c r="AH8" s="787"/>
      <c r="AI8" s="787"/>
      <c r="AJ8" s="788"/>
      <c r="AK8" s="769" t="s">
        <v>564</v>
      </c>
      <c r="AL8" s="770"/>
      <c r="AM8" s="770"/>
      <c r="AN8" s="770"/>
      <c r="AO8" s="770"/>
      <c r="AP8" s="789" t="s">
        <v>563</v>
      </c>
      <c r="AQ8" s="789"/>
      <c r="AR8" s="789"/>
      <c r="AS8" s="789"/>
      <c r="AT8" s="789"/>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566</v>
      </c>
      <c r="BT8" s="774"/>
      <c r="BU8" s="774"/>
      <c r="BV8" s="774"/>
      <c r="BW8" s="774"/>
      <c r="BX8" s="774"/>
      <c r="BY8" s="774"/>
      <c r="BZ8" s="774"/>
      <c r="CA8" s="774"/>
      <c r="CB8" s="774"/>
      <c r="CC8" s="774"/>
      <c r="CD8" s="774"/>
      <c r="CE8" s="774"/>
      <c r="CF8" s="774"/>
      <c r="CG8" s="775"/>
      <c r="CH8" s="776">
        <v>-6</v>
      </c>
      <c r="CI8" s="777"/>
      <c r="CJ8" s="777"/>
      <c r="CK8" s="777"/>
      <c r="CL8" s="778"/>
      <c r="CM8" s="776">
        <v>26</v>
      </c>
      <c r="CN8" s="777"/>
      <c r="CO8" s="777"/>
      <c r="CP8" s="777"/>
      <c r="CQ8" s="778"/>
      <c r="CR8" s="776">
        <v>5</v>
      </c>
      <c r="CS8" s="777"/>
      <c r="CT8" s="777"/>
      <c r="CU8" s="777"/>
      <c r="CV8" s="778"/>
      <c r="CW8" s="776">
        <v>2</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90" t="s">
        <v>378</v>
      </c>
      <c r="C23" s="791"/>
      <c r="D23" s="791"/>
      <c r="E23" s="791"/>
      <c r="F23" s="791"/>
      <c r="G23" s="791"/>
      <c r="H23" s="791"/>
      <c r="I23" s="791"/>
      <c r="J23" s="791"/>
      <c r="K23" s="791"/>
      <c r="L23" s="791"/>
      <c r="M23" s="791"/>
      <c r="N23" s="791"/>
      <c r="O23" s="791"/>
      <c r="P23" s="792"/>
      <c r="Q23" s="793"/>
      <c r="R23" s="794"/>
      <c r="S23" s="794"/>
      <c r="T23" s="794"/>
      <c r="U23" s="794"/>
      <c r="V23" s="794"/>
      <c r="W23" s="794"/>
      <c r="X23" s="794"/>
      <c r="Y23" s="794"/>
      <c r="Z23" s="794"/>
      <c r="AA23" s="794"/>
      <c r="AB23" s="794"/>
      <c r="AC23" s="794"/>
      <c r="AD23" s="794"/>
      <c r="AE23" s="795"/>
      <c r="AF23" s="796">
        <v>933</v>
      </c>
      <c r="AG23" s="794"/>
      <c r="AH23" s="794"/>
      <c r="AI23" s="794"/>
      <c r="AJ23" s="797"/>
      <c r="AK23" s="798"/>
      <c r="AL23" s="799"/>
      <c r="AM23" s="799"/>
      <c r="AN23" s="799"/>
      <c r="AO23" s="799"/>
      <c r="AP23" s="794"/>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5" t="s">
        <v>384</v>
      </c>
      <c r="AG26" s="816"/>
      <c r="AH26" s="816"/>
      <c r="AI26" s="816"/>
      <c r="AJ26" s="817"/>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3">
        <v>6364</v>
      </c>
      <c r="R28" s="824"/>
      <c r="S28" s="824"/>
      <c r="T28" s="824"/>
      <c r="U28" s="824"/>
      <c r="V28" s="824">
        <v>6063</v>
      </c>
      <c r="W28" s="824"/>
      <c r="X28" s="824"/>
      <c r="Y28" s="824"/>
      <c r="Z28" s="824"/>
      <c r="AA28" s="824">
        <v>301</v>
      </c>
      <c r="AB28" s="824"/>
      <c r="AC28" s="824"/>
      <c r="AD28" s="824"/>
      <c r="AE28" s="825"/>
      <c r="AF28" s="826">
        <v>301</v>
      </c>
      <c r="AG28" s="824"/>
      <c r="AH28" s="824"/>
      <c r="AI28" s="824"/>
      <c r="AJ28" s="827"/>
      <c r="AK28" s="828">
        <v>530</v>
      </c>
      <c r="AL28" s="829"/>
      <c r="AM28" s="829"/>
      <c r="AN28" s="829"/>
      <c r="AO28" s="829"/>
      <c r="AP28" s="789" t="s">
        <v>487</v>
      </c>
      <c r="AQ28" s="789"/>
      <c r="AR28" s="789"/>
      <c r="AS28" s="789"/>
      <c r="AT28" s="789"/>
      <c r="AU28" s="789" t="s">
        <v>487</v>
      </c>
      <c r="AV28" s="789"/>
      <c r="AW28" s="789"/>
      <c r="AX28" s="789"/>
      <c r="AY28" s="789"/>
      <c r="AZ28" s="789" t="s">
        <v>487</v>
      </c>
      <c r="BA28" s="789"/>
      <c r="BB28" s="789"/>
      <c r="BC28" s="789"/>
      <c r="BD28" s="789"/>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6612</v>
      </c>
      <c r="R29" s="784"/>
      <c r="S29" s="784"/>
      <c r="T29" s="784"/>
      <c r="U29" s="784"/>
      <c r="V29" s="784">
        <v>6520</v>
      </c>
      <c r="W29" s="784"/>
      <c r="X29" s="784"/>
      <c r="Y29" s="784"/>
      <c r="Z29" s="784"/>
      <c r="AA29" s="784">
        <v>92</v>
      </c>
      <c r="AB29" s="784"/>
      <c r="AC29" s="784"/>
      <c r="AD29" s="784"/>
      <c r="AE29" s="785"/>
      <c r="AF29" s="786">
        <v>92</v>
      </c>
      <c r="AG29" s="787"/>
      <c r="AH29" s="787"/>
      <c r="AI29" s="787"/>
      <c r="AJ29" s="788"/>
      <c r="AK29" s="832">
        <v>937</v>
      </c>
      <c r="AL29" s="789"/>
      <c r="AM29" s="789"/>
      <c r="AN29" s="789"/>
      <c r="AO29" s="789"/>
      <c r="AP29" s="789" t="s">
        <v>487</v>
      </c>
      <c r="AQ29" s="789"/>
      <c r="AR29" s="789"/>
      <c r="AS29" s="789"/>
      <c r="AT29" s="789"/>
      <c r="AU29" s="789" t="s">
        <v>487</v>
      </c>
      <c r="AV29" s="789"/>
      <c r="AW29" s="789"/>
      <c r="AX29" s="789"/>
      <c r="AY29" s="789"/>
      <c r="AZ29" s="789" t="s">
        <v>487</v>
      </c>
      <c r="BA29" s="789"/>
      <c r="BB29" s="789"/>
      <c r="BC29" s="789"/>
      <c r="BD29" s="789"/>
      <c r="BE29" s="830"/>
      <c r="BF29" s="830"/>
      <c r="BG29" s="830"/>
      <c r="BH29" s="830"/>
      <c r="BI29" s="831"/>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1035</v>
      </c>
      <c r="R30" s="784"/>
      <c r="S30" s="784"/>
      <c r="T30" s="784"/>
      <c r="U30" s="784"/>
      <c r="V30" s="784">
        <v>1034</v>
      </c>
      <c r="W30" s="784"/>
      <c r="X30" s="784"/>
      <c r="Y30" s="784"/>
      <c r="Z30" s="784"/>
      <c r="AA30" s="784">
        <v>1</v>
      </c>
      <c r="AB30" s="784"/>
      <c r="AC30" s="784"/>
      <c r="AD30" s="784"/>
      <c r="AE30" s="785"/>
      <c r="AF30" s="786">
        <v>1</v>
      </c>
      <c r="AG30" s="787"/>
      <c r="AH30" s="787"/>
      <c r="AI30" s="787"/>
      <c r="AJ30" s="788"/>
      <c r="AK30" s="832">
        <v>249</v>
      </c>
      <c r="AL30" s="789"/>
      <c r="AM30" s="789"/>
      <c r="AN30" s="789"/>
      <c r="AO30" s="789"/>
      <c r="AP30" s="789" t="s">
        <v>487</v>
      </c>
      <c r="AQ30" s="789"/>
      <c r="AR30" s="789"/>
      <c r="AS30" s="789"/>
      <c r="AT30" s="789"/>
      <c r="AU30" s="789" t="s">
        <v>487</v>
      </c>
      <c r="AV30" s="789"/>
      <c r="AW30" s="789"/>
      <c r="AX30" s="789"/>
      <c r="AY30" s="789"/>
      <c r="AZ30" s="789" t="s">
        <v>487</v>
      </c>
      <c r="BA30" s="789"/>
      <c r="BB30" s="789"/>
      <c r="BC30" s="789"/>
      <c r="BD30" s="789"/>
      <c r="BE30" s="830"/>
      <c r="BF30" s="830"/>
      <c r="BG30" s="830"/>
      <c r="BH30" s="830"/>
      <c r="BI30" s="831"/>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38</v>
      </c>
      <c r="R31" s="784"/>
      <c r="S31" s="784"/>
      <c r="T31" s="784"/>
      <c r="U31" s="784"/>
      <c r="V31" s="784">
        <v>160</v>
      </c>
      <c r="W31" s="784"/>
      <c r="X31" s="784"/>
      <c r="Y31" s="784"/>
      <c r="Z31" s="784"/>
      <c r="AA31" s="784">
        <v>-122</v>
      </c>
      <c r="AB31" s="784"/>
      <c r="AC31" s="784"/>
      <c r="AD31" s="784"/>
      <c r="AE31" s="785"/>
      <c r="AF31" s="786">
        <v>-122</v>
      </c>
      <c r="AG31" s="787"/>
      <c r="AH31" s="787"/>
      <c r="AI31" s="787"/>
      <c r="AJ31" s="788"/>
      <c r="AK31" s="832" t="s">
        <v>487</v>
      </c>
      <c r="AL31" s="789"/>
      <c r="AM31" s="789"/>
      <c r="AN31" s="789"/>
      <c r="AO31" s="789"/>
      <c r="AP31" s="789" t="s">
        <v>487</v>
      </c>
      <c r="AQ31" s="789"/>
      <c r="AR31" s="789"/>
      <c r="AS31" s="789"/>
      <c r="AT31" s="789"/>
      <c r="AU31" s="789" t="s">
        <v>487</v>
      </c>
      <c r="AV31" s="789"/>
      <c r="AW31" s="789"/>
      <c r="AX31" s="789"/>
      <c r="AY31" s="789"/>
      <c r="AZ31" s="789" t="s">
        <v>487</v>
      </c>
      <c r="BA31" s="789"/>
      <c r="BB31" s="789"/>
      <c r="BC31" s="789"/>
      <c r="BD31" s="789"/>
      <c r="BE31" s="830"/>
      <c r="BF31" s="830"/>
      <c r="BG31" s="830"/>
      <c r="BH31" s="830"/>
      <c r="BI31" s="831"/>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1215</v>
      </c>
      <c r="R32" s="784"/>
      <c r="S32" s="784"/>
      <c r="T32" s="784"/>
      <c r="U32" s="784"/>
      <c r="V32" s="784">
        <v>1296</v>
      </c>
      <c r="W32" s="784"/>
      <c r="X32" s="784"/>
      <c r="Y32" s="784"/>
      <c r="Z32" s="784"/>
      <c r="AA32" s="784">
        <v>-81</v>
      </c>
      <c r="AB32" s="784"/>
      <c r="AC32" s="784"/>
      <c r="AD32" s="784"/>
      <c r="AE32" s="785"/>
      <c r="AF32" s="786">
        <v>1238</v>
      </c>
      <c r="AG32" s="787"/>
      <c r="AH32" s="787"/>
      <c r="AI32" s="787"/>
      <c r="AJ32" s="788"/>
      <c r="AK32" s="832">
        <v>15</v>
      </c>
      <c r="AL32" s="789"/>
      <c r="AM32" s="789"/>
      <c r="AN32" s="789"/>
      <c r="AO32" s="789"/>
      <c r="AP32" s="789">
        <v>1350</v>
      </c>
      <c r="AQ32" s="789"/>
      <c r="AR32" s="789"/>
      <c r="AS32" s="789"/>
      <c r="AT32" s="789"/>
      <c r="AU32" s="789">
        <v>240</v>
      </c>
      <c r="AV32" s="789"/>
      <c r="AW32" s="789"/>
      <c r="AX32" s="789"/>
      <c r="AY32" s="789"/>
      <c r="AZ32" s="789" t="s">
        <v>487</v>
      </c>
      <c r="BA32" s="789"/>
      <c r="BB32" s="789"/>
      <c r="BC32" s="789"/>
      <c r="BD32" s="789"/>
      <c r="BE32" s="830" t="s">
        <v>394</v>
      </c>
      <c r="BF32" s="830"/>
      <c r="BG32" s="830"/>
      <c r="BH32" s="830"/>
      <c r="BI32" s="831"/>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1123</v>
      </c>
      <c r="R33" s="784"/>
      <c r="S33" s="784"/>
      <c r="T33" s="784"/>
      <c r="U33" s="784"/>
      <c r="V33" s="784">
        <v>1119</v>
      </c>
      <c r="W33" s="784"/>
      <c r="X33" s="784"/>
      <c r="Y33" s="784"/>
      <c r="Z33" s="784"/>
      <c r="AA33" s="784">
        <v>4</v>
      </c>
      <c r="AB33" s="784"/>
      <c r="AC33" s="784"/>
      <c r="AD33" s="784"/>
      <c r="AE33" s="785"/>
      <c r="AF33" s="786">
        <v>53</v>
      </c>
      <c r="AG33" s="787"/>
      <c r="AH33" s="787"/>
      <c r="AI33" s="787"/>
      <c r="AJ33" s="788"/>
      <c r="AK33" s="832">
        <v>400</v>
      </c>
      <c r="AL33" s="789"/>
      <c r="AM33" s="789"/>
      <c r="AN33" s="789"/>
      <c r="AO33" s="789"/>
      <c r="AP33" s="789">
        <v>9043</v>
      </c>
      <c r="AQ33" s="789"/>
      <c r="AR33" s="789"/>
      <c r="AS33" s="789"/>
      <c r="AT33" s="789"/>
      <c r="AU33" s="789">
        <v>5444</v>
      </c>
      <c r="AV33" s="789"/>
      <c r="AW33" s="789"/>
      <c r="AX33" s="789"/>
      <c r="AY33" s="789"/>
      <c r="AZ33" s="833" t="s">
        <v>487</v>
      </c>
      <c r="BA33" s="833"/>
      <c r="BB33" s="833"/>
      <c r="BC33" s="833"/>
      <c r="BD33" s="833"/>
      <c r="BE33" s="830" t="s">
        <v>394</v>
      </c>
      <c r="BF33" s="830"/>
      <c r="BG33" s="830"/>
      <c r="BH33" s="830"/>
      <c r="BI33" s="831"/>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789"/>
      <c r="AM34" s="789"/>
      <c r="AN34" s="789"/>
      <c r="AO34" s="789"/>
      <c r="AP34" s="789"/>
      <c r="AQ34" s="789"/>
      <c r="AR34" s="789"/>
      <c r="AS34" s="789"/>
      <c r="AT34" s="789"/>
      <c r="AU34" s="789"/>
      <c r="AV34" s="789"/>
      <c r="AW34" s="789"/>
      <c r="AX34" s="789"/>
      <c r="AY34" s="789"/>
      <c r="AZ34" s="833"/>
      <c r="BA34" s="833"/>
      <c r="BB34" s="833"/>
      <c r="BC34" s="833"/>
      <c r="BD34" s="833"/>
      <c r="BE34" s="830"/>
      <c r="BF34" s="830"/>
      <c r="BG34" s="830"/>
      <c r="BH34" s="830"/>
      <c r="BI34" s="831"/>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789"/>
      <c r="AM35" s="789"/>
      <c r="AN35" s="789"/>
      <c r="AO35" s="789"/>
      <c r="AP35" s="789"/>
      <c r="AQ35" s="789"/>
      <c r="AR35" s="789"/>
      <c r="AS35" s="789"/>
      <c r="AT35" s="789"/>
      <c r="AU35" s="789"/>
      <c r="AV35" s="789"/>
      <c r="AW35" s="789"/>
      <c r="AX35" s="789"/>
      <c r="AY35" s="789"/>
      <c r="AZ35" s="833"/>
      <c r="BA35" s="833"/>
      <c r="BB35" s="833"/>
      <c r="BC35" s="833"/>
      <c r="BD35" s="833"/>
      <c r="BE35" s="830"/>
      <c r="BF35" s="830"/>
      <c r="BG35" s="830"/>
      <c r="BH35" s="830"/>
      <c r="BI35" s="831"/>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789"/>
      <c r="AM36" s="789"/>
      <c r="AN36" s="789"/>
      <c r="AO36" s="789"/>
      <c r="AP36" s="789"/>
      <c r="AQ36" s="789"/>
      <c r="AR36" s="789"/>
      <c r="AS36" s="789"/>
      <c r="AT36" s="789"/>
      <c r="AU36" s="789"/>
      <c r="AV36" s="789"/>
      <c r="AW36" s="789"/>
      <c r="AX36" s="789"/>
      <c r="AY36" s="789"/>
      <c r="AZ36" s="833"/>
      <c r="BA36" s="833"/>
      <c r="BB36" s="833"/>
      <c r="BC36" s="833"/>
      <c r="BD36" s="833"/>
      <c r="BE36" s="830"/>
      <c r="BF36" s="830"/>
      <c r="BG36" s="830"/>
      <c r="BH36" s="830"/>
      <c r="BI36" s="831"/>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789"/>
      <c r="AM37" s="789"/>
      <c r="AN37" s="789"/>
      <c r="AO37" s="789"/>
      <c r="AP37" s="789"/>
      <c r="AQ37" s="789"/>
      <c r="AR37" s="789"/>
      <c r="AS37" s="789"/>
      <c r="AT37" s="789"/>
      <c r="AU37" s="789"/>
      <c r="AV37" s="789"/>
      <c r="AW37" s="789"/>
      <c r="AX37" s="789"/>
      <c r="AY37" s="789"/>
      <c r="AZ37" s="833"/>
      <c r="BA37" s="833"/>
      <c r="BB37" s="833"/>
      <c r="BC37" s="833"/>
      <c r="BD37" s="833"/>
      <c r="BE37" s="830"/>
      <c r="BF37" s="830"/>
      <c r="BG37" s="830"/>
      <c r="BH37" s="830"/>
      <c r="BI37" s="831"/>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789"/>
      <c r="AM38" s="789"/>
      <c r="AN38" s="789"/>
      <c r="AO38" s="789"/>
      <c r="AP38" s="789"/>
      <c r="AQ38" s="789"/>
      <c r="AR38" s="789"/>
      <c r="AS38" s="789"/>
      <c r="AT38" s="789"/>
      <c r="AU38" s="789"/>
      <c r="AV38" s="789"/>
      <c r="AW38" s="789"/>
      <c r="AX38" s="789"/>
      <c r="AY38" s="789"/>
      <c r="AZ38" s="833"/>
      <c r="BA38" s="833"/>
      <c r="BB38" s="833"/>
      <c r="BC38" s="833"/>
      <c r="BD38" s="833"/>
      <c r="BE38" s="830"/>
      <c r="BF38" s="830"/>
      <c r="BG38" s="830"/>
      <c r="BH38" s="830"/>
      <c r="BI38" s="831"/>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789"/>
      <c r="AM39" s="789"/>
      <c r="AN39" s="789"/>
      <c r="AO39" s="789"/>
      <c r="AP39" s="789"/>
      <c r="AQ39" s="789"/>
      <c r="AR39" s="789"/>
      <c r="AS39" s="789"/>
      <c r="AT39" s="789"/>
      <c r="AU39" s="789"/>
      <c r="AV39" s="789"/>
      <c r="AW39" s="789"/>
      <c r="AX39" s="789"/>
      <c r="AY39" s="789"/>
      <c r="AZ39" s="833"/>
      <c r="BA39" s="833"/>
      <c r="BB39" s="833"/>
      <c r="BC39" s="833"/>
      <c r="BD39" s="833"/>
      <c r="BE39" s="830"/>
      <c r="BF39" s="830"/>
      <c r="BG39" s="830"/>
      <c r="BH39" s="830"/>
      <c r="BI39" s="831"/>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789"/>
      <c r="AM40" s="789"/>
      <c r="AN40" s="789"/>
      <c r="AO40" s="789"/>
      <c r="AP40" s="789"/>
      <c r="AQ40" s="789"/>
      <c r="AR40" s="789"/>
      <c r="AS40" s="789"/>
      <c r="AT40" s="789"/>
      <c r="AU40" s="789"/>
      <c r="AV40" s="789"/>
      <c r="AW40" s="789"/>
      <c r="AX40" s="789"/>
      <c r="AY40" s="789"/>
      <c r="AZ40" s="833"/>
      <c r="BA40" s="833"/>
      <c r="BB40" s="833"/>
      <c r="BC40" s="833"/>
      <c r="BD40" s="833"/>
      <c r="BE40" s="830"/>
      <c r="BF40" s="830"/>
      <c r="BG40" s="830"/>
      <c r="BH40" s="830"/>
      <c r="BI40" s="831"/>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789"/>
      <c r="AM41" s="789"/>
      <c r="AN41" s="789"/>
      <c r="AO41" s="789"/>
      <c r="AP41" s="789"/>
      <c r="AQ41" s="789"/>
      <c r="AR41" s="789"/>
      <c r="AS41" s="789"/>
      <c r="AT41" s="789"/>
      <c r="AU41" s="789"/>
      <c r="AV41" s="789"/>
      <c r="AW41" s="789"/>
      <c r="AX41" s="789"/>
      <c r="AY41" s="789"/>
      <c r="AZ41" s="833"/>
      <c r="BA41" s="833"/>
      <c r="BB41" s="833"/>
      <c r="BC41" s="833"/>
      <c r="BD41" s="833"/>
      <c r="BE41" s="830"/>
      <c r="BF41" s="830"/>
      <c r="BG41" s="830"/>
      <c r="BH41" s="830"/>
      <c r="BI41" s="831"/>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789"/>
      <c r="AM42" s="789"/>
      <c r="AN42" s="789"/>
      <c r="AO42" s="789"/>
      <c r="AP42" s="789"/>
      <c r="AQ42" s="789"/>
      <c r="AR42" s="789"/>
      <c r="AS42" s="789"/>
      <c r="AT42" s="789"/>
      <c r="AU42" s="789"/>
      <c r="AV42" s="789"/>
      <c r="AW42" s="789"/>
      <c r="AX42" s="789"/>
      <c r="AY42" s="789"/>
      <c r="AZ42" s="833"/>
      <c r="BA42" s="833"/>
      <c r="BB42" s="833"/>
      <c r="BC42" s="833"/>
      <c r="BD42" s="833"/>
      <c r="BE42" s="830"/>
      <c r="BF42" s="830"/>
      <c r="BG42" s="830"/>
      <c r="BH42" s="830"/>
      <c r="BI42" s="831"/>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789"/>
      <c r="AM43" s="789"/>
      <c r="AN43" s="789"/>
      <c r="AO43" s="789"/>
      <c r="AP43" s="789"/>
      <c r="AQ43" s="789"/>
      <c r="AR43" s="789"/>
      <c r="AS43" s="789"/>
      <c r="AT43" s="789"/>
      <c r="AU43" s="789"/>
      <c r="AV43" s="789"/>
      <c r="AW43" s="789"/>
      <c r="AX43" s="789"/>
      <c r="AY43" s="789"/>
      <c r="AZ43" s="833"/>
      <c r="BA43" s="833"/>
      <c r="BB43" s="833"/>
      <c r="BC43" s="833"/>
      <c r="BD43" s="833"/>
      <c r="BE43" s="830"/>
      <c r="BF43" s="830"/>
      <c r="BG43" s="830"/>
      <c r="BH43" s="830"/>
      <c r="BI43" s="831"/>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789"/>
      <c r="AM44" s="789"/>
      <c r="AN44" s="789"/>
      <c r="AO44" s="789"/>
      <c r="AP44" s="789"/>
      <c r="AQ44" s="789"/>
      <c r="AR44" s="789"/>
      <c r="AS44" s="789"/>
      <c r="AT44" s="789"/>
      <c r="AU44" s="789"/>
      <c r="AV44" s="789"/>
      <c r="AW44" s="789"/>
      <c r="AX44" s="789"/>
      <c r="AY44" s="789"/>
      <c r="AZ44" s="833"/>
      <c r="BA44" s="833"/>
      <c r="BB44" s="833"/>
      <c r="BC44" s="833"/>
      <c r="BD44" s="833"/>
      <c r="BE44" s="830"/>
      <c r="BF44" s="830"/>
      <c r="BG44" s="830"/>
      <c r="BH44" s="830"/>
      <c r="BI44" s="831"/>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789"/>
      <c r="AM45" s="789"/>
      <c r="AN45" s="789"/>
      <c r="AO45" s="789"/>
      <c r="AP45" s="789"/>
      <c r="AQ45" s="789"/>
      <c r="AR45" s="789"/>
      <c r="AS45" s="789"/>
      <c r="AT45" s="789"/>
      <c r="AU45" s="789"/>
      <c r="AV45" s="789"/>
      <c r="AW45" s="789"/>
      <c r="AX45" s="789"/>
      <c r="AY45" s="789"/>
      <c r="AZ45" s="833"/>
      <c r="BA45" s="833"/>
      <c r="BB45" s="833"/>
      <c r="BC45" s="833"/>
      <c r="BD45" s="833"/>
      <c r="BE45" s="830"/>
      <c r="BF45" s="830"/>
      <c r="BG45" s="830"/>
      <c r="BH45" s="830"/>
      <c r="BI45" s="831"/>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789"/>
      <c r="AM46" s="789"/>
      <c r="AN46" s="789"/>
      <c r="AO46" s="789"/>
      <c r="AP46" s="789"/>
      <c r="AQ46" s="789"/>
      <c r="AR46" s="789"/>
      <c r="AS46" s="789"/>
      <c r="AT46" s="789"/>
      <c r="AU46" s="789"/>
      <c r="AV46" s="789"/>
      <c r="AW46" s="789"/>
      <c r="AX46" s="789"/>
      <c r="AY46" s="789"/>
      <c r="AZ46" s="833"/>
      <c r="BA46" s="833"/>
      <c r="BB46" s="833"/>
      <c r="BC46" s="833"/>
      <c r="BD46" s="833"/>
      <c r="BE46" s="830"/>
      <c r="BF46" s="830"/>
      <c r="BG46" s="830"/>
      <c r="BH46" s="830"/>
      <c r="BI46" s="831"/>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789"/>
      <c r="AM47" s="789"/>
      <c r="AN47" s="789"/>
      <c r="AO47" s="789"/>
      <c r="AP47" s="789"/>
      <c r="AQ47" s="789"/>
      <c r="AR47" s="789"/>
      <c r="AS47" s="789"/>
      <c r="AT47" s="789"/>
      <c r="AU47" s="789"/>
      <c r="AV47" s="789"/>
      <c r="AW47" s="789"/>
      <c r="AX47" s="789"/>
      <c r="AY47" s="789"/>
      <c r="AZ47" s="833"/>
      <c r="BA47" s="833"/>
      <c r="BB47" s="833"/>
      <c r="BC47" s="833"/>
      <c r="BD47" s="833"/>
      <c r="BE47" s="830"/>
      <c r="BF47" s="830"/>
      <c r="BG47" s="830"/>
      <c r="BH47" s="830"/>
      <c r="BI47" s="831"/>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789"/>
      <c r="AM48" s="789"/>
      <c r="AN48" s="789"/>
      <c r="AO48" s="789"/>
      <c r="AP48" s="789"/>
      <c r="AQ48" s="789"/>
      <c r="AR48" s="789"/>
      <c r="AS48" s="789"/>
      <c r="AT48" s="789"/>
      <c r="AU48" s="789"/>
      <c r="AV48" s="789"/>
      <c r="AW48" s="789"/>
      <c r="AX48" s="789"/>
      <c r="AY48" s="789"/>
      <c r="AZ48" s="833"/>
      <c r="BA48" s="833"/>
      <c r="BB48" s="833"/>
      <c r="BC48" s="833"/>
      <c r="BD48" s="833"/>
      <c r="BE48" s="830"/>
      <c r="BF48" s="830"/>
      <c r="BG48" s="830"/>
      <c r="BH48" s="830"/>
      <c r="BI48" s="831"/>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789"/>
      <c r="AM49" s="789"/>
      <c r="AN49" s="789"/>
      <c r="AO49" s="789"/>
      <c r="AP49" s="789"/>
      <c r="AQ49" s="789"/>
      <c r="AR49" s="789"/>
      <c r="AS49" s="789"/>
      <c r="AT49" s="789"/>
      <c r="AU49" s="789"/>
      <c r="AV49" s="789"/>
      <c r="AW49" s="789"/>
      <c r="AX49" s="789"/>
      <c r="AY49" s="789"/>
      <c r="AZ49" s="833"/>
      <c r="BA49" s="833"/>
      <c r="BB49" s="833"/>
      <c r="BC49" s="833"/>
      <c r="BD49" s="833"/>
      <c r="BE49" s="830"/>
      <c r="BF49" s="830"/>
      <c r="BG49" s="830"/>
      <c r="BH49" s="830"/>
      <c r="BI49" s="831"/>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396</v>
      </c>
      <c r="BK62" s="807"/>
      <c r="BL62" s="807"/>
      <c r="BM62" s="807"/>
      <c r="BN62" s="808"/>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90" t="s">
        <v>397</v>
      </c>
      <c r="C63" s="791"/>
      <c r="D63" s="791"/>
      <c r="E63" s="791"/>
      <c r="F63" s="791"/>
      <c r="G63" s="791"/>
      <c r="H63" s="791"/>
      <c r="I63" s="791"/>
      <c r="J63" s="791"/>
      <c r="K63" s="791"/>
      <c r="L63" s="791"/>
      <c r="M63" s="791"/>
      <c r="N63" s="791"/>
      <c r="O63" s="791"/>
      <c r="P63" s="792"/>
      <c r="Q63" s="839"/>
      <c r="R63" s="840"/>
      <c r="S63" s="840"/>
      <c r="T63" s="840"/>
      <c r="U63" s="840"/>
      <c r="V63" s="840"/>
      <c r="W63" s="840"/>
      <c r="X63" s="840"/>
      <c r="Y63" s="840"/>
      <c r="Z63" s="840"/>
      <c r="AA63" s="840"/>
      <c r="AB63" s="840"/>
      <c r="AC63" s="840"/>
      <c r="AD63" s="840"/>
      <c r="AE63" s="841"/>
      <c r="AF63" s="842">
        <v>1563</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6"/>
      <c r="AH66" s="816"/>
      <c r="AI66" s="816"/>
      <c r="AJ66" s="854"/>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9"/>
      <c r="AH67" s="819"/>
      <c r="AI67" s="819"/>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559</v>
      </c>
      <c r="C68" s="869"/>
      <c r="D68" s="869"/>
      <c r="E68" s="869"/>
      <c r="F68" s="869"/>
      <c r="G68" s="869"/>
      <c r="H68" s="869"/>
      <c r="I68" s="869"/>
      <c r="J68" s="869"/>
      <c r="K68" s="869"/>
      <c r="L68" s="869"/>
      <c r="M68" s="869"/>
      <c r="N68" s="869"/>
      <c r="O68" s="869"/>
      <c r="P68" s="870"/>
      <c r="Q68" s="871">
        <v>276</v>
      </c>
      <c r="R68" s="865"/>
      <c r="S68" s="865"/>
      <c r="T68" s="865"/>
      <c r="U68" s="865"/>
      <c r="V68" s="865">
        <v>223</v>
      </c>
      <c r="W68" s="865"/>
      <c r="X68" s="865"/>
      <c r="Y68" s="865"/>
      <c r="Z68" s="865"/>
      <c r="AA68" s="865">
        <v>53</v>
      </c>
      <c r="AB68" s="865"/>
      <c r="AC68" s="865"/>
      <c r="AD68" s="865"/>
      <c r="AE68" s="865"/>
      <c r="AF68" s="865">
        <v>53</v>
      </c>
      <c r="AG68" s="865"/>
      <c r="AH68" s="865"/>
      <c r="AI68" s="865"/>
      <c r="AJ68" s="865"/>
      <c r="AK68" s="865">
        <v>127</v>
      </c>
      <c r="AL68" s="865"/>
      <c r="AM68" s="865"/>
      <c r="AN68" s="865"/>
      <c r="AO68" s="865"/>
      <c r="AP68" s="865" t="s">
        <v>563</v>
      </c>
      <c r="AQ68" s="865"/>
      <c r="AR68" s="865"/>
      <c r="AS68" s="865"/>
      <c r="AT68" s="865"/>
      <c r="AU68" s="865"/>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561</v>
      </c>
      <c r="C69" s="873"/>
      <c r="D69" s="873"/>
      <c r="E69" s="873"/>
      <c r="F69" s="873"/>
      <c r="G69" s="873"/>
      <c r="H69" s="873"/>
      <c r="I69" s="873"/>
      <c r="J69" s="873"/>
      <c r="K69" s="873"/>
      <c r="L69" s="873"/>
      <c r="M69" s="873"/>
      <c r="N69" s="873"/>
      <c r="O69" s="873"/>
      <c r="P69" s="874"/>
      <c r="Q69" s="875">
        <v>187</v>
      </c>
      <c r="R69" s="789"/>
      <c r="S69" s="789"/>
      <c r="T69" s="789"/>
      <c r="U69" s="789"/>
      <c r="V69" s="789">
        <v>176</v>
      </c>
      <c r="W69" s="789"/>
      <c r="X69" s="789"/>
      <c r="Y69" s="789"/>
      <c r="Z69" s="789"/>
      <c r="AA69" s="789">
        <v>11</v>
      </c>
      <c r="AB69" s="789"/>
      <c r="AC69" s="789"/>
      <c r="AD69" s="789"/>
      <c r="AE69" s="789"/>
      <c r="AF69" s="789">
        <v>11</v>
      </c>
      <c r="AG69" s="789"/>
      <c r="AH69" s="789"/>
      <c r="AI69" s="789"/>
      <c r="AJ69" s="789"/>
      <c r="AK69" s="789">
        <v>87</v>
      </c>
      <c r="AL69" s="789"/>
      <c r="AM69" s="789"/>
      <c r="AN69" s="789"/>
      <c r="AO69" s="789"/>
      <c r="AP69" s="789" t="s">
        <v>563</v>
      </c>
      <c r="AQ69" s="789"/>
      <c r="AR69" s="789"/>
      <c r="AS69" s="789"/>
      <c r="AT69" s="789"/>
      <c r="AU69" s="789"/>
      <c r="AV69" s="789"/>
      <c r="AW69" s="789"/>
      <c r="AX69" s="789"/>
      <c r="AY69" s="789"/>
      <c r="AZ69" s="830"/>
      <c r="BA69" s="830"/>
      <c r="BB69" s="830"/>
      <c r="BC69" s="830"/>
      <c r="BD69" s="831"/>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560</v>
      </c>
      <c r="C70" s="873"/>
      <c r="D70" s="873"/>
      <c r="E70" s="873"/>
      <c r="F70" s="873"/>
      <c r="G70" s="873"/>
      <c r="H70" s="873"/>
      <c r="I70" s="873"/>
      <c r="J70" s="873"/>
      <c r="K70" s="873"/>
      <c r="L70" s="873"/>
      <c r="M70" s="873"/>
      <c r="N70" s="873"/>
      <c r="O70" s="873"/>
      <c r="P70" s="874"/>
      <c r="Q70" s="875">
        <v>15213</v>
      </c>
      <c r="R70" s="789"/>
      <c r="S70" s="789"/>
      <c r="T70" s="789"/>
      <c r="U70" s="789"/>
      <c r="V70" s="789">
        <v>15014</v>
      </c>
      <c r="W70" s="789"/>
      <c r="X70" s="789"/>
      <c r="Y70" s="789"/>
      <c r="Z70" s="789"/>
      <c r="AA70" s="789">
        <v>198</v>
      </c>
      <c r="AB70" s="789"/>
      <c r="AC70" s="789"/>
      <c r="AD70" s="789"/>
      <c r="AE70" s="789"/>
      <c r="AF70" s="789">
        <v>198</v>
      </c>
      <c r="AG70" s="789"/>
      <c r="AH70" s="789"/>
      <c r="AI70" s="789"/>
      <c r="AJ70" s="789"/>
      <c r="AK70" s="789">
        <v>470</v>
      </c>
      <c r="AL70" s="789"/>
      <c r="AM70" s="789"/>
      <c r="AN70" s="789"/>
      <c r="AO70" s="789"/>
      <c r="AP70" s="789">
        <v>4568</v>
      </c>
      <c r="AQ70" s="789"/>
      <c r="AR70" s="789"/>
      <c r="AS70" s="789"/>
      <c r="AT70" s="789"/>
      <c r="AU70" s="789"/>
      <c r="AV70" s="789"/>
      <c r="AW70" s="789"/>
      <c r="AX70" s="789"/>
      <c r="AY70" s="789"/>
      <c r="AZ70" s="830"/>
      <c r="BA70" s="830"/>
      <c r="BB70" s="830"/>
      <c r="BC70" s="830"/>
      <c r="BD70" s="831"/>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562</v>
      </c>
      <c r="C71" s="873"/>
      <c r="D71" s="873"/>
      <c r="E71" s="873"/>
      <c r="F71" s="873"/>
      <c r="G71" s="873"/>
      <c r="H71" s="873"/>
      <c r="I71" s="873"/>
      <c r="J71" s="873"/>
      <c r="K71" s="873"/>
      <c r="L71" s="873"/>
      <c r="M71" s="873"/>
      <c r="N71" s="873"/>
      <c r="O71" s="873"/>
      <c r="P71" s="874"/>
      <c r="Q71" s="875">
        <v>86</v>
      </c>
      <c r="R71" s="789"/>
      <c r="S71" s="789"/>
      <c r="T71" s="789"/>
      <c r="U71" s="789"/>
      <c r="V71" s="789">
        <v>72</v>
      </c>
      <c r="W71" s="789"/>
      <c r="X71" s="789"/>
      <c r="Y71" s="789"/>
      <c r="Z71" s="789"/>
      <c r="AA71" s="789">
        <v>13</v>
      </c>
      <c r="AB71" s="789"/>
      <c r="AC71" s="789"/>
      <c r="AD71" s="789"/>
      <c r="AE71" s="789"/>
      <c r="AF71" s="789">
        <v>13</v>
      </c>
      <c r="AG71" s="789"/>
      <c r="AH71" s="789"/>
      <c r="AI71" s="789"/>
      <c r="AJ71" s="789"/>
      <c r="AK71" s="789" t="s">
        <v>563</v>
      </c>
      <c r="AL71" s="789"/>
      <c r="AM71" s="789"/>
      <c r="AN71" s="789"/>
      <c r="AO71" s="789"/>
      <c r="AP71" s="789" t="s">
        <v>563</v>
      </c>
      <c r="AQ71" s="789"/>
      <c r="AR71" s="789"/>
      <c r="AS71" s="789"/>
      <c r="AT71" s="789"/>
      <c r="AU71" s="789"/>
      <c r="AV71" s="789"/>
      <c r="AW71" s="789"/>
      <c r="AX71" s="789"/>
      <c r="AY71" s="789"/>
      <c r="AZ71" s="830"/>
      <c r="BA71" s="830"/>
      <c r="BB71" s="830"/>
      <c r="BC71" s="830"/>
      <c r="BD71" s="831"/>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c r="C72" s="873"/>
      <c r="D72" s="873"/>
      <c r="E72" s="873"/>
      <c r="F72" s="873"/>
      <c r="G72" s="873"/>
      <c r="H72" s="873"/>
      <c r="I72" s="873"/>
      <c r="J72" s="873"/>
      <c r="K72" s="873"/>
      <c r="L72" s="873"/>
      <c r="M72" s="873"/>
      <c r="N72" s="873"/>
      <c r="O72" s="873"/>
      <c r="P72" s="874"/>
      <c r="Q72" s="875"/>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89"/>
      <c r="AY72" s="789"/>
      <c r="AZ72" s="830"/>
      <c r="BA72" s="830"/>
      <c r="BB72" s="830"/>
      <c r="BC72" s="830"/>
      <c r="BD72" s="831"/>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c r="C73" s="873"/>
      <c r="D73" s="873"/>
      <c r="E73" s="873"/>
      <c r="F73" s="873"/>
      <c r="G73" s="873"/>
      <c r="H73" s="873"/>
      <c r="I73" s="873"/>
      <c r="J73" s="873"/>
      <c r="K73" s="873"/>
      <c r="L73" s="873"/>
      <c r="M73" s="873"/>
      <c r="N73" s="873"/>
      <c r="O73" s="873"/>
      <c r="P73" s="874"/>
      <c r="Q73" s="875"/>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89"/>
      <c r="AY73" s="789"/>
      <c r="AZ73" s="830"/>
      <c r="BA73" s="830"/>
      <c r="BB73" s="830"/>
      <c r="BC73" s="830"/>
      <c r="BD73" s="831"/>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c r="C74" s="873"/>
      <c r="D74" s="873"/>
      <c r="E74" s="873"/>
      <c r="F74" s="873"/>
      <c r="G74" s="873"/>
      <c r="H74" s="873"/>
      <c r="I74" s="873"/>
      <c r="J74" s="873"/>
      <c r="K74" s="873"/>
      <c r="L74" s="873"/>
      <c r="M74" s="873"/>
      <c r="N74" s="873"/>
      <c r="O74" s="873"/>
      <c r="P74" s="874"/>
      <c r="Q74" s="875"/>
      <c r="R74" s="789"/>
      <c r="S74" s="789"/>
      <c r="T74" s="789"/>
      <c r="U74" s="789"/>
      <c r="V74" s="789"/>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789"/>
      <c r="AY74" s="789"/>
      <c r="AZ74" s="830"/>
      <c r="BA74" s="830"/>
      <c r="BB74" s="830"/>
      <c r="BC74" s="830"/>
      <c r="BD74" s="831"/>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c r="C75" s="873"/>
      <c r="D75" s="873"/>
      <c r="E75" s="873"/>
      <c r="F75" s="873"/>
      <c r="G75" s="873"/>
      <c r="H75" s="873"/>
      <c r="I75" s="873"/>
      <c r="J75" s="873"/>
      <c r="K75" s="873"/>
      <c r="L75" s="873"/>
      <c r="M75" s="873"/>
      <c r="N75" s="873"/>
      <c r="O75" s="873"/>
      <c r="P75" s="874"/>
      <c r="Q75" s="876"/>
      <c r="R75" s="877"/>
      <c r="S75" s="877"/>
      <c r="T75" s="877"/>
      <c r="U75" s="832"/>
      <c r="V75" s="878"/>
      <c r="W75" s="877"/>
      <c r="X75" s="877"/>
      <c r="Y75" s="877"/>
      <c r="Z75" s="832"/>
      <c r="AA75" s="878"/>
      <c r="AB75" s="877"/>
      <c r="AC75" s="877"/>
      <c r="AD75" s="877"/>
      <c r="AE75" s="832"/>
      <c r="AF75" s="878"/>
      <c r="AG75" s="877"/>
      <c r="AH75" s="877"/>
      <c r="AI75" s="877"/>
      <c r="AJ75" s="832"/>
      <c r="AK75" s="878"/>
      <c r="AL75" s="877"/>
      <c r="AM75" s="877"/>
      <c r="AN75" s="877"/>
      <c r="AO75" s="832"/>
      <c r="AP75" s="878"/>
      <c r="AQ75" s="877"/>
      <c r="AR75" s="877"/>
      <c r="AS75" s="877"/>
      <c r="AT75" s="832"/>
      <c r="AU75" s="878"/>
      <c r="AV75" s="877"/>
      <c r="AW75" s="877"/>
      <c r="AX75" s="877"/>
      <c r="AY75" s="832"/>
      <c r="AZ75" s="830"/>
      <c r="BA75" s="830"/>
      <c r="BB75" s="830"/>
      <c r="BC75" s="830"/>
      <c r="BD75" s="831"/>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6"/>
      <c r="R76" s="877"/>
      <c r="S76" s="877"/>
      <c r="T76" s="877"/>
      <c r="U76" s="832"/>
      <c r="V76" s="878"/>
      <c r="W76" s="877"/>
      <c r="X76" s="877"/>
      <c r="Y76" s="877"/>
      <c r="Z76" s="832"/>
      <c r="AA76" s="878"/>
      <c r="AB76" s="877"/>
      <c r="AC76" s="877"/>
      <c r="AD76" s="877"/>
      <c r="AE76" s="832"/>
      <c r="AF76" s="878"/>
      <c r="AG76" s="877"/>
      <c r="AH76" s="877"/>
      <c r="AI76" s="877"/>
      <c r="AJ76" s="832"/>
      <c r="AK76" s="878"/>
      <c r="AL76" s="877"/>
      <c r="AM76" s="877"/>
      <c r="AN76" s="877"/>
      <c r="AO76" s="832"/>
      <c r="AP76" s="878"/>
      <c r="AQ76" s="877"/>
      <c r="AR76" s="877"/>
      <c r="AS76" s="877"/>
      <c r="AT76" s="832"/>
      <c r="AU76" s="878"/>
      <c r="AV76" s="877"/>
      <c r="AW76" s="877"/>
      <c r="AX76" s="877"/>
      <c r="AY76" s="832"/>
      <c r="AZ76" s="830"/>
      <c r="BA76" s="830"/>
      <c r="BB76" s="830"/>
      <c r="BC76" s="830"/>
      <c r="BD76" s="831"/>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830"/>
      <c r="BA78" s="830"/>
      <c r="BB78" s="830"/>
      <c r="BC78" s="830"/>
      <c r="BD78" s="831"/>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789"/>
      <c r="AY79" s="789"/>
      <c r="AZ79" s="830"/>
      <c r="BA79" s="830"/>
      <c r="BB79" s="830"/>
      <c r="BC79" s="830"/>
      <c r="BD79" s="831"/>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89"/>
      <c r="AY80" s="789"/>
      <c r="AZ80" s="830"/>
      <c r="BA80" s="830"/>
      <c r="BB80" s="830"/>
      <c r="BC80" s="830"/>
      <c r="BD80" s="831"/>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789"/>
      <c r="AY81" s="789"/>
      <c r="AZ81" s="830"/>
      <c r="BA81" s="830"/>
      <c r="BB81" s="830"/>
      <c r="BC81" s="830"/>
      <c r="BD81" s="831"/>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830"/>
      <c r="BA82" s="830"/>
      <c r="BB82" s="830"/>
      <c r="BC82" s="830"/>
      <c r="BD82" s="831"/>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789"/>
      <c r="S83" s="789"/>
      <c r="T83" s="789"/>
      <c r="U83" s="789"/>
      <c r="V83" s="789"/>
      <c r="W83" s="789"/>
      <c r="X83" s="789"/>
      <c r="Y83" s="789"/>
      <c r="Z83" s="789"/>
      <c r="AA83" s="789"/>
      <c r="AB83" s="789"/>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89"/>
      <c r="AY83" s="789"/>
      <c r="AZ83" s="830"/>
      <c r="BA83" s="830"/>
      <c r="BB83" s="830"/>
      <c r="BC83" s="830"/>
      <c r="BD83" s="831"/>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789"/>
      <c r="S84" s="789"/>
      <c r="T84" s="789"/>
      <c r="U84" s="789"/>
      <c r="V84" s="789"/>
      <c r="W84" s="789"/>
      <c r="X84" s="789"/>
      <c r="Y84" s="789"/>
      <c r="Z84" s="789"/>
      <c r="AA84" s="789"/>
      <c r="AB84" s="789"/>
      <c r="AC84" s="789"/>
      <c r="AD84" s="789"/>
      <c r="AE84" s="789"/>
      <c r="AF84" s="789"/>
      <c r="AG84" s="789"/>
      <c r="AH84" s="789"/>
      <c r="AI84" s="789"/>
      <c r="AJ84" s="789"/>
      <c r="AK84" s="789"/>
      <c r="AL84" s="789"/>
      <c r="AM84" s="789"/>
      <c r="AN84" s="789"/>
      <c r="AO84" s="789"/>
      <c r="AP84" s="789"/>
      <c r="AQ84" s="789"/>
      <c r="AR84" s="789"/>
      <c r="AS84" s="789"/>
      <c r="AT84" s="789"/>
      <c r="AU84" s="789"/>
      <c r="AV84" s="789"/>
      <c r="AW84" s="789"/>
      <c r="AX84" s="789"/>
      <c r="AY84" s="789"/>
      <c r="AZ84" s="830"/>
      <c r="BA84" s="830"/>
      <c r="BB84" s="830"/>
      <c r="BC84" s="830"/>
      <c r="BD84" s="831"/>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789"/>
      <c r="AY85" s="789"/>
      <c r="AZ85" s="830"/>
      <c r="BA85" s="830"/>
      <c r="BB85" s="830"/>
      <c r="BC85" s="830"/>
      <c r="BD85" s="831"/>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789"/>
      <c r="S86" s="789"/>
      <c r="T86" s="789"/>
      <c r="U86" s="789"/>
      <c r="V86" s="789"/>
      <c r="W86" s="789"/>
      <c r="X86" s="789"/>
      <c r="Y86" s="789"/>
      <c r="Z86" s="789"/>
      <c r="AA86" s="789"/>
      <c r="AB86" s="789"/>
      <c r="AC86" s="789"/>
      <c r="AD86" s="789"/>
      <c r="AE86" s="789"/>
      <c r="AF86" s="789"/>
      <c r="AG86" s="789"/>
      <c r="AH86" s="789"/>
      <c r="AI86" s="789"/>
      <c r="AJ86" s="789"/>
      <c r="AK86" s="789"/>
      <c r="AL86" s="789"/>
      <c r="AM86" s="789"/>
      <c r="AN86" s="789"/>
      <c r="AO86" s="789"/>
      <c r="AP86" s="789"/>
      <c r="AQ86" s="789"/>
      <c r="AR86" s="789"/>
      <c r="AS86" s="789"/>
      <c r="AT86" s="789"/>
      <c r="AU86" s="789"/>
      <c r="AV86" s="789"/>
      <c r="AW86" s="789"/>
      <c r="AX86" s="789"/>
      <c r="AY86" s="789"/>
      <c r="AZ86" s="830"/>
      <c r="BA86" s="830"/>
      <c r="BB86" s="830"/>
      <c r="BC86" s="830"/>
      <c r="BD86" s="831"/>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377</v>
      </c>
      <c r="B88" s="790" t="s">
        <v>401</v>
      </c>
      <c r="C88" s="791"/>
      <c r="D88" s="791"/>
      <c r="E88" s="791"/>
      <c r="F88" s="791"/>
      <c r="G88" s="791"/>
      <c r="H88" s="791"/>
      <c r="I88" s="791"/>
      <c r="J88" s="791"/>
      <c r="K88" s="791"/>
      <c r="L88" s="791"/>
      <c r="M88" s="791"/>
      <c r="N88" s="791"/>
      <c r="O88" s="791"/>
      <c r="P88" s="792"/>
      <c r="Q88" s="839"/>
      <c r="R88" s="840"/>
      <c r="S88" s="840"/>
      <c r="T88" s="840"/>
      <c r="U88" s="840"/>
      <c r="V88" s="840"/>
      <c r="W88" s="840"/>
      <c r="X88" s="840"/>
      <c r="Y88" s="840"/>
      <c r="Z88" s="840"/>
      <c r="AA88" s="840"/>
      <c r="AB88" s="840"/>
      <c r="AC88" s="840"/>
      <c r="AD88" s="840"/>
      <c r="AE88" s="840"/>
      <c r="AF88" s="843"/>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0" t="s">
        <v>402</v>
      </c>
      <c r="BS102" s="791"/>
      <c r="BT102" s="791"/>
      <c r="BU102" s="791"/>
      <c r="BV102" s="791"/>
      <c r="BW102" s="791"/>
      <c r="BX102" s="791"/>
      <c r="BY102" s="791"/>
      <c r="BZ102" s="791"/>
      <c r="CA102" s="791"/>
      <c r="CB102" s="791"/>
      <c r="CC102" s="791"/>
      <c r="CD102" s="791"/>
      <c r="CE102" s="791"/>
      <c r="CF102" s="791"/>
      <c r="CG102" s="792"/>
      <c r="CH102" s="886"/>
      <c r="CI102" s="887"/>
      <c r="CJ102" s="887"/>
      <c r="CK102" s="887"/>
      <c r="CL102" s="888"/>
      <c r="CM102" s="886"/>
      <c r="CN102" s="887"/>
      <c r="CO102" s="887"/>
      <c r="CP102" s="887"/>
      <c r="CQ102" s="888"/>
      <c r="CR102" s="889"/>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90"/>
      <c r="DW102" s="791"/>
      <c r="DX102" s="791"/>
      <c r="DY102" s="791"/>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18" customFormat="1" ht="26.25" customHeight="1" x14ac:dyDescent="0.2">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2117252</v>
      </c>
      <c r="AB110" s="899"/>
      <c r="AC110" s="899"/>
      <c r="AD110" s="899"/>
      <c r="AE110" s="900"/>
      <c r="AF110" s="901">
        <v>1996226</v>
      </c>
      <c r="AG110" s="899"/>
      <c r="AH110" s="899"/>
      <c r="AI110" s="899"/>
      <c r="AJ110" s="900"/>
      <c r="AK110" s="901">
        <v>1803261</v>
      </c>
      <c r="AL110" s="899"/>
      <c r="AM110" s="899"/>
      <c r="AN110" s="899"/>
      <c r="AO110" s="900"/>
      <c r="AP110" s="902">
        <v>14.6</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20547194</v>
      </c>
      <c r="BR110" s="930"/>
      <c r="BS110" s="930"/>
      <c r="BT110" s="930"/>
      <c r="BU110" s="930"/>
      <c r="BV110" s="930">
        <v>19626720</v>
      </c>
      <c r="BW110" s="930"/>
      <c r="BX110" s="930"/>
      <c r="BY110" s="930"/>
      <c r="BZ110" s="930"/>
      <c r="CA110" s="930">
        <v>21231543</v>
      </c>
      <c r="CB110" s="930"/>
      <c r="CC110" s="930"/>
      <c r="CD110" s="930"/>
      <c r="CE110" s="930"/>
      <c r="CF110" s="943">
        <v>172.4</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v>432686</v>
      </c>
      <c r="DH110" s="930"/>
      <c r="DI110" s="930"/>
      <c r="DJ110" s="930"/>
      <c r="DK110" s="930"/>
      <c r="DL110" s="930">
        <v>391182</v>
      </c>
      <c r="DM110" s="930"/>
      <c r="DN110" s="930"/>
      <c r="DO110" s="930"/>
      <c r="DP110" s="930"/>
      <c r="DQ110" s="930">
        <v>349287</v>
      </c>
      <c r="DR110" s="930"/>
      <c r="DS110" s="930"/>
      <c r="DT110" s="930"/>
      <c r="DU110" s="930"/>
      <c r="DV110" s="931">
        <v>2.8</v>
      </c>
      <c r="DW110" s="931"/>
      <c r="DX110" s="931"/>
      <c r="DY110" s="931"/>
      <c r="DZ110" s="932"/>
    </row>
    <row r="111" spans="1:131" s="218"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432686</v>
      </c>
      <c r="BR111" s="925"/>
      <c r="BS111" s="925"/>
      <c r="BT111" s="925"/>
      <c r="BU111" s="925"/>
      <c r="BV111" s="925">
        <v>391182</v>
      </c>
      <c r="BW111" s="925"/>
      <c r="BX111" s="925"/>
      <c r="BY111" s="925"/>
      <c r="BZ111" s="925"/>
      <c r="CA111" s="925">
        <v>349287</v>
      </c>
      <c r="CB111" s="925"/>
      <c r="CC111" s="925"/>
      <c r="CD111" s="925"/>
      <c r="CE111" s="925"/>
      <c r="CF111" s="919">
        <v>2.8</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6386349</v>
      </c>
      <c r="BR112" s="925"/>
      <c r="BS112" s="925"/>
      <c r="BT112" s="925"/>
      <c r="BU112" s="925"/>
      <c r="BV112" s="925">
        <v>6112011</v>
      </c>
      <c r="BW112" s="925"/>
      <c r="BX112" s="925"/>
      <c r="BY112" s="925"/>
      <c r="BZ112" s="925"/>
      <c r="CA112" s="925">
        <v>5683337</v>
      </c>
      <c r="CB112" s="925"/>
      <c r="CC112" s="925"/>
      <c r="CD112" s="925"/>
      <c r="CE112" s="925"/>
      <c r="CF112" s="919">
        <v>46.2</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189335</v>
      </c>
      <c r="AB113" s="937"/>
      <c r="AC113" s="937"/>
      <c r="AD113" s="937"/>
      <c r="AE113" s="938"/>
      <c r="AF113" s="939">
        <v>184202</v>
      </c>
      <c r="AG113" s="937"/>
      <c r="AH113" s="937"/>
      <c r="AI113" s="937"/>
      <c r="AJ113" s="938"/>
      <c r="AK113" s="939">
        <v>325556</v>
      </c>
      <c r="AL113" s="937"/>
      <c r="AM113" s="937"/>
      <c r="AN113" s="937"/>
      <c r="AO113" s="938"/>
      <c r="AP113" s="940">
        <v>2.6</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633761</v>
      </c>
      <c r="BR113" s="925"/>
      <c r="BS113" s="925"/>
      <c r="BT113" s="925"/>
      <c r="BU113" s="925"/>
      <c r="BV113" s="925">
        <v>558925</v>
      </c>
      <c r="BW113" s="925"/>
      <c r="BX113" s="925"/>
      <c r="BY113" s="925"/>
      <c r="BZ113" s="925"/>
      <c r="CA113" s="925">
        <v>528396</v>
      </c>
      <c r="CB113" s="925"/>
      <c r="CC113" s="925"/>
      <c r="CD113" s="925"/>
      <c r="CE113" s="925"/>
      <c r="CF113" s="919">
        <v>4.3</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108311</v>
      </c>
      <c r="AB114" s="958"/>
      <c r="AC114" s="958"/>
      <c r="AD114" s="958"/>
      <c r="AE114" s="959"/>
      <c r="AF114" s="960">
        <v>113393</v>
      </c>
      <c r="AG114" s="958"/>
      <c r="AH114" s="958"/>
      <c r="AI114" s="958"/>
      <c r="AJ114" s="959"/>
      <c r="AK114" s="960">
        <v>104242</v>
      </c>
      <c r="AL114" s="958"/>
      <c r="AM114" s="958"/>
      <c r="AN114" s="958"/>
      <c r="AO114" s="959"/>
      <c r="AP114" s="961">
        <v>0.8</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2949987</v>
      </c>
      <c r="BR114" s="925"/>
      <c r="BS114" s="925"/>
      <c r="BT114" s="925"/>
      <c r="BU114" s="925"/>
      <c r="BV114" s="925">
        <v>2998931</v>
      </c>
      <c r="BW114" s="925"/>
      <c r="BX114" s="925"/>
      <c r="BY114" s="925"/>
      <c r="BZ114" s="925"/>
      <c r="CA114" s="925">
        <v>2983157</v>
      </c>
      <c r="CB114" s="925"/>
      <c r="CC114" s="925"/>
      <c r="CD114" s="925"/>
      <c r="CE114" s="925"/>
      <c r="CF114" s="919">
        <v>24.2</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90277</v>
      </c>
      <c r="AB115" s="937"/>
      <c r="AC115" s="937"/>
      <c r="AD115" s="937"/>
      <c r="AE115" s="938"/>
      <c r="AF115" s="939">
        <v>90777</v>
      </c>
      <c r="AG115" s="937"/>
      <c r="AH115" s="937"/>
      <c r="AI115" s="937"/>
      <c r="AJ115" s="938"/>
      <c r="AK115" s="939">
        <v>90806</v>
      </c>
      <c r="AL115" s="937"/>
      <c r="AM115" s="937"/>
      <c r="AN115" s="937"/>
      <c r="AO115" s="938"/>
      <c r="AP115" s="940">
        <v>0.7</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2505175</v>
      </c>
      <c r="AB117" s="978"/>
      <c r="AC117" s="978"/>
      <c r="AD117" s="978"/>
      <c r="AE117" s="979"/>
      <c r="AF117" s="980">
        <v>2384598</v>
      </c>
      <c r="AG117" s="978"/>
      <c r="AH117" s="978"/>
      <c r="AI117" s="978"/>
      <c r="AJ117" s="979"/>
      <c r="AK117" s="980">
        <v>2323865</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v>90277</v>
      </c>
      <c r="AB119" s="899"/>
      <c r="AC119" s="899"/>
      <c r="AD119" s="899"/>
      <c r="AE119" s="900"/>
      <c r="AF119" s="901">
        <v>90777</v>
      </c>
      <c r="AG119" s="899"/>
      <c r="AH119" s="899"/>
      <c r="AI119" s="899"/>
      <c r="AJ119" s="900"/>
      <c r="AK119" s="901">
        <v>90806</v>
      </c>
      <c r="AL119" s="899"/>
      <c r="AM119" s="899"/>
      <c r="AN119" s="899"/>
      <c r="AO119" s="900"/>
      <c r="AP119" s="902">
        <v>0.7</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442</v>
      </c>
      <c r="BP119" s="1004"/>
      <c r="BQ119" s="998">
        <v>30949977</v>
      </c>
      <c r="BR119" s="999"/>
      <c r="BS119" s="999"/>
      <c r="BT119" s="999"/>
      <c r="BU119" s="999"/>
      <c r="BV119" s="999">
        <v>29687769</v>
      </c>
      <c r="BW119" s="999"/>
      <c r="BX119" s="999"/>
      <c r="BY119" s="999"/>
      <c r="BZ119" s="999"/>
      <c r="CA119" s="999">
        <v>30775720</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3419731</v>
      </c>
      <c r="BR120" s="930"/>
      <c r="BS120" s="930"/>
      <c r="BT120" s="930"/>
      <c r="BU120" s="930"/>
      <c r="BV120" s="930">
        <v>4182878</v>
      </c>
      <c r="BW120" s="930"/>
      <c r="BX120" s="930"/>
      <c r="BY120" s="930"/>
      <c r="BZ120" s="930"/>
      <c r="CA120" s="930">
        <v>4687055</v>
      </c>
      <c r="CB120" s="930"/>
      <c r="CC120" s="930"/>
      <c r="CD120" s="930"/>
      <c r="CE120" s="930"/>
      <c r="CF120" s="943">
        <v>38.1</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6099054</v>
      </c>
      <c r="DH120" s="930"/>
      <c r="DI120" s="930"/>
      <c r="DJ120" s="930"/>
      <c r="DK120" s="930"/>
      <c r="DL120" s="930">
        <v>5847822</v>
      </c>
      <c r="DM120" s="930"/>
      <c r="DN120" s="930"/>
      <c r="DO120" s="930"/>
      <c r="DP120" s="930"/>
      <c r="DQ120" s="930">
        <v>5444011</v>
      </c>
      <c r="DR120" s="930"/>
      <c r="DS120" s="930"/>
      <c r="DT120" s="930"/>
      <c r="DU120" s="930"/>
      <c r="DV120" s="931">
        <v>44.2</v>
      </c>
      <c r="DW120" s="931"/>
      <c r="DX120" s="931"/>
      <c r="DY120" s="931"/>
      <c r="DZ120" s="932"/>
    </row>
    <row r="121" spans="1:130" s="218"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3344569</v>
      </c>
      <c r="BR121" s="925"/>
      <c r="BS121" s="925"/>
      <c r="BT121" s="925"/>
      <c r="BU121" s="925"/>
      <c r="BV121" s="925">
        <v>3431407</v>
      </c>
      <c r="BW121" s="925"/>
      <c r="BX121" s="925"/>
      <c r="BY121" s="925"/>
      <c r="BZ121" s="925"/>
      <c r="CA121" s="925">
        <v>3524046</v>
      </c>
      <c r="CB121" s="925"/>
      <c r="CC121" s="925"/>
      <c r="CD121" s="925"/>
      <c r="CE121" s="925"/>
      <c r="CF121" s="919">
        <v>28.6</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v>287295</v>
      </c>
      <c r="DH121" s="925"/>
      <c r="DI121" s="925"/>
      <c r="DJ121" s="925"/>
      <c r="DK121" s="925"/>
      <c r="DL121" s="925">
        <v>264189</v>
      </c>
      <c r="DM121" s="925"/>
      <c r="DN121" s="925"/>
      <c r="DO121" s="925"/>
      <c r="DP121" s="925"/>
      <c r="DQ121" s="925">
        <v>239326</v>
      </c>
      <c r="DR121" s="925"/>
      <c r="DS121" s="925"/>
      <c r="DT121" s="925"/>
      <c r="DU121" s="925"/>
      <c r="DV121" s="926">
        <v>1.9</v>
      </c>
      <c r="DW121" s="926"/>
      <c r="DX121" s="926"/>
      <c r="DY121" s="926"/>
      <c r="DZ121" s="927"/>
    </row>
    <row r="122" spans="1:130" s="218"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15961289</v>
      </c>
      <c r="BR122" s="999"/>
      <c r="BS122" s="999"/>
      <c r="BT122" s="999"/>
      <c r="BU122" s="999"/>
      <c r="BV122" s="999">
        <v>15155944</v>
      </c>
      <c r="BW122" s="999"/>
      <c r="BX122" s="999"/>
      <c r="BY122" s="999"/>
      <c r="BZ122" s="999"/>
      <c r="CA122" s="999">
        <v>15223750</v>
      </c>
      <c r="CB122" s="999"/>
      <c r="CC122" s="999"/>
      <c r="CD122" s="999"/>
      <c r="CE122" s="999"/>
      <c r="CF122" s="1016">
        <v>123.6</v>
      </c>
      <c r="CG122" s="1017"/>
      <c r="CH122" s="1017"/>
      <c r="CI122" s="1017"/>
      <c r="CJ122" s="1017"/>
      <c r="CK122" s="1008"/>
      <c r="CL122" s="1009"/>
      <c r="CM122" s="1009"/>
      <c r="CN122" s="1009"/>
      <c r="CO122" s="1010"/>
      <c r="CP122" s="1018"/>
      <c r="CQ122" s="1019"/>
      <c r="CR122" s="1019"/>
      <c r="CS122" s="1019"/>
      <c r="CT122" s="1019"/>
      <c r="CU122" s="1019"/>
      <c r="CV122" s="1019"/>
      <c r="CW122" s="1019"/>
      <c r="CX122" s="1019"/>
      <c r="CY122" s="1019"/>
      <c r="CZ122" s="1019"/>
      <c r="DA122" s="1019"/>
      <c r="DB122" s="1019"/>
      <c r="DC122" s="1019"/>
      <c r="DD122" s="1019"/>
      <c r="DE122" s="1019"/>
      <c r="DF122" s="1020"/>
      <c r="DG122" s="924"/>
      <c r="DH122" s="925"/>
      <c r="DI122" s="925"/>
      <c r="DJ122" s="925"/>
      <c r="DK122" s="925"/>
      <c r="DL122" s="925"/>
      <c r="DM122" s="925"/>
      <c r="DN122" s="925"/>
      <c r="DO122" s="925"/>
      <c r="DP122" s="925"/>
      <c r="DQ122" s="925"/>
      <c r="DR122" s="925"/>
      <c r="DS122" s="925"/>
      <c r="DT122" s="925"/>
      <c r="DU122" s="925"/>
      <c r="DV122" s="926"/>
      <c r="DW122" s="926"/>
      <c r="DX122" s="926"/>
      <c r="DY122" s="926"/>
      <c r="DZ122" s="927"/>
    </row>
    <row r="123" spans="1:130" s="218"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450</v>
      </c>
      <c r="BP123" s="1004"/>
      <c r="BQ123" s="1062">
        <v>22725589</v>
      </c>
      <c r="BR123" s="1063"/>
      <c r="BS123" s="1063"/>
      <c r="BT123" s="1063"/>
      <c r="BU123" s="1063"/>
      <c r="BV123" s="1063">
        <v>22770229</v>
      </c>
      <c r="BW123" s="1063"/>
      <c r="BX123" s="1063"/>
      <c r="BY123" s="1063"/>
      <c r="BZ123" s="1063"/>
      <c r="CA123" s="1063">
        <v>23434851</v>
      </c>
      <c r="CB123" s="1063"/>
      <c r="CC123" s="1063"/>
      <c r="CD123" s="1063"/>
      <c r="CE123" s="1063"/>
      <c r="CF123" s="1000"/>
      <c r="CG123" s="1001"/>
      <c r="CH123" s="1001"/>
      <c r="CI123" s="1001"/>
      <c r="CJ123" s="1002"/>
      <c r="CK123" s="1008"/>
      <c r="CL123" s="1009"/>
      <c r="CM123" s="1009"/>
      <c r="CN123" s="1009"/>
      <c r="CO123" s="1010"/>
      <c r="CP123" s="1018"/>
      <c r="CQ123" s="1019"/>
      <c r="CR123" s="1019"/>
      <c r="CS123" s="1019"/>
      <c r="CT123" s="1019"/>
      <c r="CU123" s="1019"/>
      <c r="CV123" s="1019"/>
      <c r="CW123" s="1019"/>
      <c r="CX123" s="1019"/>
      <c r="CY123" s="1019"/>
      <c r="CZ123" s="1019"/>
      <c r="DA123" s="1019"/>
      <c r="DB123" s="1019"/>
      <c r="DC123" s="1019"/>
      <c r="DD123" s="1019"/>
      <c r="DE123" s="1019"/>
      <c r="DF123" s="1020"/>
      <c r="DG123" s="957"/>
      <c r="DH123" s="958"/>
      <c r="DI123" s="958"/>
      <c r="DJ123" s="958"/>
      <c r="DK123" s="959"/>
      <c r="DL123" s="960"/>
      <c r="DM123" s="958"/>
      <c r="DN123" s="958"/>
      <c r="DO123" s="958"/>
      <c r="DP123" s="959"/>
      <c r="DQ123" s="960"/>
      <c r="DR123" s="958"/>
      <c r="DS123" s="958"/>
      <c r="DT123" s="958"/>
      <c r="DU123" s="959"/>
      <c r="DV123" s="961"/>
      <c r="DW123" s="962"/>
      <c r="DX123" s="962"/>
      <c r="DY123" s="962"/>
      <c r="DZ123" s="963"/>
    </row>
    <row r="124" spans="1:130" s="218"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70.5</v>
      </c>
      <c r="BR124" s="1026"/>
      <c r="BS124" s="1026"/>
      <c r="BT124" s="1026"/>
      <c r="BU124" s="1026"/>
      <c r="BV124" s="1026">
        <v>58.1</v>
      </c>
      <c r="BW124" s="1026"/>
      <c r="BX124" s="1026"/>
      <c r="BY124" s="1026"/>
      <c r="BZ124" s="1026"/>
      <c r="CA124" s="1026">
        <v>59.6</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254813</v>
      </c>
      <c r="AB128" s="1045"/>
      <c r="AC128" s="1045"/>
      <c r="AD128" s="1045"/>
      <c r="AE128" s="1046"/>
      <c r="AF128" s="1047">
        <v>239110</v>
      </c>
      <c r="AG128" s="1045"/>
      <c r="AH128" s="1045"/>
      <c r="AI128" s="1045"/>
      <c r="AJ128" s="1046"/>
      <c r="AK128" s="1047">
        <v>310563</v>
      </c>
      <c r="AL128" s="1045"/>
      <c r="AM128" s="1045"/>
      <c r="AN128" s="1045"/>
      <c r="AO128" s="1046"/>
      <c r="AP128" s="1048"/>
      <c r="AQ128" s="1049"/>
      <c r="AR128" s="1049"/>
      <c r="AS128" s="1049"/>
      <c r="AT128" s="1050"/>
      <c r="AU128" s="220"/>
      <c r="AV128" s="220"/>
      <c r="AW128" s="220"/>
      <c r="AX128" s="895" t="s">
        <v>464</v>
      </c>
      <c r="AY128" s="896"/>
      <c r="AZ128" s="896"/>
      <c r="BA128" s="896"/>
      <c r="BB128" s="896"/>
      <c r="BC128" s="896"/>
      <c r="BD128" s="896"/>
      <c r="BE128" s="897"/>
      <c r="BF128" s="1051" t="s">
        <v>122</v>
      </c>
      <c r="BG128" s="1052"/>
      <c r="BH128" s="1052"/>
      <c r="BI128" s="1052"/>
      <c r="BJ128" s="1052"/>
      <c r="BK128" s="1052"/>
      <c r="BL128" s="1053"/>
      <c r="BM128" s="1051">
        <v>12.89</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13065601</v>
      </c>
      <c r="AB129" s="958"/>
      <c r="AC129" s="958"/>
      <c r="AD129" s="958"/>
      <c r="AE129" s="959"/>
      <c r="AF129" s="960">
        <v>13276084</v>
      </c>
      <c r="AG129" s="958"/>
      <c r="AH129" s="958"/>
      <c r="AI129" s="958"/>
      <c r="AJ129" s="959"/>
      <c r="AK129" s="960">
        <v>13659202</v>
      </c>
      <c r="AL129" s="958"/>
      <c r="AM129" s="958"/>
      <c r="AN129" s="958"/>
      <c r="AO129" s="959"/>
      <c r="AP129" s="1072"/>
      <c r="AQ129" s="1073"/>
      <c r="AR129" s="1073"/>
      <c r="AS129" s="1073"/>
      <c r="AT129" s="1074"/>
      <c r="AU129" s="221"/>
      <c r="AV129" s="221"/>
      <c r="AW129" s="221"/>
      <c r="AX129" s="1064" t="s">
        <v>467</v>
      </c>
      <c r="AY129" s="922"/>
      <c r="AZ129" s="922"/>
      <c r="BA129" s="922"/>
      <c r="BB129" s="922"/>
      <c r="BC129" s="922"/>
      <c r="BD129" s="922"/>
      <c r="BE129" s="923"/>
      <c r="BF129" s="1065" t="s">
        <v>122</v>
      </c>
      <c r="BG129" s="1066"/>
      <c r="BH129" s="1066"/>
      <c r="BI129" s="1066"/>
      <c r="BJ129" s="1066"/>
      <c r="BK129" s="1066"/>
      <c r="BL129" s="1067"/>
      <c r="BM129" s="1065">
        <v>17.89</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1403397</v>
      </c>
      <c r="AB130" s="958"/>
      <c r="AC130" s="958"/>
      <c r="AD130" s="958"/>
      <c r="AE130" s="959"/>
      <c r="AF130" s="960">
        <v>1384401</v>
      </c>
      <c r="AG130" s="958"/>
      <c r="AH130" s="958"/>
      <c r="AI130" s="958"/>
      <c r="AJ130" s="959"/>
      <c r="AK130" s="960">
        <v>1347077</v>
      </c>
      <c r="AL130" s="958"/>
      <c r="AM130" s="958"/>
      <c r="AN130" s="958"/>
      <c r="AO130" s="959"/>
      <c r="AP130" s="1072"/>
      <c r="AQ130" s="1073"/>
      <c r="AR130" s="1073"/>
      <c r="AS130" s="1073"/>
      <c r="AT130" s="1074"/>
      <c r="AU130" s="221"/>
      <c r="AV130" s="221"/>
      <c r="AW130" s="221"/>
      <c r="AX130" s="1064" t="s">
        <v>470</v>
      </c>
      <c r="AY130" s="922"/>
      <c r="AZ130" s="922"/>
      <c r="BA130" s="922"/>
      <c r="BB130" s="922"/>
      <c r="BC130" s="922"/>
      <c r="BD130" s="922"/>
      <c r="BE130" s="923"/>
      <c r="BF130" s="1100">
        <v>6.3</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11662204</v>
      </c>
      <c r="AB131" s="985"/>
      <c r="AC131" s="985"/>
      <c r="AD131" s="985"/>
      <c r="AE131" s="986"/>
      <c r="AF131" s="984">
        <v>11891683</v>
      </c>
      <c r="AG131" s="985"/>
      <c r="AH131" s="985"/>
      <c r="AI131" s="985"/>
      <c r="AJ131" s="986"/>
      <c r="AK131" s="984">
        <v>12312125</v>
      </c>
      <c r="AL131" s="985"/>
      <c r="AM131" s="985"/>
      <c r="AN131" s="985"/>
      <c r="AO131" s="986"/>
      <c r="AP131" s="1109"/>
      <c r="AQ131" s="1110"/>
      <c r="AR131" s="1110"/>
      <c r="AS131" s="1110"/>
      <c r="AT131" s="1111"/>
      <c r="AU131" s="221"/>
      <c r="AV131" s="221"/>
      <c r="AW131" s="221"/>
      <c r="AX131" s="1082" t="s">
        <v>472</v>
      </c>
      <c r="AY131" s="726"/>
      <c r="AZ131" s="726"/>
      <c r="BA131" s="726"/>
      <c r="BB131" s="726"/>
      <c r="BC131" s="726"/>
      <c r="BD131" s="726"/>
      <c r="BE131" s="1035"/>
      <c r="BF131" s="1083">
        <v>59.6</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7.2624780019999999</v>
      </c>
      <c r="AB132" s="1096"/>
      <c r="AC132" s="1096"/>
      <c r="AD132" s="1096"/>
      <c r="AE132" s="1097"/>
      <c r="AF132" s="1098">
        <v>6.4001621970000002</v>
      </c>
      <c r="AG132" s="1096"/>
      <c r="AH132" s="1096"/>
      <c r="AI132" s="1096"/>
      <c r="AJ132" s="1097"/>
      <c r="AK132" s="1098">
        <v>5.4111273640000004</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6.8</v>
      </c>
      <c r="AB133" s="1079"/>
      <c r="AC133" s="1079"/>
      <c r="AD133" s="1079"/>
      <c r="AE133" s="1080"/>
      <c r="AF133" s="1078">
        <v>6.8</v>
      </c>
      <c r="AG133" s="1079"/>
      <c r="AH133" s="1079"/>
      <c r="AI133" s="1079"/>
      <c r="AJ133" s="1080"/>
      <c r="AK133" s="1078">
        <v>6.3</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y/w5kHefsVe20EhqhF7o3iLkqwNmNrZW99n28EIbS0XQJPOXQHp1UICh05zodR2aiZ+aMaP4HEJekETyjwxog==" saltValue="yKiV7VzTDzeNlmaNRQmK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7GF2IFi3cY46n6A6lzZbmCBfT0G0/56SY43qhSdBZs8aHo08nUogfm3T+4ul2RxIEAU2XDD7ZEjDmQ06oMXp8g==" saltValue="XJ8xPlPsNetATZQCLv4h2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5rCZXBAzHOmmI9tHzY3zPgJ1ebeZyg0fIPP2cI04r5mvtRFeOjDaDRIvDDc957dKD21bTURmFHrsRCk485Z3w==" saltValue="woMFsfjHMweFAOTdsMkg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484</v>
      </c>
      <c r="AL9" s="1116"/>
      <c r="AM9" s="1116"/>
      <c r="AN9" s="1117"/>
      <c r="AO9" s="269">
        <v>4706181</v>
      </c>
      <c r="AP9" s="269">
        <v>86715</v>
      </c>
      <c r="AQ9" s="270">
        <v>72348</v>
      </c>
      <c r="AR9" s="271">
        <v>19.899999999999999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485</v>
      </c>
      <c r="AL10" s="1116"/>
      <c r="AM10" s="1116"/>
      <c r="AN10" s="1117"/>
      <c r="AO10" s="272">
        <v>607800</v>
      </c>
      <c r="AP10" s="272">
        <v>11199</v>
      </c>
      <c r="AQ10" s="273">
        <v>6364</v>
      </c>
      <c r="AR10" s="274">
        <v>76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486</v>
      </c>
      <c r="AL11" s="1116"/>
      <c r="AM11" s="1116"/>
      <c r="AN11" s="1117"/>
      <c r="AO11" s="272" t="s">
        <v>487</v>
      </c>
      <c r="AP11" s="272" t="s">
        <v>487</v>
      </c>
      <c r="AQ11" s="273">
        <v>1262</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487</v>
      </c>
      <c r="AP12" s="272" t="s">
        <v>487</v>
      </c>
      <c r="AQ12" s="273">
        <v>10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95979</v>
      </c>
      <c r="AP13" s="272">
        <v>1768</v>
      </c>
      <c r="AQ13" s="273">
        <v>3257</v>
      </c>
      <c r="AR13" s="274">
        <v>-45.7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v>102706</v>
      </c>
      <c r="AP14" s="272">
        <v>1892</v>
      </c>
      <c r="AQ14" s="273">
        <v>1617</v>
      </c>
      <c r="AR14" s="274">
        <v>17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-320678</v>
      </c>
      <c r="AP15" s="272">
        <v>-5909</v>
      </c>
      <c r="AQ15" s="273">
        <v>-3947</v>
      </c>
      <c r="AR15" s="274">
        <v>49.7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5191988</v>
      </c>
      <c r="AP16" s="272">
        <v>95666</v>
      </c>
      <c r="AQ16" s="273">
        <v>80912</v>
      </c>
      <c r="AR16" s="274">
        <v>18.2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8</v>
      </c>
      <c r="AP21" s="286">
        <v>6.71</v>
      </c>
      <c r="AQ21" s="287">
        <v>1.29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100.1</v>
      </c>
      <c r="AP22" s="291">
        <v>98.3</v>
      </c>
      <c r="AQ22" s="292">
        <v>1.8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1803261</v>
      </c>
      <c r="AP32" s="300">
        <v>33226</v>
      </c>
      <c r="AQ32" s="301">
        <v>34344</v>
      </c>
      <c r="AR32" s="302">
        <v>-3.3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503</v>
      </c>
      <c r="AL34" s="1130"/>
      <c r="AM34" s="1130"/>
      <c r="AN34" s="1131"/>
      <c r="AO34" s="300" t="s">
        <v>487</v>
      </c>
      <c r="AP34" s="300" t="s">
        <v>487</v>
      </c>
      <c r="AQ34" s="301">
        <v>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504</v>
      </c>
      <c r="AL35" s="1130"/>
      <c r="AM35" s="1130"/>
      <c r="AN35" s="1131"/>
      <c r="AO35" s="300">
        <v>325556</v>
      </c>
      <c r="AP35" s="300">
        <v>5999</v>
      </c>
      <c r="AQ35" s="301">
        <v>7806</v>
      </c>
      <c r="AR35" s="302">
        <v>-23.1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505</v>
      </c>
      <c r="AL36" s="1130"/>
      <c r="AM36" s="1130"/>
      <c r="AN36" s="1131"/>
      <c r="AO36" s="300">
        <v>104242</v>
      </c>
      <c r="AP36" s="300">
        <v>1921</v>
      </c>
      <c r="AQ36" s="301">
        <v>1690</v>
      </c>
      <c r="AR36" s="302">
        <v>13.7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506</v>
      </c>
      <c r="AL37" s="1130"/>
      <c r="AM37" s="1130"/>
      <c r="AN37" s="1131"/>
      <c r="AO37" s="300">
        <v>90806</v>
      </c>
      <c r="AP37" s="300">
        <v>1673</v>
      </c>
      <c r="AQ37" s="301">
        <v>666</v>
      </c>
      <c r="AR37" s="302">
        <v>151.19999999999999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507</v>
      </c>
      <c r="AL38" s="1133"/>
      <c r="AM38" s="1133"/>
      <c r="AN38" s="1134"/>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508</v>
      </c>
      <c r="AL39" s="1133"/>
      <c r="AM39" s="1133"/>
      <c r="AN39" s="1134"/>
      <c r="AO39" s="300">
        <v>-310563</v>
      </c>
      <c r="AP39" s="300">
        <v>-5722</v>
      </c>
      <c r="AQ39" s="301">
        <v>-5822</v>
      </c>
      <c r="AR39" s="302">
        <v>-1.7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509</v>
      </c>
      <c r="AL40" s="1130"/>
      <c r="AM40" s="1130"/>
      <c r="AN40" s="1131"/>
      <c r="AO40" s="300">
        <v>-1347077</v>
      </c>
      <c r="AP40" s="300">
        <v>-24821</v>
      </c>
      <c r="AQ40" s="301">
        <v>-26710</v>
      </c>
      <c r="AR40" s="302">
        <v>-7.1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666225</v>
      </c>
      <c r="AP41" s="300">
        <v>12276</v>
      </c>
      <c r="AQ41" s="301">
        <v>11979</v>
      </c>
      <c r="AR41" s="302">
        <v>2.5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479</v>
      </c>
      <c r="AN49" s="1126" t="s">
        <v>512</v>
      </c>
      <c r="AO49" s="1127"/>
      <c r="AP49" s="1127"/>
      <c r="AQ49" s="1127"/>
      <c r="AR49" s="112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3322592</v>
      </c>
      <c r="AN51" s="322">
        <v>58974</v>
      </c>
      <c r="AO51" s="323">
        <v>37</v>
      </c>
      <c r="AP51" s="324">
        <v>45483</v>
      </c>
      <c r="AQ51" s="325">
        <v>-0.2</v>
      </c>
      <c r="AR51" s="326">
        <v>37.200000000000003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2866172</v>
      </c>
      <c r="AN52" s="330">
        <v>50873</v>
      </c>
      <c r="AO52" s="331">
        <v>79.5</v>
      </c>
      <c r="AP52" s="332">
        <v>24241</v>
      </c>
      <c r="AQ52" s="333">
        <v>0.4</v>
      </c>
      <c r="AR52" s="334">
        <v>79.099999999999994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1417885</v>
      </c>
      <c r="AN53" s="322">
        <v>25428</v>
      </c>
      <c r="AO53" s="323">
        <v>-56.9</v>
      </c>
      <c r="AP53" s="324">
        <v>45945</v>
      </c>
      <c r="AQ53" s="325">
        <v>1</v>
      </c>
      <c r="AR53" s="326">
        <v>-57.9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1111473</v>
      </c>
      <c r="AN54" s="330">
        <v>19933</v>
      </c>
      <c r="AO54" s="331">
        <v>-60.8</v>
      </c>
      <c r="AP54" s="332">
        <v>25180</v>
      </c>
      <c r="AQ54" s="333">
        <v>3.9</v>
      </c>
      <c r="AR54" s="334">
        <v>-64.7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913235</v>
      </c>
      <c r="AN55" s="322">
        <v>16452</v>
      </c>
      <c r="AO55" s="323">
        <v>-35.299999999999997</v>
      </c>
      <c r="AP55" s="324">
        <v>44475</v>
      </c>
      <c r="AQ55" s="325">
        <v>-3.2</v>
      </c>
      <c r="AR55" s="326">
        <v>-32.1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676467</v>
      </c>
      <c r="AN56" s="330">
        <v>12187</v>
      </c>
      <c r="AO56" s="331">
        <v>-38.9</v>
      </c>
      <c r="AP56" s="332">
        <v>24780</v>
      </c>
      <c r="AQ56" s="333">
        <v>-1.6</v>
      </c>
      <c r="AR56" s="334">
        <v>-37.299999999999997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1985244</v>
      </c>
      <c r="AN57" s="322">
        <v>36176</v>
      </c>
      <c r="AO57" s="323">
        <v>119.9</v>
      </c>
      <c r="AP57" s="324">
        <v>45982</v>
      </c>
      <c r="AQ57" s="325">
        <v>3.4</v>
      </c>
      <c r="AR57" s="326">
        <v>116.5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797262</v>
      </c>
      <c r="AN58" s="330">
        <v>14528</v>
      </c>
      <c r="AO58" s="331">
        <v>19.2</v>
      </c>
      <c r="AP58" s="332">
        <v>25583</v>
      </c>
      <c r="AQ58" s="333">
        <v>3.2</v>
      </c>
      <c r="AR58" s="334">
        <v>16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5187973</v>
      </c>
      <c r="AN59" s="322">
        <v>95592</v>
      </c>
      <c r="AO59" s="323">
        <v>164.2</v>
      </c>
      <c r="AP59" s="324">
        <v>50538</v>
      </c>
      <c r="AQ59" s="325">
        <v>9.9</v>
      </c>
      <c r="AR59" s="326">
        <v>154.30000000000001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1170461</v>
      </c>
      <c r="AN60" s="330">
        <v>21567</v>
      </c>
      <c r="AO60" s="331">
        <v>48.5</v>
      </c>
      <c r="AP60" s="332">
        <v>29053</v>
      </c>
      <c r="AQ60" s="333">
        <v>13.6</v>
      </c>
      <c r="AR60" s="334">
        <v>34.9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2565386</v>
      </c>
      <c r="AN61" s="337">
        <v>46524</v>
      </c>
      <c r="AO61" s="338">
        <v>45.8</v>
      </c>
      <c r="AP61" s="339">
        <v>46485</v>
      </c>
      <c r="AQ61" s="340">
        <v>2.2000000000000002</v>
      </c>
      <c r="AR61" s="326">
        <v>43.6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1324367</v>
      </c>
      <c r="AN62" s="330">
        <v>23818</v>
      </c>
      <c r="AO62" s="331">
        <v>9.5</v>
      </c>
      <c r="AP62" s="332">
        <v>25767</v>
      </c>
      <c r="AQ62" s="333">
        <v>3.9</v>
      </c>
      <c r="AR62" s="334">
        <v>5.6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rUGVJU4B0y8TSlOtneFS832GHt0ptrcbwyBljY+oCmvx28bqxCdFcVpqbKc3xKQVWgytR4rKf2zZHtcE1oInQ==" saltValue="PF3L8ynRkRQxyjBZqr4H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5uYFkbDE/l25wurMcXDHfICzkWIXW6Td6vSWxEWrTYEUutycaZdVYxKfgodkHG0cNA8DI7HjKjBaz2W5EtGmYA==" saltValue="mx1ZntD1Kpd7UqPuDaHZW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ON+m3qryNpQ4cyH1DUwVq1TNrTs1eLfWpEmzdzQ1J9apxGggYG/WblqhLNtxNk1qSfMdduZuwwCnLJ4pk3tP+w==" saltValue="QIfa5XRlZ+DQ/Pa0xEaf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2.4900000000000002</v>
      </c>
      <c r="G47" s="12">
        <v>6.78</v>
      </c>
      <c r="H47" s="12">
        <v>8.15</v>
      </c>
      <c r="I47" s="12">
        <v>10.06</v>
      </c>
      <c r="J47" s="13">
        <v>9.56</v>
      </c>
    </row>
    <row r="48" spans="2:10" ht="57.75" customHeight="1" x14ac:dyDescent="0.2">
      <c r="B48" s="14"/>
      <c r="C48" s="1140" t="s">
        <v>4</v>
      </c>
      <c r="D48" s="1140"/>
      <c r="E48" s="1141"/>
      <c r="F48" s="15">
        <v>4.33</v>
      </c>
      <c r="G48" s="16">
        <v>8.25</v>
      </c>
      <c r="H48" s="16">
        <v>10.119999999999999</v>
      </c>
      <c r="I48" s="16">
        <v>5.45</v>
      </c>
      <c r="J48" s="17">
        <v>6.83</v>
      </c>
    </row>
    <row r="49" spans="2:10" ht="57.75" customHeight="1" thickBot="1" x14ac:dyDescent="0.25">
      <c r="B49" s="18"/>
      <c r="C49" s="1142" t="s">
        <v>5</v>
      </c>
      <c r="D49" s="1142"/>
      <c r="E49" s="1143"/>
      <c r="F49" s="19">
        <v>2.09</v>
      </c>
      <c r="G49" s="20">
        <v>8.51</v>
      </c>
      <c r="H49" s="20">
        <v>2.9</v>
      </c>
      <c r="I49" s="20" t="s">
        <v>531</v>
      </c>
      <c r="J49" s="21">
        <v>1.32</v>
      </c>
    </row>
    <row r="50" spans="2:10" ht="13.2" x14ac:dyDescent="0.2"/>
  </sheetData>
  <sheetProtection algorithmName="SHA-512" hashValue="LGc/6IvI02AA1LTWjpu9pdAhWF69QYyn8mE05JSv0wo1TpmDRlLk+BlwlZ4nbNQys79YjA50s9weMGrKg0ZmLA==" saltValue="D1bWSdNTsHos7qnSgn8A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2026-03-05T04:08:52Z</cp:lastPrinted>
  <dcterms:created xsi:type="dcterms:W3CDTF">2026-02-23T07:56:59Z</dcterms:created>
  <dcterms:modified xsi:type="dcterms:W3CDTF">2026-03-18T08:28:51Z</dcterms:modified>
  <cp:category/>
</cp:coreProperties>
</file>