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7AB65F94-9E12-472A-B61A-5D1AFC94AB32}"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U36" i="10" l="1"/>
  <c r="U37" i="10" s="1"/>
  <c r="AM34" i="10"/>
  <c r="AM35" i="10" s="1"/>
  <c r="BW34" i="10"/>
  <c r="BW35" i="10" s="1"/>
  <c r="BW36" i="10" s="1"/>
</calcChain>
</file>

<file path=xl/sharedStrings.xml><?xml version="1.0" encoding="utf-8"?>
<sst xmlns="http://schemas.openxmlformats.org/spreadsheetml/2006/main" count="1060" uniqueCount="556">
  <si>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</si>
  <si>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</si>
  <si>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</si>
  <si>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</si>
  <si>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</si>
  <si>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</si>
  <si>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</si>
  <si>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</si>
  <si>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</si>
  <si>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</si>
  <si>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</si>
  <si>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</si>
  <si>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</si>
  <si>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</si>
  <si>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</si>
  <si>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</si>
  <si>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</si>
  <si>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</si>
  <si>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</si>
  <si>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</si>
  <si>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</si>
  <si>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</si>
  <si>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</si>
  <si>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</si>
  <si>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</si>
  <si>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</si>
  <si>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</si>
  <si>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</si>
  <si>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</si>
  <si>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</si>
  <si>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</si>
  <si>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</si>
  <si>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</si>
  <si>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</si>
  <si>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</si>
  <si>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</si>
  <si>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</si>
  <si>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</si>
  <si>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</si>
  <si>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</si>
  <si>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</si>
  <si>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</si>
  <si>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</si>
  <si>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</si>
  <si>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</si>
  <si>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</si>
  <si>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</si>
  <si>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</si>
  <si>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</si>
  <si>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</si>
  <si>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</si>
  <si>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</si>
  <si>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</si>
  <si>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</si>
  <si>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</si>
  <si>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</si>
  <si>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</si>
  <si>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</si>
  <si>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</si>
  <si>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</si>
  <si>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</si>
  <si>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</si>
  <si>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</si>
  <si>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</si>
  <si>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</si>
  <si>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</si>
  <si>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</si>
  <si>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</si>
  <si>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</si>
  <si>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</si>
  <si>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</si>
  <si>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</si>
  <si>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</si>
  <si>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</si>
  <si>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</si>
  <si>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</si>
  <si>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</si>
  <si>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</si>
  <si>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</si>
  <si>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</si>
  <si>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</si>
  <si>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</si>
  <si>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</si>
  <si>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</si>
  <si>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</si>
  <si>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</si>
  <si>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</si>
  <si>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</si>
  <si>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</si>
  <si>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</si>
  <si>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</si>
  <si>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</si>
  <si>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</si>
  <si>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</si>
  <si>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大和郡山市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</si>
  <si>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</si>
  <si>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</si>
  <si>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</si>
  <si>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</si>
  <si>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</si>
  <si>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</si>
  <si>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</si>
  <si>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</si>
  <si>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</si>
  <si>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</si>
  <si>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</si>
  <si>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</si>
  <si>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</si>
  <si>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</si>
  <si>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</si>
  <si>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</si>
  <si>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</si>
  <si>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</si>
  <si>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</si>
  <si>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</si>
  <si>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</si>
  <si>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</si>
  <si>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</si>
  <si>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</si>
  <si>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</si>
  <si>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</si>
  <si>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</si>
  <si>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</si>
  <si>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</si>
  <si>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</si>
  <si>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</si>
  <si>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</si>
  <si>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</si>
  <si>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</si>
  <si>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</si>
  <si>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</si>
  <si>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</si>
  <si>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</si>
  <si>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</si>
  <si>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</si>
  <si>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</si>
  <si>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</si>
  <si>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</si>
  <si>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</si>
  <si>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</si>
  <si>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</si>
  <si>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</si>
  <si>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</si>
  <si>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</si>
  <si>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</si>
  <si>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</si>
  <si>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</si>
  <si>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</si>
  <si>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</si>
  <si>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</si>
  <si>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</si>
  <si>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</si>
  <si>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</si>
  <si>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</si>
  <si>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</si>
  <si>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</si>
  <si>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</si>
  <si>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</si>
  <si>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</si>
  <si>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</si>
  <si>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</si>
  <si>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</si>
  <si>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</si>
  <si>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</si>
  <si>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</si>
  <si>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</si>
  <si>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</si>
  <si>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</si>
  <si>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</si>
  <si>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</si>
  <si>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</si>
  <si>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</si>
  <si>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</si>
  <si>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</si>
  <si>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</si>
  <si>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</si>
  <si>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</si>
  <si>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</si>
  <si>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</si>
  <si>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</si>
  <si>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</si>
  <si>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</si>
  <si>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</si>
  <si>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</si>
  <si>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</si>
  <si>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</si>
  <si>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</si>
  <si>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</si>
  <si>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</si>
  <si>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</si>
  <si>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</si>
  <si>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</si>
  <si>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</si>
  <si>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</si>
  <si>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</si>
  <si>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</si>
  <si>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</si>
  <si>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</si>
  <si>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</si>
  <si>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</si>
  <si>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</si>
  <si>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</si>
  <si>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</si>
  <si>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奈良県大和郡山市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</si>
  <si>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</si>
  <si>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</si>
  <si>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</si>
  <si>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</si>
  <si>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</si>
  <si>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</si>
  <si>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</si>
  <si>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</si>
  <si>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</si>
  <si>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</si>
  <si>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</si>
  <si>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</si>
  <si>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</si>
  <si>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</si>
  <si>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</si>
  <si>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</si>
  <si>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</si>
  <si>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</si>
  <si>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</si>
  <si>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</si>
  <si>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</si>
  <si>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</si>
  <si>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</si>
  <si>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</si>
  <si>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</si>
  <si>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</si>
  <si>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</si>
  <si>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</si>
  <si>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</si>
  <si>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</si>
  <si>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</si>
  <si>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</si>
  <si>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</si>
  <si>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</si>
  <si>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</si>
  <si>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</si>
  <si>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</si>
  <si>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</si>
  <si>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</si>
  <si>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</si>
  <si>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</si>
  <si>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</si>
  <si>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</si>
  <si>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</si>
  <si>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</si>
  <si>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</si>
  <si>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</si>
  <si>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</si>
  <si>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</si>
  <si>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</si>
  <si>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</si>
  <si>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</si>
  <si>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</si>
  <si>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</si>
  <si>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</si>
  <si>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</si>
  <si>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</si>
  <si>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</si>
  <si>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</si>
  <si>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</si>
  <si>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</si>
  <si>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</si>
  <si>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</si>
  <si>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</si>
  <si>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</si>
  <si>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</si>
  <si>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</si>
  <si>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</si>
  <si>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</si>
  <si>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</si>
  <si>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</si>
  <si>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</si>
  <si>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</si>
  <si>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</si>
  <si>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</si>
  <si>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</si>
  <si>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</si>
  <si>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</si>
  <si>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</si>
  <si>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</si>
  <si>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</si>
  <si>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</si>
  <si>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</si>
  <si>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</si>
  <si>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</si>
  <si>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</si>
  <si>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</si>
  <si>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</si>
  <si>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</si>
  <si>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</si>
  <si>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</si>
  <si>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</si>
  <si>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</si>
  <si>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</si>
  <si>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</si>
  <si>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</si>
  <si>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</si>
  <si>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</si>
  <si>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</si>
  <si>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</si>
  <si>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</si>
  <si>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</si>
  <si>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</si>
  <si>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</si>
  <si>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</si>
  <si>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</si>
  <si>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</si>
  <si>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</si>
  <si>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</si>
  <si>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</si>
  <si>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</si>
  <si>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</si>
  <si>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</si>
  <si>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</si>
  <si>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</si>
  <si>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</si>
  <si>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</si>
  <si>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</si>
  <si>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</si>
  <si>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</si>
  <si>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</si>
  <si>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</si>
  <si>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</si>
  <si>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</si>
  <si>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</si>
  <si>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</si>
  <si>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</si>
  <si>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</si>
  <si>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</si>
  <si>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</si>
  <si>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</si>
  <si>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</si>
  <si>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</si>
  <si>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</si>
  <si>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</si>
  <si>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</si>
  <si>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</si>
  <si>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</si>
  <si>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</si>
  <si>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</si>
  <si>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</si>
  <si>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</si>
  <si>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</si>
  <si>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</si>
  <si>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</si>
  <si>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</si>
  <si>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</si>
  <si>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</si>
  <si>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</si>
  <si>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</si>
  <si>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奈良県大和郡山市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</si>
  <si>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</si>
  <si>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</si>
  <si>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</si>
  <si>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</si>
  <si>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</si>
  <si>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</si>
  <si>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</si>
  <si>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</si>
  <si>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</si>
  <si>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</si>
  <si>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</si>
  <si>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</si>
  <si>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</si>
  <si>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</si>
  <si>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</si>
  <si>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</si>
  <si>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</si>
  <si>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</si>
  <si>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</si>
  <si>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</si>
  <si>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</si>
  <si>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</si>
  <si>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</si>
  <si>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</si>
  <si>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</si>
  <si>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</si>
  <si>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</si>
  <si>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</si>
  <si>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</si>
  <si>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</si>
  <si>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</si>
  <si>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</si>
  <si>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</si>
  <si>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</si>
  <si>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</si>
  <si>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</si>
  <si>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</si>
  <si>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介護サービス事業特別会計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</si>
  <si>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</si>
  <si>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</si>
  <si>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</si>
  <si>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</si>
  <si>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</si>
  <si>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</si>
  <si>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</si>
  <si>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</si>
  <si>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</si>
  <si>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</si>
  <si>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</si>
  <si>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</si>
  <si>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</si>
  <si>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</si>
  <si>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</si>
  <si>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</si>
  <si>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</si>
  <si>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</si>
  <si>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</si>
  <si>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</si>
  <si>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</si>
  <si>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</si>
  <si>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</si>
  <si>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</si>
  <si>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</si>
  <si>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</si>
  <si>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</si>
  <si>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</si>
  <si>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</si>
  <si>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</si>
  <si>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</si>
  <si>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</si>
  <si>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</si>
  <si>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</si>
  <si>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</si>
  <si>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</si>
  <si>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</si>
  <si>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</si>
  <si>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</si>
  <si>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</si>
  <si>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</si>
  <si>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</si>
  <si>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</si>
  <si>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</si>
  <si>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</si>
  <si>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</si>
  <si>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</si>
  <si>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</si>
  <si>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</si>
  <si>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</si>
  <si>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</si>
  <si>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</si>
  <si>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</si>
  <si>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</si>
  <si>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</si>
  <si>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</si>
  <si>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</si>
  <si>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</si>
  <si>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</si>
  <si>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</si>
  <si>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</si>
  <si>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</si>
  <si>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</si>
  <si>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</si>
  <si>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</si>
  <si>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</si>
  <si>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</si>
  <si>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</si>
  <si>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</si>
  <si>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</si>
  <si>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</si>
  <si>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</si>
  <si>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</si>
  <si>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</si>
  <si>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</si>
  <si>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</si>
  <si>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</si>
  <si>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</si>
  <si>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</si>
  <si>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</si>
  <si>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</si>
  <si>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</si>
  <si>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</si>
  <si>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</si>
  <si>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</si>
  <si>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</si>
  <si>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</si>
  <si>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</si>
  <si>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</si>
  <si>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</si>
  <si>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</si>
  <si>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</si>
  <si>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</si>
  <si>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</si>
  <si>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</si>
  <si>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</si>
  <si>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</si>
  <si>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</si>
  <si>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</si>
  <si>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</si>
  <si>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</si>
  <si>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</si>
  <si>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</si>
  <si>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</si>
  <si>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</si>
  <si>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</si>
  <si>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</si>
  <si>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</si>
  <si>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</si>
  <si>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</si>
  <si>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</si>
  <si>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</si>
  <si>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</si>
  <si>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</si>
  <si>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</si>
  <si>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</si>
  <si>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</si>
  <si>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</si>
  <si>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</si>
  <si>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</si>
  <si>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</si>
  <si>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</si>
  <si>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</si>
  <si>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</si>
  <si>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</si>
  <si>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</si>
  <si>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</si>
  <si>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</si>
  <si>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</si>
  <si>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</si>
  <si>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</si>
  <si>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</si>
  <si>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</si>
  <si>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</si>
  <si>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</si>
  <si>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</si>
  <si>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</si>
  <si>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</si>
  <si>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</si>
  <si>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</si>
  <si>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下水道事業会計</t>
  </si>
  <si>
    <t>一般会計</t>
  </si>
  <si>
    <t>国民健康保険事業特別会計</t>
  </si>
  <si>
    <t>公園墓地事業特別会計</t>
  </si>
  <si>
    <t>介護サービス事業特別会計</t>
  </si>
  <si>
    <t>後期高齢者医療事業特別会計</t>
  </si>
  <si>
    <t>介護保険事業特別会計</t>
  </si>
  <si>
    <t>その他会計（赤字）</t>
  </si>
  <si>
    <t>その他会計（黒字）</t>
  </si>
  <si>
    <t>R02</t>
    <phoneticPr fontId="5"/>
  </si>
  <si>
    <t>R03</t>
    <phoneticPr fontId="5"/>
  </si>
  <si>
    <t>R04</t>
    <phoneticPr fontId="5"/>
  </si>
  <si>
    <t>R05</t>
    <phoneticPr fontId="5"/>
  </si>
  <si>
    <t>R06</t>
    <phoneticPr fontId="5"/>
  </si>
  <si>
    <t>-</t>
    <phoneticPr fontId="2"/>
  </si>
  <si>
    <t>奈良県市町村総合事務組合</t>
    <rPh sb="0" eb="12">
      <t>ナラケンシチョウソンソウゴウジムクミアイ</t>
    </rPh>
    <phoneticPr fontId="2"/>
  </si>
  <si>
    <t>奈良県後期高齢者医療広域連合</t>
    <rPh sb="0" eb="3">
      <t>ナラケン</t>
    </rPh>
    <rPh sb="3" eb="8">
      <t>コウキコウレイシャ</t>
    </rPh>
    <rPh sb="8" eb="10">
      <t>イリョウ</t>
    </rPh>
    <rPh sb="10" eb="14">
      <t>コウイキレンゴウ</t>
    </rPh>
    <phoneticPr fontId="2"/>
  </si>
  <si>
    <t>奈良県広域消防組合</t>
    <rPh sb="0" eb="3">
      <t>ナラケン</t>
    </rPh>
    <rPh sb="3" eb="9">
      <t>コウイキショウボウクミアイ</t>
    </rPh>
    <phoneticPr fontId="2"/>
  </si>
  <si>
    <t>ふるさと応援基金</t>
    <rPh sb="4" eb="6">
      <t>オウエン</t>
    </rPh>
    <rPh sb="6" eb="8">
      <t>キキン</t>
    </rPh>
    <phoneticPr fontId="5"/>
  </si>
  <si>
    <t>都市基盤整備基金</t>
    <rPh sb="0" eb="8">
      <t>トシキバンセイビキキン</t>
    </rPh>
    <phoneticPr fontId="5"/>
  </si>
  <si>
    <t>公共施設維持管理基金</t>
    <rPh sb="0" eb="10">
      <t>コウキョウシセツイジカンリキキン</t>
    </rPh>
    <phoneticPr fontId="5"/>
  </si>
  <si>
    <t>福祉基金</t>
    <rPh sb="0" eb="4">
      <t>フクシキキン</t>
    </rPh>
    <phoneticPr fontId="5"/>
  </si>
  <si>
    <t>清掃センター維持管理基金</t>
    <rPh sb="0" eb="2">
      <t>セイソウ</t>
    </rPh>
    <rPh sb="6" eb="12">
      <t>イジカンリキキン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</si>
</sst>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3C6F-469D-8415-520248CCA8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39271</c:v>
                </c:pt>
                <c:pt idx="1">
                  <c:v>90859</c:v>
                </c:pt>
                <c:pt idx="2">
                  <c:v>27969</c:v>
                </c:pt>
                <c:pt idx="3">
                  <c:v>34026</c:v>
                </c:pt>
                <c:pt idx="4">
                  <c:v>33554</c:v>
                </c:pt>
              </c:numCache>
            </c:numRef>
          </c:val>
          <c:smooth val="0"/>
          <c:extLst>
            <c:ext xmlns:c16="http://schemas.microsoft.com/office/drawing/2014/chart" uri="{C3380CC4-5D6E-409C-BE32-E72D297353CC}">
              <c16:uniqueId val="{00000001-3C6F-469D-8415-520248CCA8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2.2999999999999998</c:v>
                </c:pt>
                <c:pt idx="1">
                  <c:v>3.93</c:v>
                </c:pt>
                <c:pt idx="2">
                  <c:v>3.88</c:v>
                </c:pt>
                <c:pt idx="3">
                  <c:v>3.3</c:v>
                </c:pt>
                <c:pt idx="4">
                  <c:v>4.2300000000000004</c:v>
                </c:pt>
              </c:numCache>
            </c:numRef>
          </c:val>
          <c:extLst>
            <c:ext xmlns:c16="http://schemas.microsoft.com/office/drawing/2014/chart" uri="{C3380CC4-5D6E-409C-BE32-E72D297353CC}">
              <c16:uniqueId val="{00000000-D3BF-49C0-A6A2-0D2DED55B2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13.14</c:v>
                </c:pt>
                <c:pt idx="1">
                  <c:v>14.86</c:v>
                </c:pt>
                <c:pt idx="2">
                  <c:v>15.22</c:v>
                </c:pt>
                <c:pt idx="3">
                  <c:v>16.809999999999999</c:v>
                </c:pt>
                <c:pt idx="4">
                  <c:v>16.61</c:v>
                </c:pt>
              </c:numCache>
            </c:numRef>
          </c:val>
          <c:extLst>
            <c:ext xmlns:c16="http://schemas.microsoft.com/office/drawing/2014/chart" uri="{C3380CC4-5D6E-409C-BE32-E72D297353CC}">
              <c16:uniqueId val="{00000001-D3BF-49C0-A6A2-0D2DED55B2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1.71</c:v>
                </c:pt>
                <c:pt idx="1">
                  <c:v>4.22</c:v>
                </c:pt>
                <c:pt idx="2">
                  <c:v>7.53</c:v>
                </c:pt>
                <c:pt idx="3">
                  <c:v>2.5499999999999998</c:v>
                </c:pt>
                <c:pt idx="4">
                  <c:v>1.01</c:v>
                </c:pt>
              </c:numCache>
            </c:numRef>
          </c:val>
          <c:smooth val="0"/>
          <c:extLst>
            <c:ext xmlns:c16="http://schemas.microsoft.com/office/drawing/2014/chart" uri="{C3380CC4-5D6E-409C-BE32-E72D297353CC}">
              <c16:uniqueId val="{00000002-D3BF-49C0-A6A2-0D2DED55B2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0.03</c:v>
                </c:pt>
                <c:pt idx="8">
                  <c:v>#N/A</c:v>
                </c:pt>
                <c:pt idx="9">
                  <c:v>0</c:v>
                </c:pt>
              </c:numCache>
            </c:numRef>
          </c:val>
          <c:extLst>
            <c:ext xmlns:c16="http://schemas.microsoft.com/office/drawing/2014/chart" uri="{C3380CC4-5D6E-409C-BE32-E72D297353CC}">
              <c16:uniqueId val="{00000000-F848-415F-A23D-71F99F17E9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48-415F-A23D-71F99F17E976}"/>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c:v>
                </c:pt>
                <c:pt idx="2">
                  <c:v>#N/A</c:v>
                </c:pt>
                <c:pt idx="3">
                  <c:v>1.71</c:v>
                </c:pt>
                <c:pt idx="4">
                  <c:v>#N/A</c:v>
                </c:pt>
                <c:pt idx="5">
                  <c:v>0.82</c:v>
                </c:pt>
                <c:pt idx="6">
                  <c:v>#N/A</c:v>
                </c:pt>
                <c:pt idx="7">
                  <c:v>0</c:v>
                </c:pt>
                <c:pt idx="8">
                  <c:v>#N/A</c:v>
                </c:pt>
                <c:pt idx="9">
                  <c:v>0</c:v>
                </c:pt>
              </c:numCache>
            </c:numRef>
          </c:val>
          <c:extLst>
            <c:ext xmlns:c16="http://schemas.microsoft.com/office/drawing/2014/chart" uri="{C3380CC4-5D6E-409C-BE32-E72D297353CC}">
              <c16:uniqueId val="{00000002-F848-415F-A23D-71F99F17E97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c:v>
                </c:pt>
                <c:pt idx="8">
                  <c:v>#N/A</c:v>
                </c:pt>
                <c:pt idx="9">
                  <c:v>0.01</c:v>
                </c:pt>
              </c:numCache>
            </c:numRef>
          </c:val>
          <c:extLst>
            <c:ext xmlns:c16="http://schemas.microsoft.com/office/drawing/2014/chart" uri="{C3380CC4-5D6E-409C-BE32-E72D297353CC}">
              <c16:uniqueId val="{00000003-F848-415F-A23D-71F99F17E976}"/>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0.05</c:v>
                </c:pt>
                <c:pt idx="4">
                  <c:v>#N/A</c:v>
                </c:pt>
                <c:pt idx="5">
                  <c:v>0.04</c:v>
                </c:pt>
                <c:pt idx="6">
                  <c:v>#N/A</c:v>
                </c:pt>
                <c:pt idx="7">
                  <c:v>0.03</c:v>
                </c:pt>
                <c:pt idx="8">
                  <c:v>#N/A</c:v>
                </c:pt>
                <c:pt idx="9">
                  <c:v>0.02</c:v>
                </c:pt>
              </c:numCache>
            </c:numRef>
          </c:val>
          <c:extLst>
            <c:ext xmlns:c16="http://schemas.microsoft.com/office/drawing/2014/chart" uri="{C3380CC4-5D6E-409C-BE32-E72D297353CC}">
              <c16:uniqueId val="{00000004-F848-415F-A23D-71F99F17E976}"/>
            </c:ext>
          </c:extLst>
        </c:ser>
        <c:ser>
          <c:idx val="5"/>
          <c:order val="5"/>
          <c:tx>
            <c:strRef>
              <c:f>データシート!$A$32</c:f>
              <c:strCache>
                <c:ptCount val="1"/>
                <c:pt idx="0">
                  <c:v>公園墓地事業特別会計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0.19</c:v>
                </c:pt>
                <c:pt idx="2">
                  <c:v>#N/A</c:v>
                </c:pt>
                <c:pt idx="3">
                  <c:v>0.31</c:v>
                </c:pt>
                <c:pt idx="4">
                  <c:v>#N/A</c:v>
                </c:pt>
                <c:pt idx="5">
                  <c:v>0.28999999999999998</c:v>
                </c:pt>
                <c:pt idx="6">
                  <c:v>#N/A</c:v>
                </c:pt>
                <c:pt idx="7">
                  <c:v>0.25</c:v>
                </c:pt>
                <c:pt idx="8">
                  <c:v>#N/A</c:v>
                </c:pt>
                <c:pt idx="9">
                  <c:v>0.21</c:v>
                </c:pt>
              </c:numCache>
            </c:numRef>
          </c:val>
          <c:extLst>
            <c:ext xmlns:c16="http://schemas.microsoft.com/office/drawing/2014/chart" uri="{C3380CC4-5D6E-409C-BE32-E72D297353CC}">
              <c16:uniqueId val="{00000005-F848-415F-A23D-71F99F17E97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3.56</c:v>
                </c:pt>
                <c:pt idx="2">
                  <c:v>#N/A</c:v>
                </c:pt>
                <c:pt idx="3">
                  <c:v>3.71</c:v>
                </c:pt>
                <c:pt idx="4">
                  <c:v>#N/A</c:v>
                </c:pt>
                <c:pt idx="5">
                  <c:v>0.75</c:v>
                </c:pt>
                <c:pt idx="6">
                  <c:v>#N/A</c:v>
                </c:pt>
                <c:pt idx="7">
                  <c:v>0.76</c:v>
                </c:pt>
                <c:pt idx="8">
                  <c:v>#N/A</c:v>
                </c:pt>
                <c:pt idx="9">
                  <c:v>0.82</c:v>
                </c:pt>
              </c:numCache>
            </c:numRef>
          </c:val>
          <c:extLst>
            <c:ext xmlns:c16="http://schemas.microsoft.com/office/drawing/2014/chart" uri="{C3380CC4-5D6E-409C-BE32-E72D297353CC}">
              <c16:uniqueId val="{00000006-F848-415F-A23D-71F99F17E97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2.08</c:v>
                </c:pt>
                <c:pt idx="2">
                  <c:v>#N/A</c:v>
                </c:pt>
                <c:pt idx="3">
                  <c:v>3.61</c:v>
                </c:pt>
                <c:pt idx="4">
                  <c:v>#N/A</c:v>
                </c:pt>
                <c:pt idx="5">
                  <c:v>3.58</c:v>
                </c:pt>
                <c:pt idx="6">
                  <c:v>#N/A</c:v>
                </c:pt>
                <c:pt idx="7">
                  <c:v>3</c:v>
                </c:pt>
                <c:pt idx="8">
                  <c:v>#N/A</c:v>
                </c:pt>
                <c:pt idx="9">
                  <c:v>4.0199999999999996</c:v>
                </c:pt>
              </c:numCache>
            </c:numRef>
          </c:val>
          <c:extLst>
            <c:ext xmlns:c16="http://schemas.microsoft.com/office/drawing/2014/chart" uri="{C3380CC4-5D6E-409C-BE32-E72D297353CC}">
              <c16:uniqueId val="{00000007-F848-415F-A23D-71F99F17E97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6.72</c:v>
                </c:pt>
                <c:pt idx="2">
                  <c:v>#N/A</c:v>
                </c:pt>
                <c:pt idx="3">
                  <c:v>7.61</c:v>
                </c:pt>
                <c:pt idx="4">
                  <c:v>#N/A</c:v>
                </c:pt>
                <c:pt idx="5">
                  <c:v>8.6199999999999992</c:v>
                </c:pt>
                <c:pt idx="6">
                  <c:v>#N/A</c:v>
                </c:pt>
                <c:pt idx="7">
                  <c:v>9.8000000000000007</c:v>
                </c:pt>
                <c:pt idx="8">
                  <c:v>#N/A</c:v>
                </c:pt>
                <c:pt idx="9">
                  <c:v>10.34</c:v>
                </c:pt>
              </c:numCache>
            </c:numRef>
          </c:val>
          <c:extLst>
            <c:ext xmlns:c16="http://schemas.microsoft.com/office/drawing/2014/chart" uri="{C3380CC4-5D6E-409C-BE32-E72D297353CC}">
              <c16:uniqueId val="{00000008-F848-415F-A23D-71F99F17E97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25.33</c:v>
                </c:pt>
                <c:pt idx="2">
                  <c:v>#N/A</c:v>
                </c:pt>
                <c:pt idx="3">
                  <c:v>23.27</c:v>
                </c:pt>
                <c:pt idx="4">
                  <c:v>#N/A</c:v>
                </c:pt>
                <c:pt idx="5">
                  <c:v>36.270000000000003</c:v>
                </c:pt>
                <c:pt idx="6">
                  <c:v>#N/A</c:v>
                </c:pt>
                <c:pt idx="7">
                  <c:v>33.69</c:v>
                </c:pt>
                <c:pt idx="8">
                  <c:v>#N/A</c:v>
                </c:pt>
                <c:pt idx="9">
                  <c:v>31.46</c:v>
                </c:pt>
              </c:numCache>
            </c:numRef>
          </c:val>
          <c:extLst>
            <c:ext xmlns:c16="http://schemas.microsoft.com/office/drawing/2014/chart" uri="{C3380CC4-5D6E-409C-BE32-E72D297353CC}">
              <c16:uniqueId val="{00000009-F848-415F-A23D-71F99F17E9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2829</c:v>
                </c:pt>
                <c:pt idx="5">
                  <c:v>2873</c:v>
                </c:pt>
                <c:pt idx="8">
                  <c:v>2652</c:v>
                </c:pt>
                <c:pt idx="11">
                  <c:v>2915</c:v>
                </c:pt>
                <c:pt idx="14">
                  <c:v>2846</c:v>
                </c:pt>
              </c:numCache>
            </c:numRef>
          </c:val>
          <c:extLst>
            <c:ext xmlns:c16="http://schemas.microsoft.com/office/drawing/2014/chart" uri="{C3380CC4-5D6E-409C-BE32-E72D297353CC}">
              <c16:uniqueId val="{00000000-F15C-4F6E-A671-F4F7B2602B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5C-4F6E-A671-F4F7B2602B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15C-4F6E-A671-F4F7B2602B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51</c:v>
                </c:pt>
                <c:pt idx="3">
                  <c:v>51</c:v>
                </c:pt>
                <c:pt idx="6">
                  <c:v>48</c:v>
                </c:pt>
                <c:pt idx="9">
                  <c:v>55</c:v>
                </c:pt>
                <c:pt idx="12">
                  <c:v>66</c:v>
                </c:pt>
              </c:numCache>
            </c:numRef>
          </c:val>
          <c:extLst>
            <c:ext xmlns:c16="http://schemas.microsoft.com/office/drawing/2014/chart" uri="{C3380CC4-5D6E-409C-BE32-E72D297353CC}">
              <c16:uniqueId val="{00000003-F15C-4F6E-A671-F4F7B2602B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342</c:v>
                </c:pt>
                <c:pt idx="3">
                  <c:v>298</c:v>
                </c:pt>
                <c:pt idx="6">
                  <c:v>299</c:v>
                </c:pt>
                <c:pt idx="9">
                  <c:v>273</c:v>
                </c:pt>
                <c:pt idx="12">
                  <c:v>277</c:v>
                </c:pt>
              </c:numCache>
            </c:numRef>
          </c:val>
          <c:extLst>
            <c:ext xmlns:c16="http://schemas.microsoft.com/office/drawing/2014/chart" uri="{C3380CC4-5D6E-409C-BE32-E72D297353CC}">
              <c16:uniqueId val="{00000004-F15C-4F6E-A671-F4F7B2602B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5C-4F6E-A671-F4F7B2602B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5C-4F6E-A671-F4F7B2602B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4071</c:v>
                </c:pt>
                <c:pt idx="3">
                  <c:v>3925</c:v>
                </c:pt>
                <c:pt idx="6">
                  <c:v>3521</c:v>
                </c:pt>
                <c:pt idx="9">
                  <c:v>3234</c:v>
                </c:pt>
                <c:pt idx="12">
                  <c:v>3452</c:v>
                </c:pt>
              </c:numCache>
            </c:numRef>
          </c:val>
          <c:extLst>
            <c:ext xmlns:c16="http://schemas.microsoft.com/office/drawing/2014/chart" uri="{C3380CC4-5D6E-409C-BE32-E72D297353CC}">
              <c16:uniqueId val="{00000007-F15C-4F6E-A671-F4F7B2602B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1635</c:v>
                </c:pt>
                <c:pt idx="2">
                  <c:v>#N/A</c:v>
                </c:pt>
                <c:pt idx="3">
                  <c:v>#N/A</c:v>
                </c:pt>
                <c:pt idx="4">
                  <c:v>1401</c:v>
                </c:pt>
                <c:pt idx="5">
                  <c:v>#N/A</c:v>
                </c:pt>
                <c:pt idx="6">
                  <c:v>#N/A</c:v>
                </c:pt>
                <c:pt idx="7">
                  <c:v>1216</c:v>
                </c:pt>
                <c:pt idx="8">
                  <c:v>#N/A</c:v>
                </c:pt>
                <c:pt idx="9">
                  <c:v>#N/A</c:v>
                </c:pt>
                <c:pt idx="10">
                  <c:v>647</c:v>
                </c:pt>
                <c:pt idx="11">
                  <c:v>#N/A</c:v>
                </c:pt>
                <c:pt idx="12">
                  <c:v>#N/A</c:v>
                </c:pt>
                <c:pt idx="13">
                  <c:v>949</c:v>
                </c:pt>
                <c:pt idx="14">
                  <c:v>#N/A</c:v>
                </c:pt>
              </c:numCache>
            </c:numRef>
          </c:val>
          <c:smooth val="0"/>
          <c:extLst>
            <c:ext xmlns:c16="http://schemas.microsoft.com/office/drawing/2014/chart" uri="{C3380CC4-5D6E-409C-BE32-E72D297353CC}">
              <c16:uniqueId val="{00000008-F15C-4F6E-A671-F4F7B2602B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31714</c:v>
                </c:pt>
                <c:pt idx="5">
                  <c:v>32281</c:v>
                </c:pt>
                <c:pt idx="8">
                  <c:v>30916</c:v>
                </c:pt>
                <c:pt idx="11">
                  <c:v>29064</c:v>
                </c:pt>
                <c:pt idx="14">
                  <c:v>27004</c:v>
                </c:pt>
              </c:numCache>
            </c:numRef>
          </c:val>
          <c:extLst>
            <c:ext xmlns:c16="http://schemas.microsoft.com/office/drawing/2014/chart" uri="{C3380CC4-5D6E-409C-BE32-E72D297353CC}">
              <c16:uniqueId val="{00000000-7C66-40FF-A790-3D9C1BC101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3512</c:v>
                </c:pt>
                <c:pt idx="5">
                  <c:v>3816</c:v>
                </c:pt>
                <c:pt idx="8">
                  <c:v>3001</c:v>
                </c:pt>
                <c:pt idx="11">
                  <c:v>3022</c:v>
                </c:pt>
                <c:pt idx="14">
                  <c:v>2897</c:v>
                </c:pt>
              </c:numCache>
            </c:numRef>
          </c:val>
          <c:extLst>
            <c:ext xmlns:c16="http://schemas.microsoft.com/office/drawing/2014/chart" uri="{C3380CC4-5D6E-409C-BE32-E72D297353CC}">
              <c16:uniqueId val="{00000001-7C66-40FF-A790-3D9C1BC101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9467</c:v>
                </c:pt>
                <c:pt idx="5">
                  <c:v>11136</c:v>
                </c:pt>
                <c:pt idx="8">
                  <c:v>8975</c:v>
                </c:pt>
                <c:pt idx="11">
                  <c:v>9690</c:v>
                </c:pt>
                <c:pt idx="14">
                  <c:v>10127</c:v>
                </c:pt>
              </c:numCache>
            </c:numRef>
          </c:val>
          <c:extLst>
            <c:ext xmlns:c16="http://schemas.microsoft.com/office/drawing/2014/chart" uri="{C3380CC4-5D6E-409C-BE32-E72D297353CC}">
              <c16:uniqueId val="{00000002-7C66-40FF-A790-3D9C1BC101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66-40FF-A790-3D9C1BC101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66-40FF-A790-3D9C1BC101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66-40FF-A790-3D9C1BC101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4089</c:v>
                </c:pt>
                <c:pt idx="3">
                  <c:v>4020</c:v>
                </c:pt>
                <c:pt idx="6">
                  <c:v>3907</c:v>
                </c:pt>
                <c:pt idx="9">
                  <c:v>4014</c:v>
                </c:pt>
                <c:pt idx="12">
                  <c:v>3702</c:v>
                </c:pt>
              </c:numCache>
            </c:numRef>
          </c:val>
          <c:extLst>
            <c:ext xmlns:c16="http://schemas.microsoft.com/office/drawing/2014/chart" uri="{C3380CC4-5D6E-409C-BE32-E72D297353CC}">
              <c16:uniqueId val="{00000006-7C66-40FF-A790-3D9C1BC101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188</c:v>
                </c:pt>
                <c:pt idx="3">
                  <c:v>248</c:v>
                </c:pt>
                <c:pt idx="6">
                  <c:v>257</c:v>
                </c:pt>
                <c:pt idx="9">
                  <c:v>244</c:v>
                </c:pt>
                <c:pt idx="12">
                  <c:v>256</c:v>
                </c:pt>
              </c:numCache>
            </c:numRef>
          </c:val>
          <c:extLst>
            <c:ext xmlns:c16="http://schemas.microsoft.com/office/drawing/2014/chart" uri="{C3380CC4-5D6E-409C-BE32-E72D297353CC}">
              <c16:uniqueId val="{00000007-7C66-40FF-A790-3D9C1BC101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4657</c:v>
                </c:pt>
                <c:pt idx="3">
                  <c:v>4202</c:v>
                </c:pt>
                <c:pt idx="6">
                  <c:v>3711</c:v>
                </c:pt>
                <c:pt idx="9">
                  <c:v>3383</c:v>
                </c:pt>
                <c:pt idx="12">
                  <c:v>3153</c:v>
                </c:pt>
              </c:numCache>
            </c:numRef>
          </c:val>
          <c:extLst>
            <c:ext xmlns:c16="http://schemas.microsoft.com/office/drawing/2014/chart" uri="{C3380CC4-5D6E-409C-BE32-E72D297353CC}">
              <c16:uniqueId val="{00000008-7C66-40FF-A790-3D9C1BC101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C66-40FF-A790-3D9C1BC101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38196</c:v>
                </c:pt>
                <c:pt idx="3">
                  <c:v>40740</c:v>
                </c:pt>
                <c:pt idx="6">
                  <c:v>37000</c:v>
                </c:pt>
                <c:pt idx="9">
                  <c:v>34605</c:v>
                </c:pt>
                <c:pt idx="12">
                  <c:v>31899</c:v>
                </c:pt>
              </c:numCache>
            </c:numRef>
          </c:val>
          <c:extLst>
            <c:ext xmlns:c16="http://schemas.microsoft.com/office/drawing/2014/chart" uri="{C3380CC4-5D6E-409C-BE32-E72D297353CC}">
              <c16:uniqueId val="{0000000A-7C66-40FF-A790-3D9C1BC101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2437</c:v>
                </c:pt>
                <c:pt idx="2">
                  <c:v>#N/A</c:v>
                </c:pt>
                <c:pt idx="3">
                  <c:v>#N/A</c:v>
                </c:pt>
                <c:pt idx="4">
                  <c:v>1977</c:v>
                </c:pt>
                <c:pt idx="5">
                  <c:v>#N/A</c:v>
                </c:pt>
                <c:pt idx="6">
                  <c:v>#N/A</c:v>
                </c:pt>
                <c:pt idx="7">
                  <c:v>1982</c:v>
                </c:pt>
                <c:pt idx="8">
                  <c:v>#N/A</c:v>
                </c:pt>
                <c:pt idx="9">
                  <c:v>#N/A</c:v>
                </c:pt>
                <c:pt idx="10">
                  <c:v>469</c:v>
                </c:pt>
                <c:pt idx="11">
                  <c:v>#N/A</c:v>
                </c:pt>
                <c:pt idx="12">
                  <c:v>#N/A</c:v>
                </c:pt>
                <c:pt idx="13">
                  <c:v>0</c:v>
                </c:pt>
                <c:pt idx="14">
                  <c:v>#N/A</c:v>
                </c:pt>
              </c:numCache>
            </c:numRef>
          </c:val>
          <c:smooth val="0"/>
          <c:extLst>
            <c:ext xmlns:c16="http://schemas.microsoft.com/office/drawing/2014/chart" uri="{C3380CC4-5D6E-409C-BE32-E72D297353CC}">
              <c16:uniqueId val="{0000000B-7C66-40FF-A790-3D9C1BC101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3028</c:v>
                </c:pt>
                <c:pt idx="1">
                  <c:v>3436</c:v>
                </c:pt>
                <c:pt idx="2">
                  <c:v>3442</c:v>
                </c:pt>
              </c:numCache>
            </c:numRef>
          </c:val>
          <c:extLst>
            <c:ext xmlns:c16="http://schemas.microsoft.com/office/drawing/2014/chart" uri="{C3380CC4-5D6E-409C-BE32-E72D297353CC}">
              <c16:uniqueId val="{00000000-F355-45ED-88E3-2E56A321BB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976</c:v>
                </c:pt>
                <c:pt idx="1">
                  <c:v>816</c:v>
                </c:pt>
                <c:pt idx="2">
                  <c:v>815</c:v>
                </c:pt>
              </c:numCache>
            </c:numRef>
          </c:val>
          <c:extLst>
            <c:ext xmlns:c16="http://schemas.microsoft.com/office/drawing/2014/chart" uri="{C3380CC4-5D6E-409C-BE32-E72D297353CC}">
              <c16:uniqueId val="{00000001-F355-45ED-88E3-2E56A321BB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2636</c:v>
                </c:pt>
                <c:pt idx="1">
                  <c:v>3069</c:v>
                </c:pt>
                <c:pt idx="2">
                  <c:v>3712</c:v>
                </c:pt>
              </c:numCache>
            </c:numRef>
          </c:val>
          <c:extLst>
            <c:ext xmlns:c16="http://schemas.microsoft.com/office/drawing/2014/chart" uri="{C3380CC4-5D6E-409C-BE32-E72D297353CC}">
              <c16:uniqueId val="{00000002-F355-45ED-88E3-2E56A321BB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令和６年度より市町村役場機能緊急保全事業債等の償還が始まったことによる元利償還金の増加のため、前年度と比較して増加している。各種事業の見直しをして、市債の発行を抑制し、公債費の削減に努めていく。また、やむを得ず市債を発行する際は、交付税算入のある有利な市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令和３年度に大型事業である庁舎建設事業や、郡山城跡公園整備事業等に係る市債を発行したことにより増加したが、その後は発行を抑え減少している。老朽化した公共施設の改修など、今後も地方債が必要な局面が想定されるが、将来負担軽減のため市債の発行を抑制し、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基金全体としては、約６億４千９百万円の増となった。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これは、ふるさと応援基金で約２億２千万円の取り崩しを行った反面、</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ふるさと応援基金に約４億２千７百万円、都市基盤整備基金に約４億円の積み立てを行ったことが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将来のため、積極的な基金積立を心がけていく。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ふるさと応援基金：大和郡山市を応援しようという方から広く寄附金を募り、個性豊かで活力あるまちづくりに資するため。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都市基盤整備基金：大和郡山市の都市基盤の整備に資するため。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公共施設維持管理基金：公共施設の維持管理及び整備に要する費用に充てるため。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福祉基金：多様化し、高度化する福祉に対応し、市民の福祉の向上を図るため。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都市基盤整備基金において、約４億円の積み立てを行った。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ふるさと応援基金においては、郡山城跡公園整備事業等に充てるため、約２億２千万円を取り崩した一方、</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寄附金約４億２千７百万円の積立を行ったため、全体として増となった。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ふるさと応援基金については、寄附の目的に合わせた事業に活用予定である。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決算状況を勘案しつつ、約６３０万円の積立のみを行ったことにより増となった。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各年度の決算の動向及び、後年度の財政状況を勘案しつつ、不測の事態に備え適切な積み立てを行っていく。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決算状況を勘案しつつ、約１７８万円の取り崩しを行った反面、約１５０万円の積立を行ったことにより、ほぼ前年度と同水準となった。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今後、特筆すべき積み立てや取り崩しを行う見込みはないが、公債費の推移に留意しつつ、残高の確保に努める。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82,598
81,337
42.69
36,944,950
35,864,920
877,554
20,729,532
31,898,540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南部地域に工業団地を有しているため、県市町村平均・全国市町村平均より上回っている。しかしながら、今後も地方税の徴収強化をはじめとした歳入の確保、また、各種事業の見直し及びさらなる行財政改革による歳出削減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464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8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ことにより、数値が悪化し、類似団体平均を上回っている状況が続いていた。令和５年度は地方交付税の増収や令和４年度の繰上償還に伴う公債償還費の減少により、一時的に数値が改善したが、令和６年度は退職手当の増加や児童手当の拡充の影響により、数値は増加している。障害者自立支援費をはじめとする扶助費は年々増加しており、厳しい状況は依然として続いている。人件費の削減や、市債発行を抑制し公債費を減少させるなど義務的経費の削減に引き続き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147955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15650"/>
          <a:ext cx="8382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63500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156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31195"/>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29845</xdr:rowOff>
    </xdr:from>
    <xdr:to>
      <xdr:col>11</xdr:col>
      <xdr:colOff>31750</xdr:colOff>
      <xdr:row>65</xdr:row>
      <xdr:rowOff>115253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31195"/>
          <a:ext cx="889000" cy="4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97155</xdr:rowOff>
    </xdr:from>
    <xdr:to>
      <xdr:col>23</xdr:col>
      <xdr:colOff>184150</xdr:colOff>
      <xdr:row>65</xdr:row>
      <xdr:rowOff>27305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69232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64453</xdr:rowOff>
    </xdr:from>
    <xdr:to>
      <xdr:col>7</xdr:col>
      <xdr:colOff>31750</xdr:colOff>
      <xdr:row>65</xdr:row>
      <xdr:rowOff>166053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150830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9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これまで積極的に各種事業経費の見直し及び、人件費の削減に取り組んできた結果、県市町村平均・全国市町村平均よりも良好な決算額となっているが、今後も引き続き財政健全化に取り組む。</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130570</xdr:rowOff>
    </xdr:from>
    <xdr:to>
      <xdr:col>23</xdr:col>
      <xdr:colOff>133350</xdr:colOff>
      <xdr:row>80</xdr:row>
      <xdr:rowOff>139374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46570"/>
          <a:ext cx="838200" cy="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124151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40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126243</xdr:rowOff>
    </xdr:from>
    <xdr:to>
      <xdr:col>19</xdr:col>
      <xdr:colOff>133350</xdr:colOff>
      <xdr:row>80</xdr:row>
      <xdr:rowOff>130570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42243"/>
          <a:ext cx="8890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116278</xdr:rowOff>
    </xdr:from>
    <xdr:to>
      <xdr:col>15</xdr:col>
      <xdr:colOff>82550</xdr:colOff>
      <xdr:row>80</xdr:row>
      <xdr:rowOff>126243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32278"/>
          <a:ext cx="889000" cy="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85992</xdr:rowOff>
    </xdr:from>
    <xdr:to>
      <xdr:col>11</xdr:col>
      <xdr:colOff>31750</xdr:colOff>
      <xdr:row>80</xdr:row>
      <xdr:rowOff>116278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01992"/>
          <a:ext cx="889000" cy="3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88574</xdr:rowOff>
    </xdr:from>
    <xdr:to>
      <xdr:col>23</xdr:col>
      <xdr:colOff>184150</xdr:colOff>
      <xdr:row>81</xdr:row>
      <xdr:rowOff>18724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0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9851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2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79770</xdr:rowOff>
    </xdr:from>
    <xdr:to>
      <xdr:col>19</xdr:col>
      <xdr:colOff>184150</xdr:colOff>
      <xdr:row>81</xdr:row>
      <xdr:rowOff>9920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20097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6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75443</xdr:rowOff>
    </xdr:from>
    <xdr:to>
      <xdr:col>15</xdr:col>
      <xdr:colOff>133350</xdr:colOff>
      <xdr:row>81</xdr:row>
      <xdr:rowOff>5593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15770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65478</xdr:rowOff>
    </xdr:from>
    <xdr:to>
      <xdr:col>11</xdr:col>
      <xdr:colOff>82550</xdr:colOff>
      <xdr:row>80</xdr:row>
      <xdr:rowOff>167078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8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5805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5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35192</xdr:rowOff>
    </xdr:from>
    <xdr:to>
      <xdr:col>7</xdr:col>
      <xdr:colOff>31750</xdr:colOff>
      <xdr:row>80</xdr:row>
      <xdr:rowOff>136792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5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146969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2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一般行政職職員の経験年数階層の変動により、前年度より数値が減少し、類似団体平均を下回っている。引き続き、国家公務員の給与制度に準じ給与水準の適正化に努める。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117021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3264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117021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843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84</xdr:row>
      <xdr:rowOff>82550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947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83</xdr:row>
      <xdr:rowOff>150586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947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152598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54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過去からの新規採用抑制の結果、全国及び県平均より下回っている。今後も、行財政改革への取り組みと歩調を合わせながら適正な人員管理に努める。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145521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53700"/>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61066</xdr:rowOff>
    </xdr:from>
    <xdr:to>
      <xdr:col>77</xdr:col>
      <xdr:colOff>44450</xdr:colOff>
      <xdr:row>61</xdr:row>
      <xdr:rowOff>95250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1951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18838</xdr:rowOff>
    </xdr:from>
    <xdr:to>
      <xdr:col>72</xdr:col>
      <xdr:colOff>203200</xdr:colOff>
      <xdr:row>61</xdr:row>
      <xdr:rowOff>61066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77288"/>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8784</xdr:rowOff>
    </xdr:from>
    <xdr:to>
      <xdr:col>68</xdr:col>
      <xdr:colOff>152400</xdr:colOff>
      <xdr:row>61</xdr:row>
      <xdr:rowOff>18838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6723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94721</xdr:rowOff>
    </xdr:from>
    <xdr:to>
      <xdr:col>81</xdr:col>
      <xdr:colOff>95250</xdr:colOff>
      <xdr:row>62</xdr:row>
      <xdr:rowOff>24871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66798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2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130827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10266</xdr:rowOff>
    </xdr:from>
    <xdr:to>
      <xdr:col>73</xdr:col>
      <xdr:colOff>44450</xdr:colOff>
      <xdr:row>61</xdr:row>
      <xdr:rowOff>111866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96643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5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139488</xdr:rowOff>
    </xdr:from>
    <xdr:to>
      <xdr:col>68</xdr:col>
      <xdr:colOff>203200</xdr:colOff>
      <xdr:row>61</xdr:row>
      <xdr:rowOff>69638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129434</xdr:rowOff>
    </xdr:from>
    <xdr:to>
      <xdr:col>64</xdr:col>
      <xdr:colOff>152400</xdr:colOff>
      <xdr:row>61</xdr:row>
      <xdr:rowOff>59584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69761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8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影響で、類似団体平均を上回っていたが、令和４年度以降に行った繰上償還等により数値は良好になり、令和６年度では類似団体内平均値を下回った。今後も市債の発行を抑制し、適正な管理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41</xdr:row>
      <xdr:rowOff>44027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0108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7347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154094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3434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111337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5499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108814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将来負担比率においては、徐々に良好な数値となっており、令和６年度は計算結果が負の値となった。今後も事業の適正化を図り、財政の健全化に努める。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114240</xdr:rowOff>
    </xdr:from>
    <xdr:to>
      <xdr:col>77</xdr:col>
      <xdr:colOff>44450</xdr:colOff>
      <xdr:row>14</xdr:row>
      <xdr:rowOff>43906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343090"/>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39310</xdr:rowOff>
    </xdr:from>
    <xdr:to>
      <xdr:col>72</xdr:col>
      <xdr:colOff>203200</xdr:colOff>
      <xdr:row>14</xdr:row>
      <xdr:rowOff>43906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439610"/>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168201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9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39310</xdr:rowOff>
    </xdr:from>
    <xdr:to>
      <xdr:col>68</xdr:col>
      <xdr:colOff>152400</xdr:colOff>
      <xdr:row>14</xdr:row>
      <xdr:rowOff>79526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43961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77185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63440</xdr:rowOff>
    </xdr:from>
    <xdr:to>
      <xdr:col>77</xdr:col>
      <xdr:colOff>95250</xdr:colOff>
      <xdr:row>13</xdr:row>
      <xdr:rowOff>165040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2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3767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61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164556</xdr:rowOff>
    </xdr:from>
    <xdr:to>
      <xdr:col>73</xdr:col>
      <xdr:colOff>44450</xdr:colOff>
      <xdr:row>14</xdr:row>
      <xdr:rowOff>94706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79483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7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159960</xdr:rowOff>
    </xdr:from>
    <xdr:to>
      <xdr:col>68</xdr:col>
      <xdr:colOff>203200</xdr:colOff>
      <xdr:row>14</xdr:row>
      <xdr:rowOff>90110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100287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15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28726</xdr:rowOff>
    </xdr:from>
    <xdr:to>
      <xdr:col>64</xdr:col>
      <xdr:colOff>152400</xdr:colOff>
      <xdr:row>14</xdr:row>
      <xdr:rowOff>130326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140503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19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82,598
81,337
42.69
36,944,950
35,864,920
877,554
20,729,532
31,898,540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昨年度より増加し、類似団体内平均を上回っている。これは、前年度と比較して退職手当が増加したためである。今後も適切な定数管理や給与制度の見直し等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769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40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40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昨年度より増加しており、類似団体内平均値を上回っている。これは、前年度と比較して、給食センター管理運営費や予防接種事業費が大きく増加したためである。今後、積極的に契約内容を見直すなど、経常的な経費の軽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08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117475</xdr:rowOff>
    </xdr:from>
    <xdr:to>
      <xdr:col>78</xdr:col>
      <xdr:colOff>69850</xdr:colOff>
      <xdr:row>16</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60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165100</xdr:rowOff>
    </xdr:from>
    <xdr:to>
      <xdr:col>73</xdr:col>
      <xdr:colOff>180975</xdr:colOff>
      <xdr:row>16</xdr:row>
      <xdr:rowOff>117475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368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165100</xdr:rowOff>
    </xdr:from>
    <xdr:to>
      <xdr:col>69</xdr:col>
      <xdr:colOff>92075</xdr:colOff>
      <xdr:row>16</xdr:row>
      <xdr:rowOff>60325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368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0</xdr:rowOff>
    </xdr:from>
    <xdr:to>
      <xdr:col>82</xdr:col>
      <xdr:colOff>158750</xdr:colOff>
      <xdr:row>17</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143527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66675</xdr:rowOff>
    </xdr:from>
    <xdr:to>
      <xdr:col>74</xdr:col>
      <xdr:colOff>31750</xdr:colOff>
      <xdr:row>16</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153052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114300</xdr:rowOff>
    </xdr:from>
    <xdr:to>
      <xdr:col>69</xdr:col>
      <xdr:colOff>142875</xdr:colOff>
      <xdr:row>16</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奈良県平均を上回っている。その要因は、生活保護費や障害者自立支援給付費が高い水準で推移しているためと考える。今後も各費目の精査・管理を行うとともに給付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79375</xdr:rowOff>
    </xdr:from>
    <xdr:to>
      <xdr:col>24</xdr:col>
      <xdr:colOff>25400</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6805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155575</xdr:rowOff>
    </xdr:from>
    <xdr:to>
      <xdr:col>19</xdr:col>
      <xdr:colOff>187325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853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155575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377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136525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37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0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104775</xdr:rowOff>
    </xdr:from>
    <xdr:to>
      <xdr:col>15</xdr:col>
      <xdr:colOff>149225</xdr:colOff>
      <xdr:row>56</xdr:row>
      <xdr:rowOff>34925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45102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85725</xdr:rowOff>
    </xdr:from>
    <xdr:to>
      <xdr:col>6</xdr:col>
      <xdr:colOff>171450</xdr:colOff>
      <xdr:row>56</xdr:row>
      <xdr:rowOff>15875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26052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については、高齢者の増加に伴い介護保険事業特別会計や後期高齢者医療事業特別会計等への繰出金が増加しており、令和２年度より経常収支比率が類似団体を上回っている。今後は被保険者の健康増進や保険料の徴収事務の適正化を図り、普通会計へ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44704</xdr:rowOff>
    </xdr:from>
    <xdr:to>
      <xdr:col>82</xdr:col>
      <xdr:colOff>107950</xdr:colOff>
      <xdr:row>58</xdr:row>
      <xdr:rowOff>72136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888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xdr:rowOff>
    </xdr:from>
    <xdr:to>
      <xdr:col>78</xdr:col>
      <xdr:colOff>69850</xdr:colOff>
      <xdr:row>58</xdr:row>
      <xdr:rowOff>72136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522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8128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88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170434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882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165354</xdr:rowOff>
    </xdr:from>
    <xdr:to>
      <xdr:col>82</xdr:col>
      <xdr:colOff>158750</xdr:colOff>
      <xdr:row>58</xdr:row>
      <xdr:rowOff>95504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137431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128778</xdr:rowOff>
    </xdr:from>
    <xdr:to>
      <xdr:col>74</xdr:col>
      <xdr:colOff>31750</xdr:colOff>
      <xdr:row>58</xdr:row>
      <xdr:rowOff>58928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43705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119634</xdr:rowOff>
    </xdr:from>
    <xdr:to>
      <xdr:col>65</xdr:col>
      <xdr:colOff>53975</xdr:colOff>
      <xdr:row>58</xdr:row>
      <xdr:rowOff>49784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34561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を下回っている。数値が下回っている主な要因としては、郡山城ホール等の施設運営を行う文化体育振興公社への補助金が減少したこと等があげられる。今後も補助金及び負担金の見直しや廃止に取り組み、経費の縮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51562</xdr:rowOff>
    </xdr:from>
    <xdr:to>
      <xdr:col>82</xdr:col>
      <xdr:colOff>107950</xdr:colOff>
      <xdr:row>35</xdr:row>
      <xdr:rowOff>56134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523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0568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115570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124714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980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17289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4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より第三セクター等改革推進債の償還が始まったことで、公債費に係る経常収支比率は類似団体平均を上回っているものの、ここ数年は減少傾向であり、奈良県平均は下回っている。要因としては単なる資金手当による起債は見送り、交付税算入が有利なもののみを活用するなど、より有効な起債発行のみに限定するよう努めた結果であると考える。今後も市債発行額を極力抑制し、公債費の削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317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78</xdr:row>
      <xdr:rowOff>66039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172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79</xdr:row>
      <xdr:rowOff>1270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391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80</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458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公債費以外に係る経常収支比率については、類似団体平均を下回っている状況である。その要因は、補助費等において良好な数値を示しているためと考えられる。今後も各経費の削減に努める。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19558</xdr:rowOff>
    </xdr:from>
    <xdr:to>
      <xdr:col>82</xdr:col>
      <xdr:colOff>107950</xdr:colOff>
      <xdr:row>75</xdr:row>
      <xdr:rowOff>156718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7830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75</xdr:row>
      <xdr:rowOff>37846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878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161290</xdr:rowOff>
    </xdr:from>
    <xdr:to>
      <xdr:col>73</xdr:col>
      <xdr:colOff>180975</xdr:colOff>
      <xdr:row>75</xdr:row>
      <xdr:rowOff>37846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7714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161290</xdr:rowOff>
    </xdr:from>
    <xdr:to>
      <xdr:col>69</xdr:col>
      <xdr:colOff>92075</xdr:colOff>
      <xdr:row>75</xdr:row>
      <xdr:rowOff>33274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7714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140208</xdr:rowOff>
    </xdr:from>
    <xdr:to>
      <xdr:col>78</xdr:col>
      <xdr:colOff>120650</xdr:colOff>
      <xdr:row>75</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80535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9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158496</xdr:rowOff>
    </xdr:from>
    <xdr:to>
      <xdr:col>74</xdr:col>
      <xdr:colOff>31750</xdr:colOff>
      <xdr:row>75</xdr:row>
      <xdr:rowOff>88646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98823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110490</xdr:rowOff>
    </xdr:from>
    <xdr:to>
      <xdr:col>69</xdr:col>
      <xdr:colOff>142875</xdr:colOff>
      <xdr:row>74</xdr:row>
      <xdr:rowOff>40640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50817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153924</xdr:rowOff>
    </xdr:from>
    <xdr:to>
      <xdr:col>65</xdr:col>
      <xdr:colOff>53975</xdr:colOff>
      <xdr:row>75</xdr:row>
      <xdr:rowOff>84074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94251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27457</xdr:rowOff>
    </xdr:from>
    <xdr:to>
      <xdr:col>29</xdr:col>
      <xdr:colOff>127000</xdr:colOff>
      <xdr:row>19</xdr:row>
      <xdr:rowOff>82131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32632"/>
          <a:ext cx="647700" cy="54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82131</xdr:rowOff>
    </xdr:from>
    <xdr:to>
      <xdr:col>26</xdr:col>
      <xdr:colOff>50800</xdr:colOff>
      <xdr:row>19</xdr:row>
      <xdr:rowOff>110973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7306"/>
          <a:ext cx="698500" cy="28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110973</xdr:rowOff>
    </xdr:from>
    <xdr:to>
      <xdr:col>22</xdr:col>
      <xdr:colOff>114300</xdr:colOff>
      <xdr:row>19</xdr:row>
      <xdr:rowOff>118173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16148"/>
          <a:ext cx="698500" cy="7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118173</xdr:rowOff>
    </xdr:from>
    <xdr:to>
      <xdr:col>18</xdr:col>
      <xdr:colOff>177800</xdr:colOff>
      <xdr:row>19</xdr:row>
      <xdr:rowOff>133388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23348"/>
          <a:ext cx="698500" cy="15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148107</xdr:rowOff>
    </xdr:from>
    <xdr:to>
      <xdr:col>29</xdr:col>
      <xdr:colOff>177800</xdr:colOff>
      <xdr:row>19</xdr:row>
      <xdr:rowOff>78257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1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120184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5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31331</xdr:rowOff>
    </xdr:from>
    <xdr:to>
      <xdr:col>26</xdr:col>
      <xdr:colOff>101600</xdr:colOff>
      <xdr:row>19</xdr:row>
      <xdr:rowOff>132931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6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117708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2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60173</xdr:rowOff>
    </xdr:from>
    <xdr:to>
      <xdr:col>22</xdr:col>
      <xdr:colOff>165100</xdr:colOff>
      <xdr:row>19</xdr:row>
      <xdr:rowOff>161773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6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146550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5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67373</xdr:rowOff>
    </xdr:from>
    <xdr:to>
      <xdr:col>19</xdr:col>
      <xdr:colOff>38100</xdr:colOff>
      <xdr:row>19</xdr:row>
      <xdr:rowOff>168973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2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153750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5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82588</xdr:rowOff>
    </xdr:from>
    <xdr:to>
      <xdr:col>15</xdr:col>
      <xdr:colOff>101600</xdr:colOff>
      <xdr:row>20</xdr:row>
      <xdr:rowOff>12738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7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168965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298972</xdr:rowOff>
    </xdr:from>
    <xdr:to>
      <xdr:col>29</xdr:col>
      <xdr:colOff>127000</xdr:colOff>
      <xdr:row>36</xdr:row>
      <xdr:rowOff>77655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09322"/>
          <a:ext cx="647700" cy="12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200544</xdr:rowOff>
    </xdr:from>
    <xdr:to>
      <xdr:col>26</xdr:col>
      <xdr:colOff>50800</xdr:colOff>
      <xdr:row>36</xdr:row>
      <xdr:rowOff>77655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10894"/>
          <a:ext cx="698500" cy="220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133238</xdr:rowOff>
    </xdr:from>
    <xdr:to>
      <xdr:col>22</xdr:col>
      <xdr:colOff>114300</xdr:colOff>
      <xdr:row>35</xdr:row>
      <xdr:rowOff>200544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43588"/>
          <a:ext cx="698500" cy="67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48754</xdr:rowOff>
    </xdr:from>
    <xdr:to>
      <xdr:col>18</xdr:col>
      <xdr:colOff>177800</xdr:colOff>
      <xdr:row>35</xdr:row>
      <xdr:rowOff>133238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59104"/>
          <a:ext cx="698500" cy="84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248172</xdr:rowOff>
    </xdr:from>
    <xdr:to>
      <xdr:col>29</xdr:col>
      <xdr:colOff>177800</xdr:colOff>
      <xdr:row>36</xdr:row>
      <xdr:rowOff>6872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8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220249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26855</xdr:rowOff>
    </xdr:from>
    <xdr:to>
      <xdr:col>26</xdr:col>
      <xdr:colOff>101600</xdr:colOff>
      <xdr:row>36</xdr:row>
      <xdr:rowOff>128455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0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113232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6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149744</xdr:rowOff>
    </xdr:from>
    <xdr:to>
      <xdr:col>22</xdr:col>
      <xdr:colOff>165100</xdr:colOff>
      <xdr:row>35</xdr:row>
      <xdr:rowOff>251344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60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261521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2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82438</xdr:rowOff>
    </xdr:from>
    <xdr:to>
      <xdr:col>19</xdr:col>
      <xdr:colOff>38100</xdr:colOff>
      <xdr:row>35</xdr:row>
      <xdr:rowOff>184038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92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194215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6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340854</xdr:rowOff>
    </xdr:from>
    <xdr:to>
      <xdr:col>15</xdr:col>
      <xdr:colOff>101600</xdr:colOff>
      <xdr:row>35</xdr:row>
      <xdr:rowOff>99554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08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109731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7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82,598
81,337
42.69
36,944,950
35,864,920
877,554
20,729,532
31,898,540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37565</xdr:rowOff>
    </xdr:from>
    <xdr:to>
      <xdr:col>24</xdr:col>
      <xdr:colOff>63500</xdr:colOff>
      <xdr:row>37</xdr:row>
      <xdr:rowOff>47280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9765"/>
          <a:ext cx="838200" cy="1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5104</xdr:rowOff>
    </xdr:from>
    <xdr:to>
      <xdr:col>19</xdr:col>
      <xdr:colOff>177800</xdr:colOff>
      <xdr:row>37</xdr:row>
      <xdr:rowOff>47280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48754"/>
          <a:ext cx="889000" cy="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5104</xdr:rowOff>
    </xdr:from>
    <xdr:to>
      <xdr:col>15</xdr:col>
      <xdr:colOff>50800</xdr:colOff>
      <xdr:row>37</xdr:row>
      <xdr:rowOff>63152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48754"/>
          <a:ext cx="889000" cy="5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63152</xdr:rowOff>
    </xdr:from>
    <xdr:to>
      <xdr:col>10</xdr:col>
      <xdr:colOff>114300</xdr:colOff>
      <xdr:row>37</xdr:row>
      <xdr:rowOff>65895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680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158215</xdr:rowOff>
    </xdr:from>
    <xdr:to>
      <xdr:col>24</xdr:col>
      <xdr:colOff>114300</xdr:colOff>
      <xdr:row>36</xdr:row>
      <xdr:rowOff>88365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9642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167930</xdr:rowOff>
    </xdr:from>
    <xdr:to>
      <xdr:col>20</xdr:col>
      <xdr:colOff>38100</xdr:colOff>
      <xdr:row>37</xdr:row>
      <xdr:rowOff>98080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89207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125754</xdr:rowOff>
    </xdr:from>
    <xdr:to>
      <xdr:col>15</xdr:col>
      <xdr:colOff>101600</xdr:colOff>
      <xdr:row>37</xdr:row>
      <xdr:rowOff>55904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72431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7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12352</xdr:rowOff>
    </xdr:from>
    <xdr:to>
      <xdr:col>10</xdr:col>
      <xdr:colOff>165100</xdr:colOff>
      <xdr:row>37</xdr:row>
      <xdr:rowOff>113952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105079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15095</xdr:rowOff>
    </xdr:from>
    <xdr:to>
      <xdr:col>6</xdr:col>
      <xdr:colOff>38100</xdr:colOff>
      <xdr:row>37</xdr:row>
      <xdr:rowOff>116695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107822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5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58671</xdr:rowOff>
    </xdr:from>
    <xdr:to>
      <xdr:col>24</xdr:col>
      <xdr:colOff>63500</xdr:colOff>
      <xdr:row>58</xdr:row>
      <xdr:rowOff>63791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02771"/>
          <a:ext cx="8382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55396</xdr:rowOff>
    </xdr:from>
    <xdr:to>
      <xdr:col>19</xdr:col>
      <xdr:colOff>177800</xdr:colOff>
      <xdr:row>58</xdr:row>
      <xdr:rowOff>58671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99496"/>
          <a:ext cx="889000" cy="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55396</xdr:rowOff>
    </xdr:from>
    <xdr:to>
      <xdr:col>15</xdr:col>
      <xdr:colOff>50800</xdr:colOff>
      <xdr:row>58</xdr:row>
      <xdr:rowOff>63899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99496"/>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63899</xdr:rowOff>
    </xdr:from>
    <xdr:to>
      <xdr:col>10</xdr:col>
      <xdr:colOff>114300</xdr:colOff>
      <xdr:row>58</xdr:row>
      <xdr:rowOff>87694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7999"/>
          <a:ext cx="889000" cy="2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12991</xdr:rowOff>
    </xdr:from>
    <xdr:to>
      <xdr:col>24</xdr:col>
      <xdr:colOff>114300</xdr:colOff>
      <xdr:row>58</xdr:row>
      <xdr:rowOff>114591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7871</xdr:rowOff>
    </xdr:from>
    <xdr:to>
      <xdr:col>20</xdr:col>
      <xdr:colOff>38100</xdr:colOff>
      <xdr:row>58</xdr:row>
      <xdr:rowOff>109471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100598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4596</xdr:rowOff>
    </xdr:from>
    <xdr:to>
      <xdr:col>15</xdr:col>
      <xdr:colOff>101600</xdr:colOff>
      <xdr:row>58</xdr:row>
      <xdr:rowOff>106196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4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97323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13099</xdr:rowOff>
    </xdr:from>
    <xdr:to>
      <xdr:col>10</xdr:col>
      <xdr:colOff>165100</xdr:colOff>
      <xdr:row>58</xdr:row>
      <xdr:rowOff>114699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105826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36894</xdr:rowOff>
    </xdr:from>
    <xdr:to>
      <xdr:col>6</xdr:col>
      <xdr:colOff>38100</xdr:colOff>
      <xdr:row>58</xdr:row>
      <xdr:rowOff>138494</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129621</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143968</xdr:rowOff>
    </xdr:from>
    <xdr:to>
      <xdr:col>24</xdr:col>
      <xdr:colOff>63500</xdr:colOff>
      <xdr:row>78</xdr:row>
      <xdr:rowOff>148730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17068"/>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143968</xdr:rowOff>
    </xdr:from>
    <xdr:to>
      <xdr:col>19</xdr:col>
      <xdr:colOff>177800</xdr:colOff>
      <xdr:row>78</xdr:row>
      <xdr:rowOff>146062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17068"/>
          <a:ext cx="8890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138557</xdr:rowOff>
    </xdr:from>
    <xdr:to>
      <xdr:col>15</xdr:col>
      <xdr:colOff>50800</xdr:colOff>
      <xdr:row>78</xdr:row>
      <xdr:rowOff>146062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11657"/>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138557</xdr:rowOff>
    </xdr:from>
    <xdr:to>
      <xdr:col>10</xdr:col>
      <xdr:colOff>114300</xdr:colOff>
      <xdr:row>78</xdr:row>
      <xdr:rowOff>150940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11657"/>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97930</xdr:rowOff>
    </xdr:from>
    <xdr:to>
      <xdr:col>24</xdr:col>
      <xdr:colOff>114300</xdr:colOff>
      <xdr:row>79</xdr:row>
      <xdr:rowOff>28080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12857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93168</xdr:rowOff>
    </xdr:from>
    <xdr:to>
      <xdr:col>20</xdr:col>
      <xdr:colOff>38100</xdr:colOff>
      <xdr:row>79</xdr:row>
      <xdr:rowOff>23318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14445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95262</xdr:rowOff>
    </xdr:from>
    <xdr:to>
      <xdr:col>15</xdr:col>
      <xdr:colOff>101600</xdr:colOff>
      <xdr:row>79</xdr:row>
      <xdr:rowOff>25412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16539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87757</xdr:rowOff>
    </xdr:from>
    <xdr:to>
      <xdr:col>10</xdr:col>
      <xdr:colOff>165100</xdr:colOff>
      <xdr:row>79</xdr:row>
      <xdr:rowOff>17907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9034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5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100140</xdr:rowOff>
    </xdr:from>
    <xdr:to>
      <xdr:col>6</xdr:col>
      <xdr:colOff>38100</xdr:colOff>
      <xdr:row>79</xdr:row>
      <xdr:rowOff>30290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21417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2279</xdr:rowOff>
    </xdr:from>
    <xdr:to>
      <xdr:col>24</xdr:col>
      <xdr:colOff>63500</xdr:colOff>
      <xdr:row>97</xdr:row>
      <xdr:rowOff>45038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32929"/>
          <a:ext cx="838200" cy="4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45038</xdr:rowOff>
    </xdr:from>
    <xdr:to>
      <xdr:col>19</xdr:col>
      <xdr:colOff>177800</xdr:colOff>
      <xdr:row>98</xdr:row>
      <xdr:rowOff>1952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75688"/>
          <a:ext cx="889000" cy="1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65460</xdr:rowOff>
    </xdr:from>
    <xdr:to>
      <xdr:col>15</xdr:col>
      <xdr:colOff>50800</xdr:colOff>
      <xdr:row>98</xdr:row>
      <xdr:rowOff>1952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96110"/>
          <a:ext cx="889000" cy="10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65460</xdr:rowOff>
    </xdr:from>
    <xdr:to>
      <xdr:col>10</xdr:col>
      <xdr:colOff>114300</xdr:colOff>
      <xdr:row>99</xdr:row>
      <xdr:rowOff>21264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96110"/>
          <a:ext cx="889000" cy="29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122929</xdr:rowOff>
    </xdr:from>
    <xdr:to>
      <xdr:col>24</xdr:col>
      <xdr:colOff>114300</xdr:colOff>
      <xdr:row>97</xdr:row>
      <xdr:rowOff>53079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8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101356</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6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165688</xdr:rowOff>
    </xdr:from>
    <xdr:to>
      <xdr:col>20</xdr:col>
      <xdr:colOff>38100</xdr:colOff>
      <xdr:row>97</xdr:row>
      <xdr:rowOff>95838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2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112365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0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122602</xdr:rowOff>
    </xdr:from>
    <xdr:to>
      <xdr:col>15</xdr:col>
      <xdr:colOff>101600</xdr:colOff>
      <xdr:row>98</xdr:row>
      <xdr:rowOff>52752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69279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52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14660</xdr:rowOff>
    </xdr:from>
    <xdr:to>
      <xdr:col>10</xdr:col>
      <xdr:colOff>165100</xdr:colOff>
      <xdr:row>97</xdr:row>
      <xdr:rowOff>116260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4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107387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38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141914</xdr:rowOff>
    </xdr:from>
    <xdr:to>
      <xdr:col>6</xdr:col>
      <xdr:colOff>38100</xdr:colOff>
      <xdr:row>99</xdr:row>
      <xdr:rowOff>72064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4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63191</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3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158240</xdr:rowOff>
    </xdr:from>
    <xdr:to>
      <xdr:col>55</xdr:col>
      <xdr:colOff>0</xdr:colOff>
      <xdr:row>37</xdr:row>
      <xdr:rowOff>168793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01890"/>
          <a:ext cx="8382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62212</xdr:rowOff>
    </xdr:from>
    <xdr:to>
      <xdr:col>50</xdr:col>
      <xdr:colOff>114300</xdr:colOff>
      <xdr:row>37</xdr:row>
      <xdr:rowOff>168793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34412"/>
          <a:ext cx="889000" cy="27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62212</xdr:rowOff>
    </xdr:from>
    <xdr:to>
      <xdr:col>45</xdr:col>
      <xdr:colOff>177800</xdr:colOff>
      <xdr:row>37</xdr:row>
      <xdr:rowOff>157676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34412"/>
          <a:ext cx="889000" cy="26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85392</xdr:rowOff>
    </xdr:from>
    <xdr:to>
      <xdr:col>41</xdr:col>
      <xdr:colOff>50800</xdr:colOff>
      <xdr:row>37</xdr:row>
      <xdr:rowOff>157676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743242"/>
          <a:ext cx="889000" cy="75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107440</xdr:rowOff>
    </xdr:from>
    <xdr:to>
      <xdr:col>55</xdr:col>
      <xdr:colOff>50800</xdr:colOff>
      <xdr:row>38</xdr:row>
      <xdr:rowOff>37590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22367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6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117993</xdr:rowOff>
    </xdr:from>
    <xdr:to>
      <xdr:col>50</xdr:col>
      <xdr:colOff>165100</xdr:colOff>
      <xdr:row>38</xdr:row>
      <xdr:rowOff>48143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39270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5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11412</xdr:rowOff>
    </xdr:from>
    <xdr:to>
      <xdr:col>46</xdr:col>
      <xdr:colOff>38100</xdr:colOff>
      <xdr:row>36</xdr:row>
      <xdr:rowOff>113012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129539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5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106876</xdr:rowOff>
    </xdr:from>
    <xdr:to>
      <xdr:col>41</xdr:col>
      <xdr:colOff>101600</xdr:colOff>
      <xdr:row>38</xdr:row>
      <xdr:rowOff>37026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5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28153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34592</xdr:rowOff>
    </xdr:from>
    <xdr:to>
      <xdr:col>36</xdr:col>
      <xdr:colOff>165100</xdr:colOff>
      <xdr:row>33</xdr:row>
      <xdr:rowOff>136192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9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127319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8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71381</xdr:rowOff>
    </xdr:from>
    <xdr:to>
      <xdr:col>55</xdr:col>
      <xdr:colOff>0</xdr:colOff>
      <xdr:row>57</xdr:row>
      <xdr:rowOff>76519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44031"/>
          <a:ext cx="8382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71381</xdr:rowOff>
    </xdr:from>
    <xdr:to>
      <xdr:col>50</xdr:col>
      <xdr:colOff>114300</xdr:colOff>
      <xdr:row>57</xdr:row>
      <xdr:rowOff>137316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44031"/>
          <a:ext cx="8890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138513</xdr:rowOff>
    </xdr:from>
    <xdr:to>
      <xdr:col>45</xdr:col>
      <xdr:colOff>177800</xdr:colOff>
      <xdr:row>57</xdr:row>
      <xdr:rowOff>137316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225363"/>
          <a:ext cx="889000" cy="68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138513</xdr:rowOff>
    </xdr:from>
    <xdr:to>
      <xdr:col>41</xdr:col>
      <xdr:colOff>50800</xdr:colOff>
      <xdr:row>57</xdr:row>
      <xdr:rowOff>14286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225363"/>
          <a:ext cx="889000" cy="56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25719</xdr:rowOff>
    </xdr:from>
    <xdr:to>
      <xdr:col>55</xdr:col>
      <xdr:colOff>50800</xdr:colOff>
      <xdr:row>57</xdr:row>
      <xdr:rowOff>127319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9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4146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7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20581</xdr:rowOff>
    </xdr:from>
    <xdr:to>
      <xdr:col>50</xdr:col>
      <xdr:colOff>165100</xdr:colOff>
      <xdr:row>57</xdr:row>
      <xdr:rowOff>122181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113308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8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86516</xdr:rowOff>
    </xdr:from>
    <xdr:to>
      <xdr:col>46</xdr:col>
      <xdr:colOff>38100</xdr:colOff>
      <xdr:row>58</xdr:row>
      <xdr:rowOff>16666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5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7793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5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87713</xdr:rowOff>
    </xdr:from>
    <xdr:to>
      <xdr:col>41</xdr:col>
      <xdr:colOff>101600</xdr:colOff>
      <xdr:row>54</xdr:row>
      <xdr:rowOff>17863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1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34390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9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134936</xdr:rowOff>
    </xdr:from>
    <xdr:to>
      <xdr:col>36</xdr:col>
      <xdr:colOff>165100</xdr:colOff>
      <xdr:row>57</xdr:row>
      <xdr:rowOff>65086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56213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2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121755</xdr:rowOff>
    </xdr:from>
    <xdr:to>
      <xdr:col>55</xdr:col>
      <xdr:colOff>0</xdr:colOff>
      <xdr:row>78</xdr:row>
      <xdr:rowOff>162731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94855"/>
          <a:ext cx="838200" cy="4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162731</xdr:rowOff>
    </xdr:from>
    <xdr:to>
      <xdr:col>50</xdr:col>
      <xdr:colOff>114300</xdr:colOff>
      <xdr:row>79</xdr:row>
      <xdr:rowOff>10827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35831"/>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5989</xdr:rowOff>
    </xdr:from>
    <xdr:to>
      <xdr:col>45</xdr:col>
      <xdr:colOff>177800</xdr:colOff>
      <xdr:row>79</xdr:row>
      <xdr:rowOff>10827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50539"/>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5989</xdr:rowOff>
    </xdr:from>
    <xdr:to>
      <xdr:col>41</xdr:col>
      <xdr:colOff>50800</xdr:colOff>
      <xdr:row>79</xdr:row>
      <xdr:rowOff>9722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50539"/>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70955</xdr:rowOff>
    </xdr:from>
    <xdr:to>
      <xdr:col>55</xdr:col>
      <xdr:colOff>50800</xdr:colOff>
      <xdr:row>79</xdr:row>
      <xdr:rowOff>1105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157332</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111931</xdr:rowOff>
    </xdr:from>
    <xdr:to>
      <xdr:col>50</xdr:col>
      <xdr:colOff>165100</xdr:colOff>
      <xdr:row>79</xdr:row>
      <xdr:rowOff>42081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33208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131477</xdr:rowOff>
    </xdr:from>
    <xdr:to>
      <xdr:col>46</xdr:col>
      <xdr:colOff>38100</xdr:colOff>
      <xdr:row>79</xdr:row>
      <xdr:rowOff>61627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52754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126639</xdr:rowOff>
    </xdr:from>
    <xdr:to>
      <xdr:col>41</xdr:col>
      <xdr:colOff>101600</xdr:colOff>
      <xdr:row>79</xdr:row>
      <xdr:rowOff>56789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47916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9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130372</xdr:rowOff>
    </xdr:from>
    <xdr:to>
      <xdr:col>36</xdr:col>
      <xdr:colOff>165100</xdr:colOff>
      <xdr:row>79</xdr:row>
      <xdr:rowOff>60522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51649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9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24879</xdr:rowOff>
    </xdr:from>
    <xdr:to>
      <xdr:col>55</xdr:col>
      <xdr:colOff>0</xdr:colOff>
      <xdr:row>97</xdr:row>
      <xdr:rowOff>33643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55529"/>
          <a:ext cx="8382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24879</xdr:rowOff>
    </xdr:from>
    <xdr:to>
      <xdr:col>50</xdr:col>
      <xdr:colOff>114300</xdr:colOff>
      <xdr:row>97</xdr:row>
      <xdr:rowOff>57747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55529"/>
          <a:ext cx="889000" cy="3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6553</xdr:rowOff>
    </xdr:from>
    <xdr:to>
      <xdr:col>45</xdr:col>
      <xdr:colOff>177800</xdr:colOff>
      <xdr:row>97</xdr:row>
      <xdr:rowOff>57747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122853"/>
          <a:ext cx="889000" cy="56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6553</xdr:rowOff>
    </xdr:from>
    <xdr:to>
      <xdr:col>41</xdr:col>
      <xdr:colOff>50800</xdr:colOff>
      <xdr:row>97</xdr:row>
      <xdr:rowOff>49594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122853"/>
          <a:ext cx="889000" cy="55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154293</xdr:rowOff>
    </xdr:from>
    <xdr:to>
      <xdr:col>55</xdr:col>
      <xdr:colOff>50800</xdr:colOff>
      <xdr:row>97</xdr:row>
      <xdr:rowOff>84443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132720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145529</xdr:rowOff>
    </xdr:from>
    <xdr:to>
      <xdr:col>50</xdr:col>
      <xdr:colOff>165100</xdr:colOff>
      <xdr:row>97</xdr:row>
      <xdr:rowOff>75679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92206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7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6947</xdr:rowOff>
    </xdr:from>
    <xdr:to>
      <xdr:col>46</xdr:col>
      <xdr:colOff>38100</xdr:colOff>
      <xdr:row>97</xdr:row>
      <xdr:rowOff>108547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99674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127203</xdr:rowOff>
    </xdr:from>
    <xdr:to>
      <xdr:col>41</xdr:col>
      <xdr:colOff>101600</xdr:colOff>
      <xdr:row>94</xdr:row>
      <xdr:rowOff>57353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0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73880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84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170244</xdr:rowOff>
    </xdr:from>
    <xdr:to>
      <xdr:col>36</xdr:col>
      <xdr:colOff>165100</xdr:colOff>
      <xdr:row>97</xdr:row>
      <xdr:rowOff>100394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116921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4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95166</xdr:rowOff>
    </xdr:from>
    <xdr:to>
      <xdr:col>85</xdr:col>
      <xdr:colOff>127000</xdr:colOff>
      <xdr:row>39</xdr:row>
      <xdr:rowOff>97082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1716"/>
          <a:ext cx="83820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95166</xdr:rowOff>
    </xdr:from>
    <xdr:to>
      <xdr:col>81</xdr:col>
      <xdr:colOff>50800</xdr:colOff>
      <xdr:row>39</xdr:row>
      <xdr:rowOff>96669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1716"/>
          <a:ext cx="8890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96669</xdr:rowOff>
    </xdr:from>
    <xdr:to>
      <xdr:col>76</xdr:col>
      <xdr:colOff>114300</xdr:colOff>
      <xdr:row>39</xdr:row>
      <xdr:rowOff>98138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83219"/>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98138</xdr:rowOff>
    </xdr:from>
    <xdr:to>
      <xdr:col>71</xdr:col>
      <xdr:colOff>177800</xdr:colOff>
      <xdr:row>39</xdr:row>
      <xdr:rowOff>98487</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4688"/>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46282</xdr:rowOff>
    </xdr:from>
    <xdr:to>
      <xdr:col>85</xdr:col>
      <xdr:colOff>177800</xdr:colOff>
      <xdr:row>39</xdr:row>
      <xdr:rowOff>147882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44366</xdr:rowOff>
    </xdr:from>
    <xdr:to>
      <xdr:col>81</xdr:col>
      <xdr:colOff>101600</xdr:colOff>
      <xdr:row>39</xdr:row>
      <xdr:rowOff>145966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137093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45869</xdr:rowOff>
    </xdr:from>
    <xdr:to>
      <xdr:col>76</xdr:col>
      <xdr:colOff>165100</xdr:colOff>
      <xdr:row>39</xdr:row>
      <xdr:rowOff>147469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138596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47338</xdr:rowOff>
    </xdr:from>
    <xdr:to>
      <xdr:col>72</xdr:col>
      <xdr:colOff>38100</xdr:colOff>
      <xdr:row>39</xdr:row>
      <xdr:rowOff>148938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140065</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46333" y="6826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47687</xdr:rowOff>
    </xdr:from>
    <xdr:to>
      <xdr:col>67</xdr:col>
      <xdr:colOff>101600</xdr:colOff>
      <xdr:row>39</xdr:row>
      <xdr:rowOff>149287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140414</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57333" y="6826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28105</xdr:rowOff>
    </xdr:from>
    <xdr:to>
      <xdr:col>85</xdr:col>
      <xdr:colOff>127000</xdr:colOff>
      <xdr:row>76</xdr:row>
      <xdr:rowOff>32919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58305"/>
          <a:ext cx="838200" cy="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138075</xdr:rowOff>
    </xdr:from>
    <xdr:to>
      <xdr:col>81</xdr:col>
      <xdr:colOff>50800</xdr:colOff>
      <xdr:row>76</xdr:row>
      <xdr:rowOff>32919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825375"/>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138075</xdr:rowOff>
    </xdr:from>
    <xdr:to>
      <xdr:col>76</xdr:col>
      <xdr:colOff>114300</xdr:colOff>
      <xdr:row>75</xdr:row>
      <xdr:rowOff>103670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825375"/>
          <a:ext cx="889000" cy="13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103670</xdr:rowOff>
    </xdr:from>
    <xdr:to>
      <xdr:col>71</xdr:col>
      <xdr:colOff>177800</xdr:colOff>
      <xdr:row>75</xdr:row>
      <xdr:rowOff>109868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62420"/>
          <a:ext cx="8890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148755</xdr:rowOff>
    </xdr:from>
    <xdr:to>
      <xdr:col>85</xdr:col>
      <xdr:colOff>177800</xdr:colOff>
      <xdr:row>76</xdr:row>
      <xdr:rowOff>78905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182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5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153569</xdr:rowOff>
    </xdr:from>
    <xdr:to>
      <xdr:col>81</xdr:col>
      <xdr:colOff>101600</xdr:colOff>
      <xdr:row>76</xdr:row>
      <xdr:rowOff>83719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1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100245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7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87275</xdr:rowOff>
    </xdr:from>
    <xdr:to>
      <xdr:col>76</xdr:col>
      <xdr:colOff>165100</xdr:colOff>
      <xdr:row>75</xdr:row>
      <xdr:rowOff>17425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7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33952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5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52870</xdr:rowOff>
    </xdr:from>
    <xdr:to>
      <xdr:col>72</xdr:col>
      <xdr:colOff>38100</xdr:colOff>
      <xdr:row>75</xdr:row>
      <xdr:rowOff>154471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11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170997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6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59068</xdr:rowOff>
    </xdr:from>
    <xdr:to>
      <xdr:col>67</xdr:col>
      <xdr:colOff>101600</xdr:colOff>
      <xdr:row>75</xdr:row>
      <xdr:rowOff>160668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5745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69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13760</xdr:rowOff>
    </xdr:from>
    <xdr:to>
      <xdr:col>85</xdr:col>
      <xdr:colOff>127000</xdr:colOff>
      <xdr:row>98</xdr:row>
      <xdr:rowOff>42948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15860"/>
          <a:ext cx="838200" cy="2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13760</xdr:rowOff>
    </xdr:from>
    <xdr:to>
      <xdr:col>81</xdr:col>
      <xdr:colOff>50800</xdr:colOff>
      <xdr:row>98</xdr:row>
      <xdr:rowOff>30420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15860"/>
          <a:ext cx="889000" cy="1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95745</xdr:rowOff>
    </xdr:from>
    <xdr:to>
      <xdr:col>76</xdr:col>
      <xdr:colOff>114300</xdr:colOff>
      <xdr:row>98</xdr:row>
      <xdr:rowOff>30420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26395"/>
          <a:ext cx="889000" cy="10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135640</xdr:rowOff>
    </xdr:from>
    <xdr:to>
      <xdr:col>71</xdr:col>
      <xdr:colOff>177800</xdr:colOff>
      <xdr:row>97</xdr:row>
      <xdr:rowOff>95745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594840"/>
          <a:ext cx="889000" cy="13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163598</xdr:rowOff>
    </xdr:from>
    <xdr:to>
      <xdr:col>85</xdr:col>
      <xdr:colOff>177800</xdr:colOff>
      <xdr:row>98</xdr:row>
      <xdr:rowOff>93748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9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78525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134410</xdr:rowOff>
    </xdr:from>
    <xdr:to>
      <xdr:col>81</xdr:col>
      <xdr:colOff>101600</xdr:colOff>
      <xdr:row>98</xdr:row>
      <xdr:rowOff>64560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55687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5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151070</xdr:rowOff>
    </xdr:from>
    <xdr:to>
      <xdr:col>76</xdr:col>
      <xdr:colOff>165100</xdr:colOff>
      <xdr:row>98</xdr:row>
      <xdr:rowOff>81220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8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72347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44945</xdr:rowOff>
    </xdr:from>
    <xdr:to>
      <xdr:col>72</xdr:col>
      <xdr:colOff>38100</xdr:colOff>
      <xdr:row>97</xdr:row>
      <xdr:rowOff>146545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7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163072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5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84840</xdr:rowOff>
    </xdr:from>
    <xdr:to>
      <xdr:col>67</xdr:col>
      <xdr:colOff>101600</xdr:colOff>
      <xdr:row>97</xdr:row>
      <xdr:rowOff>14990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5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31517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31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82296</xdr:rowOff>
    </xdr:from>
    <xdr:to>
      <xdr:col>116</xdr:col>
      <xdr:colOff>63500</xdr:colOff>
      <xdr:row>37</xdr:row>
      <xdr:rowOff>102870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2594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82296</xdr:rowOff>
    </xdr:from>
    <xdr:to>
      <xdr:col>111</xdr:col>
      <xdr:colOff>177800</xdr:colOff>
      <xdr:row>37</xdr:row>
      <xdr:rowOff>84582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259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72263</xdr:rowOff>
    </xdr:from>
    <xdr:to>
      <xdr:col>107</xdr:col>
      <xdr:colOff>50800</xdr:colOff>
      <xdr:row>37</xdr:row>
      <xdr:rowOff>84582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415913"/>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127127</xdr:rowOff>
    </xdr:from>
    <xdr:to>
      <xdr:col>102</xdr:col>
      <xdr:colOff>114300</xdr:colOff>
      <xdr:row>37</xdr:row>
      <xdr:rowOff>72263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299327"/>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52070</xdr:rowOff>
    </xdr:from>
    <xdr:to>
      <xdr:col>116</xdr:col>
      <xdr:colOff>114300</xdr:colOff>
      <xdr:row>37</xdr:row>
      <xdr:rowOff>153670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74947</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31496</xdr:rowOff>
    </xdr:from>
    <xdr:to>
      <xdr:col>112</xdr:col>
      <xdr:colOff>38100</xdr:colOff>
      <xdr:row>37</xdr:row>
      <xdr:rowOff>133096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149623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1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33782</xdr:rowOff>
    </xdr:from>
    <xdr:to>
      <xdr:col>107</xdr:col>
      <xdr:colOff>101600</xdr:colOff>
      <xdr:row>37</xdr:row>
      <xdr:rowOff>135382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151909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1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21463</xdr:rowOff>
    </xdr:from>
    <xdr:to>
      <xdr:col>102</xdr:col>
      <xdr:colOff>165100</xdr:colOff>
      <xdr:row>37</xdr:row>
      <xdr:rowOff>123063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139590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14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76327</xdr:rowOff>
    </xdr:from>
    <xdr:to>
      <xdr:col>98</xdr:col>
      <xdr:colOff>38100</xdr:colOff>
      <xdr:row>37</xdr:row>
      <xdr:rowOff>6477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2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23004</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02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133848</xdr:rowOff>
    </xdr:from>
    <xdr:to>
      <xdr:col>116</xdr:col>
      <xdr:colOff>63500</xdr:colOff>
      <xdr:row>58</xdr:row>
      <xdr:rowOff>133848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779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133528</xdr:rowOff>
    </xdr:from>
    <xdr:to>
      <xdr:col>111</xdr:col>
      <xdr:colOff>177800</xdr:colOff>
      <xdr:row>58</xdr:row>
      <xdr:rowOff>133848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7628"/>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133528</xdr:rowOff>
    </xdr:from>
    <xdr:to>
      <xdr:col>107</xdr:col>
      <xdr:colOff>50800</xdr:colOff>
      <xdr:row>58</xdr:row>
      <xdr:rowOff>133825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77628"/>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133825</xdr:rowOff>
    </xdr:from>
    <xdr:to>
      <xdr:col>102</xdr:col>
      <xdr:colOff>114300</xdr:colOff>
      <xdr:row>58</xdr:row>
      <xdr:rowOff>133871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77925"/>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83048</xdr:rowOff>
    </xdr:from>
    <xdr:to>
      <xdr:col>116</xdr:col>
      <xdr:colOff>114300</xdr:colOff>
      <xdr:row>59</xdr:row>
      <xdr:rowOff>13198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83048</xdr:rowOff>
    </xdr:from>
    <xdr:to>
      <xdr:col>112</xdr:col>
      <xdr:colOff>38100</xdr:colOff>
      <xdr:row>59</xdr:row>
      <xdr:rowOff>13198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4325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19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82728</xdr:rowOff>
    </xdr:from>
    <xdr:to>
      <xdr:col>107</xdr:col>
      <xdr:colOff>101600</xdr:colOff>
      <xdr:row>59</xdr:row>
      <xdr:rowOff>12878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4005</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9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83025</xdr:rowOff>
    </xdr:from>
    <xdr:to>
      <xdr:col>102</xdr:col>
      <xdr:colOff>165100</xdr:colOff>
      <xdr:row>59</xdr:row>
      <xdr:rowOff>13175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4302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9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83071</xdr:rowOff>
    </xdr:from>
    <xdr:to>
      <xdr:col>98</xdr:col>
      <xdr:colOff>38100</xdr:colOff>
      <xdr:row>59</xdr:row>
      <xdr:rowOff>13221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4348</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123507</xdr:rowOff>
    </xdr:from>
    <xdr:to>
      <xdr:col>116</xdr:col>
      <xdr:colOff>63500</xdr:colOff>
      <xdr:row>73</xdr:row>
      <xdr:rowOff>159283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39357"/>
          <a:ext cx="8382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159283</xdr:rowOff>
    </xdr:from>
    <xdr:to>
      <xdr:col>111</xdr:col>
      <xdr:colOff>177800</xdr:colOff>
      <xdr:row>74</xdr:row>
      <xdr:rowOff>64605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75133"/>
          <a:ext cx="8890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64605</xdr:rowOff>
    </xdr:from>
    <xdr:to>
      <xdr:col>107</xdr:col>
      <xdr:colOff>50800</xdr:colOff>
      <xdr:row>74</xdr:row>
      <xdr:rowOff>152426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51905"/>
          <a:ext cx="889000" cy="8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152426</xdr:rowOff>
    </xdr:from>
    <xdr:to>
      <xdr:col>102</xdr:col>
      <xdr:colOff>114300</xdr:colOff>
      <xdr:row>75</xdr:row>
      <xdr:rowOff>21095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39726"/>
          <a:ext cx="8890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72707</xdr:rowOff>
    </xdr:from>
    <xdr:to>
      <xdr:col>116</xdr:col>
      <xdr:colOff>114300</xdr:colOff>
      <xdr:row>74</xdr:row>
      <xdr:rowOff>2857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95584</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108483</xdr:rowOff>
    </xdr:from>
    <xdr:to>
      <xdr:col>112</xdr:col>
      <xdr:colOff>38100</xdr:colOff>
      <xdr:row>74</xdr:row>
      <xdr:rowOff>38633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55160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39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13805</xdr:rowOff>
    </xdr:from>
    <xdr:to>
      <xdr:col>107</xdr:col>
      <xdr:colOff>101600</xdr:colOff>
      <xdr:row>74</xdr:row>
      <xdr:rowOff>115405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131932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101626</xdr:rowOff>
    </xdr:from>
    <xdr:to>
      <xdr:col>102</xdr:col>
      <xdr:colOff>165100</xdr:colOff>
      <xdr:row>75</xdr:row>
      <xdr:rowOff>31776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8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48303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6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141745</xdr:rowOff>
    </xdr:from>
    <xdr:to>
      <xdr:col>98</xdr:col>
      <xdr:colOff>38100</xdr:colOff>
      <xdr:row>75</xdr:row>
      <xdr:rowOff>71895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88422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普通建設事業費は住民一人当たり３３，５５４円と前年度と比較して減少しており、類似団体内平均値よりも低い数値となっている。</a:t>
          </a:r>
        </a:p>
        <a:p>
          <a:r>
            <a:rPr kumimoji="1" lang="ja-JP" altLang="en-US" sz="1300">
              <a:latin typeface="ＭＳ Ｐゴシック" panose="020B0600070205080204" pitchFamily="50" charset="-128"/>
              <a:ea typeface="ＭＳ Ｐゴシック" panose="020B0600070205080204" pitchFamily="50" charset="-128"/>
            </a:rPr>
            <a:t>これは、令和５年度まで行っていた庁舎建設事業が終了したことが主な要因である。今後も公共施設等総合管理計画に基づき、事業の取捨選択を徹底することで、事業費の減少に努める。</a:t>
          </a:r>
        </a:p>
        <a:p>
          <a:r>
            <a:rPr kumimoji="1" lang="ja-JP" altLang="en-US" sz="1300">
              <a:latin typeface="ＭＳ Ｐゴシック" panose="020B0600070205080204" pitchFamily="50" charset="-128"/>
              <a:ea typeface="ＭＳ Ｐゴシック" panose="020B0600070205080204" pitchFamily="50" charset="-128"/>
            </a:rPr>
            <a:t>投資及び出資金は、依然として類似団体と比較して一人当たりコストが高い状況ではあるものの、下水道事業への出資金が減少した影響により、住民一人当たり２，２４０円となっている。</a:t>
          </a:r>
        </a:p>
        <a:p>
          <a:r>
            <a:rPr kumimoji="1" lang="ja-JP" altLang="en-US" sz="1300">
              <a:latin typeface="ＭＳ Ｐゴシック" panose="020B0600070205080204" pitchFamily="50" charset="-128"/>
              <a:ea typeface="ＭＳ Ｐゴシック" panose="020B0600070205080204" pitchFamily="50" charset="-128"/>
            </a:rPr>
            <a:t>積立金は、令和５年度に財政調整基金への積み立てを行ったため、前年度と比較し減少している。</a:t>
          </a:r>
        </a:p>
        <a:p>
          <a:r>
            <a:rPr kumimoji="1" lang="ja-JP" altLang="en-US" sz="1300">
              <a:latin typeface="ＭＳ Ｐゴシック" panose="020B0600070205080204" pitchFamily="50" charset="-128"/>
              <a:ea typeface="ＭＳ Ｐゴシック" panose="020B0600070205080204" pitchFamily="50" charset="-128"/>
            </a:rPr>
            <a:t>公債費は、平成２６年度より第三セクター等改革推進債の償還が始まった影響により、住民一人当たり４１，７８７円となっており、類似団体と比較して一人当たりコストが高い状況となっている。今後は市債発行額を極力抑制し、公債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82,598
81,337
42.69
36,944,950
35,864,920
877,554
20,729,532
31,898,540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166675</xdr:rowOff>
    </xdr:from>
    <xdr:to>
      <xdr:col>24</xdr:col>
      <xdr:colOff>63500</xdr:colOff>
      <xdr:row>35</xdr:row>
      <xdr:rowOff>12141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95975"/>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12141</xdr:rowOff>
    </xdr:from>
    <xdr:to>
      <xdr:col>19</xdr:col>
      <xdr:colOff>177800</xdr:colOff>
      <xdr:row>35</xdr:row>
      <xdr:rowOff>15799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1289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10769</xdr:rowOff>
    </xdr:from>
    <xdr:to>
      <xdr:col>15</xdr:col>
      <xdr:colOff>50800</xdr:colOff>
      <xdr:row>35</xdr:row>
      <xdr:rowOff>15799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11519"/>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10769</xdr:rowOff>
    </xdr:from>
    <xdr:to>
      <xdr:col>10</xdr:col>
      <xdr:colOff>114300</xdr:colOff>
      <xdr:row>35</xdr:row>
      <xdr:rowOff>26772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11519"/>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115875</xdr:rowOff>
    </xdr:from>
    <xdr:to>
      <xdr:col>24</xdr:col>
      <xdr:colOff>114300</xdr:colOff>
      <xdr:row>35</xdr:row>
      <xdr:rowOff>46025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138752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132791</xdr:rowOff>
    </xdr:from>
    <xdr:to>
      <xdr:col>20</xdr:col>
      <xdr:colOff>38100</xdr:colOff>
      <xdr:row>35</xdr:row>
      <xdr:rowOff>62941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6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79468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3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136449</xdr:rowOff>
    </xdr:from>
    <xdr:to>
      <xdr:col>15</xdr:col>
      <xdr:colOff>101600</xdr:colOff>
      <xdr:row>35</xdr:row>
      <xdr:rowOff>66599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83126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131419</xdr:rowOff>
    </xdr:from>
    <xdr:to>
      <xdr:col>10</xdr:col>
      <xdr:colOff>165100</xdr:colOff>
      <xdr:row>35</xdr:row>
      <xdr:rowOff>61569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78096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147422</xdr:rowOff>
    </xdr:from>
    <xdr:to>
      <xdr:col>6</xdr:col>
      <xdr:colOff>38100</xdr:colOff>
      <xdr:row>35</xdr:row>
      <xdr:rowOff>77572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94099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114946</xdr:rowOff>
    </xdr:from>
    <xdr:to>
      <xdr:col>24</xdr:col>
      <xdr:colOff>63500</xdr:colOff>
      <xdr:row>57</xdr:row>
      <xdr:rowOff>122659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87596"/>
          <a:ext cx="838200" cy="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104613</xdr:rowOff>
    </xdr:from>
    <xdr:to>
      <xdr:col>19</xdr:col>
      <xdr:colOff>177800</xdr:colOff>
      <xdr:row>57</xdr:row>
      <xdr:rowOff>114946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77263"/>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116356</xdr:rowOff>
    </xdr:from>
    <xdr:to>
      <xdr:col>15</xdr:col>
      <xdr:colOff>50800</xdr:colOff>
      <xdr:row>57</xdr:row>
      <xdr:rowOff>104613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46106"/>
          <a:ext cx="889000" cy="33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20024</xdr:rowOff>
    </xdr:from>
    <xdr:to>
      <xdr:col>10</xdr:col>
      <xdr:colOff>114300</xdr:colOff>
      <xdr:row>55</xdr:row>
      <xdr:rowOff>116356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06874"/>
          <a:ext cx="889000" cy="43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71859</xdr:rowOff>
    </xdr:from>
    <xdr:to>
      <xdr:col>24</xdr:col>
      <xdr:colOff>114300</xdr:colOff>
      <xdr:row>58</xdr:row>
      <xdr:rowOff>2009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158236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64146</xdr:rowOff>
    </xdr:from>
    <xdr:to>
      <xdr:col>20</xdr:col>
      <xdr:colOff>38100</xdr:colOff>
      <xdr:row>57</xdr:row>
      <xdr:rowOff>165746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156873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2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53813</xdr:rowOff>
    </xdr:from>
    <xdr:to>
      <xdr:col>15</xdr:col>
      <xdr:colOff>101600</xdr:colOff>
      <xdr:row>57</xdr:row>
      <xdr:rowOff>155413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146540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1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65556</xdr:rowOff>
    </xdr:from>
    <xdr:to>
      <xdr:col>10</xdr:col>
      <xdr:colOff>165100</xdr:colOff>
      <xdr:row>55</xdr:row>
      <xdr:rowOff>167156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12233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7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140674</xdr:rowOff>
    </xdr:from>
    <xdr:to>
      <xdr:col>6</xdr:col>
      <xdr:colOff>38100</xdr:colOff>
      <xdr:row>53</xdr:row>
      <xdr:rowOff>70824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5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87351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129779</xdr:rowOff>
    </xdr:from>
    <xdr:to>
      <xdr:col>24</xdr:col>
      <xdr:colOff>63500</xdr:colOff>
      <xdr:row>76</xdr:row>
      <xdr:rowOff>48782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88529"/>
          <a:ext cx="838200" cy="9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48782</xdr:rowOff>
    </xdr:from>
    <xdr:to>
      <xdr:col>19</xdr:col>
      <xdr:colOff>177800</xdr:colOff>
      <xdr:row>77</xdr:row>
      <xdr:rowOff>30931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78982"/>
          <a:ext cx="889000" cy="15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118394</xdr:rowOff>
    </xdr:from>
    <xdr:to>
      <xdr:col>15</xdr:col>
      <xdr:colOff>50800</xdr:colOff>
      <xdr:row>77</xdr:row>
      <xdr:rowOff>30931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48594"/>
          <a:ext cx="889000" cy="8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118394</xdr:rowOff>
    </xdr:from>
    <xdr:to>
      <xdr:col>10</xdr:col>
      <xdr:colOff>114300</xdr:colOff>
      <xdr:row>77</xdr:row>
      <xdr:rowOff>151935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48594"/>
          <a:ext cx="889000" cy="20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78979</xdr:rowOff>
    </xdr:from>
    <xdr:to>
      <xdr:col>24</xdr:col>
      <xdr:colOff>114300</xdr:colOff>
      <xdr:row>76</xdr:row>
      <xdr:rowOff>9128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7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101856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8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169432</xdr:rowOff>
    </xdr:from>
    <xdr:to>
      <xdr:col>20</xdr:col>
      <xdr:colOff>38100</xdr:colOff>
      <xdr:row>76</xdr:row>
      <xdr:rowOff>99582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2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116109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0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151581</xdr:rowOff>
    </xdr:from>
    <xdr:to>
      <xdr:col>15</xdr:col>
      <xdr:colOff>101600</xdr:colOff>
      <xdr:row>77</xdr:row>
      <xdr:rowOff>81731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8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98259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5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67594</xdr:rowOff>
    </xdr:from>
    <xdr:to>
      <xdr:col>10</xdr:col>
      <xdr:colOff>165100</xdr:colOff>
      <xdr:row>76</xdr:row>
      <xdr:rowOff>169194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7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101135</xdr:rowOff>
    </xdr:from>
    <xdr:to>
      <xdr:col>6</xdr:col>
      <xdr:colOff>38100</xdr:colOff>
      <xdr:row>78</xdr:row>
      <xdr:rowOff>31285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0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7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91503</xdr:rowOff>
    </xdr:from>
    <xdr:to>
      <xdr:col>24</xdr:col>
      <xdr:colOff>63500</xdr:colOff>
      <xdr:row>98</xdr:row>
      <xdr:rowOff>94890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93603"/>
          <a:ext cx="838200" cy="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123016</xdr:rowOff>
    </xdr:from>
    <xdr:to>
      <xdr:col>19</xdr:col>
      <xdr:colOff>177800</xdr:colOff>
      <xdr:row>98</xdr:row>
      <xdr:rowOff>94890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53666"/>
          <a:ext cx="889000" cy="14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123016</xdr:rowOff>
    </xdr:from>
    <xdr:to>
      <xdr:col>15</xdr:col>
      <xdr:colOff>50800</xdr:colOff>
      <xdr:row>98</xdr:row>
      <xdr:rowOff>87156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53666"/>
          <a:ext cx="889000" cy="13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87156</xdr:rowOff>
    </xdr:from>
    <xdr:to>
      <xdr:col>10</xdr:col>
      <xdr:colOff>114300</xdr:colOff>
      <xdr:row>98</xdr:row>
      <xdr:rowOff>115069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9256"/>
          <a:ext cx="889000" cy="2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40703</xdr:rowOff>
    </xdr:from>
    <xdr:to>
      <xdr:col>24</xdr:col>
      <xdr:colOff>114300</xdr:colOff>
      <xdr:row>98</xdr:row>
      <xdr:rowOff>142303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44090</xdr:rowOff>
    </xdr:from>
    <xdr:to>
      <xdr:col>20</xdr:col>
      <xdr:colOff>38100</xdr:colOff>
      <xdr:row>98</xdr:row>
      <xdr:rowOff>145690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136817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72216</xdr:rowOff>
    </xdr:from>
    <xdr:to>
      <xdr:col>15</xdr:col>
      <xdr:colOff>101600</xdr:colOff>
      <xdr:row>98</xdr:row>
      <xdr:rowOff>2366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0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18893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47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36356</xdr:rowOff>
    </xdr:from>
    <xdr:to>
      <xdr:col>10</xdr:col>
      <xdr:colOff>165100</xdr:colOff>
      <xdr:row>98</xdr:row>
      <xdr:rowOff>137956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129083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64269</xdr:rowOff>
    </xdr:from>
    <xdr:to>
      <xdr:col>6</xdr:col>
      <xdr:colOff>38100</xdr:colOff>
      <xdr:row>98</xdr:row>
      <xdr:rowOff>165869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156996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151003</xdr:rowOff>
    </xdr:from>
    <xdr:to>
      <xdr:col>55</xdr:col>
      <xdr:colOff>0</xdr:colOff>
      <xdr:row>38</xdr:row>
      <xdr:rowOff>152146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6610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152146</xdr:rowOff>
    </xdr:from>
    <xdr:to>
      <xdr:col>50</xdr:col>
      <xdr:colOff>114300</xdr:colOff>
      <xdr:row>38</xdr:row>
      <xdr:rowOff>158369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6724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152146</xdr:rowOff>
    </xdr:from>
    <xdr:to>
      <xdr:col>45</xdr:col>
      <xdr:colOff>177800</xdr:colOff>
      <xdr:row>38</xdr:row>
      <xdr:rowOff>158369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6724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151892</xdr:rowOff>
    </xdr:from>
    <xdr:to>
      <xdr:col>41</xdr:col>
      <xdr:colOff>50800</xdr:colOff>
      <xdr:row>38</xdr:row>
      <xdr:rowOff>152146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66992"/>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100203</xdr:rowOff>
    </xdr:from>
    <xdr:to>
      <xdr:col>55</xdr:col>
      <xdr:colOff>50800</xdr:colOff>
      <xdr:row>39</xdr:row>
      <xdr:rowOff>30353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101346</xdr:rowOff>
    </xdr:from>
    <xdr:to>
      <xdr:col>50</xdr:col>
      <xdr:colOff>165100</xdr:colOff>
      <xdr:row>39</xdr:row>
      <xdr:rowOff>31496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22623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09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107569</xdr:rowOff>
    </xdr:from>
    <xdr:to>
      <xdr:col>46</xdr:col>
      <xdr:colOff>38100</xdr:colOff>
      <xdr:row>39</xdr:row>
      <xdr:rowOff>37719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28846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1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101346</xdr:rowOff>
    </xdr:from>
    <xdr:to>
      <xdr:col>41</xdr:col>
      <xdr:colOff>101600</xdr:colOff>
      <xdr:row>39</xdr:row>
      <xdr:rowOff>31496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22623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09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101092</xdr:rowOff>
    </xdr:from>
    <xdr:to>
      <xdr:col>36</xdr:col>
      <xdr:colOff>165100</xdr:colOff>
      <xdr:row>39</xdr:row>
      <xdr:rowOff>31242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22369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08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53708</xdr:rowOff>
    </xdr:from>
    <xdr:to>
      <xdr:col>55</xdr:col>
      <xdr:colOff>0</xdr:colOff>
      <xdr:row>58</xdr:row>
      <xdr:rowOff>101067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97808"/>
          <a:ext cx="838200" cy="4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53708</xdr:rowOff>
    </xdr:from>
    <xdr:to>
      <xdr:col>50</xdr:col>
      <xdr:colOff>114300</xdr:colOff>
      <xdr:row>58</xdr:row>
      <xdr:rowOff>66815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97808"/>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66815</xdr:rowOff>
    </xdr:from>
    <xdr:to>
      <xdr:col>45</xdr:col>
      <xdr:colOff>177800</xdr:colOff>
      <xdr:row>58</xdr:row>
      <xdr:rowOff>113640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10915"/>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37097</xdr:rowOff>
    </xdr:from>
    <xdr:to>
      <xdr:col>41</xdr:col>
      <xdr:colOff>50800</xdr:colOff>
      <xdr:row>58</xdr:row>
      <xdr:rowOff>113640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81197"/>
          <a:ext cx="889000" cy="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50267</xdr:rowOff>
    </xdr:from>
    <xdr:to>
      <xdr:col>55</xdr:col>
      <xdr:colOff>50800</xdr:colOff>
      <xdr:row>58</xdr:row>
      <xdr:rowOff>151867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136644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2908</xdr:rowOff>
    </xdr:from>
    <xdr:to>
      <xdr:col>50</xdr:col>
      <xdr:colOff>165100</xdr:colOff>
      <xdr:row>58</xdr:row>
      <xdr:rowOff>104508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95635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3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16015</xdr:rowOff>
    </xdr:from>
    <xdr:to>
      <xdr:col>46</xdr:col>
      <xdr:colOff>38100</xdr:colOff>
      <xdr:row>58</xdr:row>
      <xdr:rowOff>117615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108742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5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62840</xdr:rowOff>
    </xdr:from>
    <xdr:to>
      <xdr:col>41</xdr:col>
      <xdr:colOff>101600</xdr:colOff>
      <xdr:row>58</xdr:row>
      <xdr:rowOff>164440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155567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9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157747</xdr:rowOff>
    </xdr:from>
    <xdr:to>
      <xdr:col>36</xdr:col>
      <xdr:colOff>165100</xdr:colOff>
      <xdr:row>58</xdr:row>
      <xdr:rowOff>87897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79024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21286</xdr:rowOff>
    </xdr:from>
    <xdr:to>
      <xdr:col>55</xdr:col>
      <xdr:colOff>0</xdr:colOff>
      <xdr:row>78</xdr:row>
      <xdr:rowOff>121602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94386"/>
          <a:ext cx="838200" cy="10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152312</xdr:rowOff>
    </xdr:from>
    <xdr:to>
      <xdr:col>50</xdr:col>
      <xdr:colOff>114300</xdr:colOff>
      <xdr:row>78</xdr:row>
      <xdr:rowOff>21286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53962"/>
          <a:ext cx="889000" cy="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62357</xdr:rowOff>
    </xdr:from>
    <xdr:to>
      <xdr:col>45</xdr:col>
      <xdr:colOff>177800</xdr:colOff>
      <xdr:row>77</xdr:row>
      <xdr:rowOff>152312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64007"/>
          <a:ext cx="889000" cy="8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62357</xdr:rowOff>
    </xdr:from>
    <xdr:to>
      <xdr:col>41</xdr:col>
      <xdr:colOff>50800</xdr:colOff>
      <xdr:row>77</xdr:row>
      <xdr:rowOff>132690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64007"/>
          <a:ext cx="8890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70802</xdr:rowOff>
    </xdr:from>
    <xdr:to>
      <xdr:col>55</xdr:col>
      <xdr:colOff>50800</xdr:colOff>
      <xdr:row>79</xdr:row>
      <xdr:rowOff>952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157179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141936</xdr:rowOff>
    </xdr:from>
    <xdr:to>
      <xdr:col>50</xdr:col>
      <xdr:colOff>165100</xdr:colOff>
      <xdr:row>78</xdr:row>
      <xdr:rowOff>72086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63213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101512</xdr:rowOff>
    </xdr:from>
    <xdr:to>
      <xdr:col>46</xdr:col>
      <xdr:colOff>38100</xdr:colOff>
      <xdr:row>78</xdr:row>
      <xdr:rowOff>31662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22789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9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11557</xdr:rowOff>
    </xdr:from>
    <xdr:to>
      <xdr:col>41</xdr:col>
      <xdr:colOff>101600</xdr:colOff>
      <xdr:row>77</xdr:row>
      <xdr:rowOff>113157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1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104284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81890</xdr:rowOff>
    </xdr:from>
    <xdr:to>
      <xdr:col>36</xdr:col>
      <xdr:colOff>165100</xdr:colOff>
      <xdr:row>78</xdr:row>
      <xdr:rowOff>12040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3167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132366</xdr:rowOff>
    </xdr:from>
    <xdr:to>
      <xdr:col>55</xdr:col>
      <xdr:colOff>0</xdr:colOff>
      <xdr:row>98</xdr:row>
      <xdr:rowOff>26239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63016"/>
          <a:ext cx="838200" cy="6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163798</xdr:rowOff>
    </xdr:from>
    <xdr:to>
      <xdr:col>50</xdr:col>
      <xdr:colOff>114300</xdr:colOff>
      <xdr:row>98</xdr:row>
      <xdr:rowOff>26239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94448"/>
          <a:ext cx="889000" cy="3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121813</xdr:rowOff>
    </xdr:from>
    <xdr:to>
      <xdr:col>45</xdr:col>
      <xdr:colOff>177800</xdr:colOff>
      <xdr:row>97</xdr:row>
      <xdr:rowOff>163798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81013"/>
          <a:ext cx="889000" cy="21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121813</xdr:rowOff>
    </xdr:from>
    <xdr:to>
      <xdr:col>41</xdr:col>
      <xdr:colOff>50800</xdr:colOff>
      <xdr:row>98</xdr:row>
      <xdr:rowOff>2939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81013"/>
          <a:ext cx="889000" cy="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81566</xdr:rowOff>
    </xdr:from>
    <xdr:to>
      <xdr:col>55</xdr:col>
      <xdr:colOff>50800</xdr:colOff>
      <xdr:row>98</xdr:row>
      <xdr:rowOff>11716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59993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146889</xdr:rowOff>
    </xdr:from>
    <xdr:to>
      <xdr:col>50</xdr:col>
      <xdr:colOff>165100</xdr:colOff>
      <xdr:row>98</xdr:row>
      <xdr:rowOff>77039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7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68166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7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112998</xdr:rowOff>
    </xdr:from>
    <xdr:to>
      <xdr:col>46</xdr:col>
      <xdr:colOff>38100</xdr:colOff>
      <xdr:row>98</xdr:row>
      <xdr:rowOff>43148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34275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3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71013</xdr:rowOff>
    </xdr:from>
    <xdr:to>
      <xdr:col>41</xdr:col>
      <xdr:colOff>101600</xdr:colOff>
      <xdr:row>97</xdr:row>
      <xdr:rowOff>1163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3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17690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123589</xdr:rowOff>
    </xdr:from>
    <xdr:to>
      <xdr:col>36</xdr:col>
      <xdr:colOff>165100</xdr:colOff>
      <xdr:row>98</xdr:row>
      <xdr:rowOff>53739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44866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4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163950</xdr:rowOff>
    </xdr:from>
    <xdr:to>
      <xdr:col>85</xdr:col>
      <xdr:colOff>127000</xdr:colOff>
      <xdr:row>37</xdr:row>
      <xdr:rowOff>169266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07600"/>
          <a:ext cx="83820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169266</xdr:rowOff>
    </xdr:from>
    <xdr:to>
      <xdr:col>81</xdr:col>
      <xdr:colOff>50800</xdr:colOff>
      <xdr:row>38</xdr:row>
      <xdr:rowOff>788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1291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788</xdr:rowOff>
    </xdr:from>
    <xdr:to>
      <xdr:col>76</xdr:col>
      <xdr:colOff>114300</xdr:colOff>
      <xdr:row>38</xdr:row>
      <xdr:rowOff>2978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15888"/>
          <a:ext cx="8890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148958</xdr:rowOff>
    </xdr:from>
    <xdr:to>
      <xdr:col>71</xdr:col>
      <xdr:colOff>177800</xdr:colOff>
      <xdr:row>38</xdr:row>
      <xdr:rowOff>2978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92608"/>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113150</xdr:rowOff>
    </xdr:from>
    <xdr:to>
      <xdr:col>85</xdr:col>
      <xdr:colOff>177800</xdr:colOff>
      <xdr:row>38</xdr:row>
      <xdr:rowOff>43300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28077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118466</xdr:rowOff>
    </xdr:from>
    <xdr:to>
      <xdr:col>81</xdr:col>
      <xdr:colOff>101600</xdr:colOff>
      <xdr:row>38</xdr:row>
      <xdr:rowOff>48616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39743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5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121438</xdr:rowOff>
    </xdr:from>
    <xdr:to>
      <xdr:col>76</xdr:col>
      <xdr:colOff>165100</xdr:colOff>
      <xdr:row>38</xdr:row>
      <xdr:rowOff>51588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42715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123628</xdr:rowOff>
    </xdr:from>
    <xdr:to>
      <xdr:col>72</xdr:col>
      <xdr:colOff>38100</xdr:colOff>
      <xdr:row>38</xdr:row>
      <xdr:rowOff>53778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6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44905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6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98158</xdr:rowOff>
    </xdr:from>
    <xdr:to>
      <xdr:col>67</xdr:col>
      <xdr:colOff>101600</xdr:colOff>
      <xdr:row>38</xdr:row>
      <xdr:rowOff>28308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19435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3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147803</xdr:rowOff>
    </xdr:from>
    <xdr:to>
      <xdr:col>85</xdr:col>
      <xdr:colOff>127000</xdr:colOff>
      <xdr:row>58</xdr:row>
      <xdr:rowOff>6490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20453"/>
          <a:ext cx="8382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6490</xdr:rowOff>
    </xdr:from>
    <xdr:to>
      <xdr:col>81</xdr:col>
      <xdr:colOff>50800</xdr:colOff>
      <xdr:row>58</xdr:row>
      <xdr:rowOff>86931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50590"/>
          <a:ext cx="889000" cy="8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28207</xdr:rowOff>
    </xdr:from>
    <xdr:to>
      <xdr:col>76</xdr:col>
      <xdr:colOff>114300</xdr:colOff>
      <xdr:row>58</xdr:row>
      <xdr:rowOff>86931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72307"/>
          <a:ext cx="889000" cy="5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28207</xdr:rowOff>
    </xdr:from>
    <xdr:to>
      <xdr:col>71</xdr:col>
      <xdr:colOff>177800</xdr:colOff>
      <xdr:row>58</xdr:row>
      <xdr:rowOff>31826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72307"/>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97003</xdr:rowOff>
    </xdr:from>
    <xdr:to>
      <xdr:col>85</xdr:col>
      <xdr:colOff>177800</xdr:colOff>
      <xdr:row>58</xdr:row>
      <xdr:rowOff>27153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75430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127140</xdr:rowOff>
    </xdr:from>
    <xdr:to>
      <xdr:col>81</xdr:col>
      <xdr:colOff>101600</xdr:colOff>
      <xdr:row>58</xdr:row>
      <xdr:rowOff>57290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48417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9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36131</xdr:rowOff>
    </xdr:from>
    <xdr:to>
      <xdr:col>76</xdr:col>
      <xdr:colOff>165100</xdr:colOff>
      <xdr:row>58</xdr:row>
      <xdr:rowOff>137731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128858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148857</xdr:rowOff>
    </xdr:from>
    <xdr:to>
      <xdr:col>72</xdr:col>
      <xdr:colOff>38100</xdr:colOff>
      <xdr:row>58</xdr:row>
      <xdr:rowOff>79007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2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70134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1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152476</xdr:rowOff>
    </xdr:from>
    <xdr:to>
      <xdr:col>67</xdr:col>
      <xdr:colOff>101600</xdr:colOff>
      <xdr:row>58</xdr:row>
      <xdr:rowOff>82626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73753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95166</xdr:rowOff>
    </xdr:from>
    <xdr:to>
      <xdr:col>85</xdr:col>
      <xdr:colOff>127000</xdr:colOff>
      <xdr:row>79</xdr:row>
      <xdr:rowOff>97082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9716"/>
          <a:ext cx="83820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95166</xdr:rowOff>
    </xdr:from>
    <xdr:to>
      <xdr:col>81</xdr:col>
      <xdr:colOff>50800</xdr:colOff>
      <xdr:row>79</xdr:row>
      <xdr:rowOff>96669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9716"/>
          <a:ext cx="8890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96669</xdr:rowOff>
    </xdr:from>
    <xdr:to>
      <xdr:col>76</xdr:col>
      <xdr:colOff>114300</xdr:colOff>
      <xdr:row>79</xdr:row>
      <xdr:rowOff>98138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41219"/>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98138</xdr:rowOff>
    </xdr:from>
    <xdr:to>
      <xdr:col>71</xdr:col>
      <xdr:colOff>177800</xdr:colOff>
      <xdr:row>79</xdr:row>
      <xdr:rowOff>98487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2688"/>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46282</xdr:rowOff>
    </xdr:from>
    <xdr:to>
      <xdr:col>85</xdr:col>
      <xdr:colOff>177800</xdr:colOff>
      <xdr:row>79</xdr:row>
      <xdr:rowOff>147882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44366</xdr:rowOff>
    </xdr:from>
    <xdr:to>
      <xdr:col>81</xdr:col>
      <xdr:colOff>101600</xdr:colOff>
      <xdr:row>79</xdr:row>
      <xdr:rowOff>145966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137093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1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45869</xdr:rowOff>
    </xdr:from>
    <xdr:to>
      <xdr:col>76</xdr:col>
      <xdr:colOff>165100</xdr:colOff>
      <xdr:row>79</xdr:row>
      <xdr:rowOff>147469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138596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8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47338</xdr:rowOff>
    </xdr:from>
    <xdr:to>
      <xdr:col>72</xdr:col>
      <xdr:colOff>38100</xdr:colOff>
      <xdr:row>79</xdr:row>
      <xdr:rowOff>148938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140065</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84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47687</xdr:rowOff>
    </xdr:from>
    <xdr:to>
      <xdr:col>67</xdr:col>
      <xdr:colOff>101600</xdr:colOff>
      <xdr:row>79</xdr:row>
      <xdr:rowOff>149287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140414</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684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28105</xdr:rowOff>
    </xdr:from>
    <xdr:to>
      <xdr:col>85</xdr:col>
      <xdr:colOff>127000</xdr:colOff>
      <xdr:row>96</xdr:row>
      <xdr:rowOff>32601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487305"/>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138074</xdr:rowOff>
    </xdr:from>
    <xdr:to>
      <xdr:col>81</xdr:col>
      <xdr:colOff>50800</xdr:colOff>
      <xdr:row>96</xdr:row>
      <xdr:rowOff>32601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254374"/>
          <a:ext cx="889000" cy="23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138074</xdr:rowOff>
    </xdr:from>
    <xdr:to>
      <xdr:col>76</xdr:col>
      <xdr:colOff>114300</xdr:colOff>
      <xdr:row>95</xdr:row>
      <xdr:rowOff>103670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254374"/>
          <a:ext cx="889000" cy="1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103670</xdr:rowOff>
    </xdr:from>
    <xdr:to>
      <xdr:col>71</xdr:col>
      <xdr:colOff>177800</xdr:colOff>
      <xdr:row>95</xdr:row>
      <xdr:rowOff>109868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391420"/>
          <a:ext cx="8890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148755</xdr:rowOff>
    </xdr:from>
    <xdr:to>
      <xdr:col>85</xdr:col>
      <xdr:colOff>177800</xdr:colOff>
      <xdr:row>96</xdr:row>
      <xdr:rowOff>78905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182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8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153251</xdr:rowOff>
    </xdr:from>
    <xdr:to>
      <xdr:col>81</xdr:col>
      <xdr:colOff>101600</xdr:colOff>
      <xdr:row>96</xdr:row>
      <xdr:rowOff>83401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99928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1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87274</xdr:rowOff>
    </xdr:from>
    <xdr:to>
      <xdr:col>76</xdr:col>
      <xdr:colOff>165100</xdr:colOff>
      <xdr:row>95</xdr:row>
      <xdr:rowOff>17424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2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33951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9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52870</xdr:rowOff>
    </xdr:from>
    <xdr:to>
      <xdr:col>72</xdr:col>
      <xdr:colOff>38100</xdr:colOff>
      <xdr:row>95</xdr:row>
      <xdr:rowOff>154470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170997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1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59068</xdr:rowOff>
    </xdr:from>
    <xdr:to>
      <xdr:col>67</xdr:col>
      <xdr:colOff>101600</xdr:colOff>
      <xdr:row>95</xdr:row>
      <xdr:rowOff>160668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5745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12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類似団体内平均と比較して住民一人当たりのコストが上回っているのは、議会費、民生費、公債費となっている。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民生費については、生活保護費や障害者自立支援給付費が高い水準で推移している影響により、ここ数年上昇傾向であるとともに類似団体平均を上回っている。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公債費については、平成２６年度より第三セクター等改革推進債の償還が始まった影響により、類似団体平均に比べ高額になっているが、令和４年度以降に繰上償還を行ったため、近年は改善傾向にある。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て、実質収支額は増加しているが、財政調整基金への積立や地方債繰上償還金額が減少したため、実質単年度収支は減少しているものの、黒字は令和元年度より維持している。今後も実質収支黒字確保のため歳入の確保と行財政改革による歳出の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連結実質収支の黒字額については、水道事業会計によるものが大きいが、全体としては安定的に黒字を維持している。今後も収支の改善に取り組み、連結実質収支の黒字確保に努める。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36944950</v>
      </c>
      <c r="BO4" s="371"/>
      <c r="BP4" s="371"/>
      <c r="BQ4" s="371"/>
      <c r="BR4" s="371"/>
      <c r="BS4" s="371"/>
      <c r="BT4" s="371"/>
      <c r="BU4" s="372"/>
      <c r="BV4" s="370">
        <v>36231499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4.2</v>
      </c>
      <c r="CU4" s="377"/>
      <c r="CV4" s="377"/>
      <c r="CW4" s="377"/>
      <c r="CX4" s="377"/>
      <c r="CY4" s="377"/>
      <c r="CZ4" s="377"/>
      <c r="DA4" s="378"/>
      <c r="DB4" s="376">
        <v>3.3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35864920</v>
      </c>
      <c r="BO5" s="408"/>
      <c r="BP5" s="408"/>
      <c r="BQ5" s="408"/>
      <c r="BR5" s="408"/>
      <c r="BS5" s="408"/>
      <c r="BT5" s="408"/>
      <c r="BU5" s="409"/>
      <c r="BV5" s="407">
        <v>35148661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95.4</v>
      </c>
      <c r="CU5" s="405"/>
      <c r="CV5" s="405"/>
      <c r="CW5" s="405"/>
      <c r="CX5" s="405"/>
      <c r="CY5" s="405"/>
      <c r="CZ5" s="405"/>
      <c r="DA5" s="406"/>
      <c r="DB5" s="404">
        <v>92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1080030</v>
      </c>
      <c r="BO6" s="408"/>
      <c r="BP6" s="408"/>
      <c r="BQ6" s="408"/>
      <c r="BR6" s="408"/>
      <c r="BS6" s="408"/>
      <c r="BT6" s="408"/>
      <c r="BU6" s="409"/>
      <c r="BV6" s="407">
        <v>1082838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95.4</v>
      </c>
      <c r="CU6" s="445"/>
      <c r="CV6" s="445"/>
      <c r="CW6" s="445"/>
      <c r="CX6" s="445"/>
      <c r="CY6" s="445"/>
      <c r="CZ6" s="445"/>
      <c r="DA6" s="446"/>
      <c r="DB6" s="444">
        <v>92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202476</v>
      </c>
      <c r="BO7" s="408"/>
      <c r="BP7" s="408"/>
      <c r="BQ7" s="408"/>
      <c r="BR7" s="408"/>
      <c r="BS7" s="408"/>
      <c r="BT7" s="408"/>
      <c r="BU7" s="409"/>
      <c r="BV7" s="407">
        <v>409109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20729532</v>
      </c>
      <c r="CU7" s="408"/>
      <c r="CV7" s="408"/>
      <c r="CW7" s="408"/>
      <c r="CX7" s="408"/>
      <c r="CY7" s="408"/>
      <c r="CZ7" s="408"/>
      <c r="DA7" s="409"/>
      <c r="DB7" s="407">
        <v>20439702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877554</v>
      </c>
      <c r="BO8" s="408"/>
      <c r="BP8" s="408"/>
      <c r="BQ8" s="408"/>
      <c r="BR8" s="408"/>
      <c r="BS8" s="408"/>
      <c r="BT8" s="408"/>
      <c r="BU8" s="409"/>
      <c r="BV8" s="407">
        <v>673729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0.63</v>
      </c>
      <c r="CU8" s="448"/>
      <c r="CV8" s="448"/>
      <c r="CW8" s="448"/>
      <c r="CX8" s="448"/>
      <c r="CY8" s="448"/>
      <c r="CZ8" s="448"/>
      <c r="DA8" s="449"/>
      <c r="DB8" s="447">
        <v>0.64</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83285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203825</v>
      </c>
      <c r="BO9" s="408"/>
      <c r="BP9" s="408"/>
      <c r="BQ9" s="408"/>
      <c r="BR9" s="408"/>
      <c r="BS9" s="408"/>
      <c r="BT9" s="408"/>
      <c r="BU9" s="409"/>
      <c r="BV9" s="407">
        <v>-99156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13.6</v>
      </c>
      <c r="CU9" s="405"/>
      <c r="CV9" s="405"/>
      <c r="CW9" s="405"/>
      <c r="CX9" s="405"/>
      <c r="CY9" s="405"/>
      <c r="CZ9" s="405"/>
      <c r="DA9" s="406"/>
      <c r="DB9" s="404">
        <v>13.8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87050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6332</v>
      </c>
      <c r="BO10" s="408"/>
      <c r="BP10" s="408"/>
      <c r="BQ10" s="408"/>
      <c r="BR10" s="408"/>
      <c r="BS10" s="408"/>
      <c r="BT10" s="408"/>
      <c r="BU10" s="409"/>
      <c r="BV10" s="407">
        <v>407956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213187</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82598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81337</v>
      </c>
      <c r="S13" s="492"/>
      <c r="T13" s="492"/>
      <c r="U13" s="492"/>
      <c r="V13" s="493"/>
      <c r="W13" s="423" t="s">
        <v>131</v>
      </c>
      <c r="X13" s="424"/>
      <c r="Y13" s="424"/>
      <c r="Z13" s="424"/>
      <c r="AA13" s="424"/>
      <c r="AB13" s="414"/>
      <c r="AC13" s="458">
        <v>770</v>
      </c>
      <c r="AD13" s="459"/>
      <c r="AE13" s="459"/>
      <c r="AF13" s="459"/>
      <c r="AG13" s="501"/>
      <c r="AH13" s="458">
        <v>935</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210157</v>
      </c>
      <c r="BO13" s="408"/>
      <c r="BP13" s="408"/>
      <c r="BQ13" s="408"/>
      <c r="BR13" s="408"/>
      <c r="BS13" s="408"/>
      <c r="BT13" s="408"/>
      <c r="BU13" s="409"/>
      <c r="BV13" s="407">
        <v>521987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5.2</v>
      </c>
      <c r="CU13" s="405"/>
      <c r="CV13" s="405"/>
      <c r="CW13" s="405"/>
      <c r="CX13" s="405"/>
      <c r="CY13" s="405"/>
      <c r="CZ13" s="405"/>
      <c r="DA13" s="406"/>
      <c r="DB13" s="404">
        <v>6.1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83255</v>
      </c>
      <c r="S14" s="492"/>
      <c r="T14" s="492"/>
      <c r="U14" s="492"/>
      <c r="V14" s="493"/>
      <c r="W14" s="397"/>
      <c r="X14" s="398"/>
      <c r="Y14" s="398"/>
      <c r="Z14" s="398"/>
      <c r="AA14" s="398"/>
      <c r="AB14" s="387"/>
      <c r="AC14" s="494">
        <v>2.2000000000000002</v>
      </c>
      <c r="AD14" s="495"/>
      <c r="AE14" s="495"/>
      <c r="AF14" s="495"/>
      <c r="AG14" s="496"/>
      <c r="AH14" s="494">
        <v>2.6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v>2.6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82164</v>
      </c>
      <c r="S15" s="492"/>
      <c r="T15" s="492"/>
      <c r="U15" s="492"/>
      <c r="V15" s="493"/>
      <c r="W15" s="423" t="s">
        <v>137</v>
      </c>
      <c r="X15" s="424"/>
      <c r="Y15" s="424"/>
      <c r="Z15" s="424"/>
      <c r="AA15" s="424"/>
      <c r="AB15" s="414"/>
      <c r="AC15" s="458">
        <v>8303</v>
      </c>
      <c r="AD15" s="459"/>
      <c r="AE15" s="459"/>
      <c r="AF15" s="459"/>
      <c r="AG15" s="501"/>
      <c r="AH15" s="458">
        <v>9385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10936621</v>
      </c>
      <c r="BO15" s="371"/>
      <c r="BP15" s="371"/>
      <c r="BQ15" s="371"/>
      <c r="BR15" s="371"/>
      <c r="BS15" s="371"/>
      <c r="BT15" s="371"/>
      <c r="BU15" s="372"/>
      <c r="BV15" s="370">
        <v>10821846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24.1</v>
      </c>
      <c r="AD16" s="495"/>
      <c r="AE16" s="495"/>
      <c r="AF16" s="495"/>
      <c r="AG16" s="496"/>
      <c r="AH16" s="494">
        <v>25.7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17724338</v>
      </c>
      <c r="BO16" s="408"/>
      <c r="BP16" s="408"/>
      <c r="BQ16" s="408"/>
      <c r="BR16" s="408"/>
      <c r="BS16" s="408"/>
      <c r="BT16" s="408"/>
      <c r="BU16" s="409"/>
      <c r="BV16" s="407">
        <v>17239014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25443</v>
      </c>
      <c r="AD17" s="459"/>
      <c r="AE17" s="459"/>
      <c r="AF17" s="459"/>
      <c r="AG17" s="501"/>
      <c r="AH17" s="458">
        <v>26203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13923738</v>
      </c>
      <c r="BO17" s="408"/>
      <c r="BP17" s="408"/>
      <c r="BQ17" s="408"/>
      <c r="BR17" s="408"/>
      <c r="BS17" s="408"/>
      <c r="BT17" s="408"/>
      <c r="BU17" s="409"/>
      <c r="BV17" s="407">
        <v>13759427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42.69</v>
      </c>
      <c r="M18" s="531"/>
      <c r="N18" s="531"/>
      <c r="O18" s="531"/>
      <c r="P18" s="531"/>
      <c r="Q18" s="531"/>
      <c r="R18" s="532"/>
      <c r="S18" s="532"/>
      <c r="T18" s="532"/>
      <c r="U18" s="532"/>
      <c r="V18" s="533"/>
      <c r="W18" s="425"/>
      <c r="X18" s="426"/>
      <c r="Y18" s="426"/>
      <c r="Z18" s="426"/>
      <c r="AA18" s="426"/>
      <c r="AB18" s="417"/>
      <c r="AC18" s="534">
        <v>73.7</v>
      </c>
      <c r="AD18" s="535"/>
      <c r="AE18" s="535"/>
      <c r="AF18" s="535"/>
      <c r="AG18" s="536"/>
      <c r="AH18" s="534">
        <v>71.7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20428423</v>
      </c>
      <c r="BO18" s="408"/>
      <c r="BP18" s="408"/>
      <c r="BQ18" s="408"/>
      <c r="BR18" s="408"/>
      <c r="BS18" s="408"/>
      <c r="BT18" s="408"/>
      <c r="BU18" s="409"/>
      <c r="BV18" s="407">
        <v>18958562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1951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25284500</v>
      </c>
      <c r="BO19" s="408"/>
      <c r="BP19" s="408"/>
      <c r="BQ19" s="408"/>
      <c r="BR19" s="408"/>
      <c r="BS19" s="408"/>
      <c r="BT19" s="408"/>
      <c r="BU19" s="409"/>
      <c r="BV19" s="407">
        <v>24823881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34216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31898540</v>
      </c>
      <c r="BO22" s="371"/>
      <c r="BP22" s="371"/>
      <c r="BQ22" s="371"/>
      <c r="BR22" s="371"/>
      <c r="BS22" s="371"/>
      <c r="BT22" s="371"/>
      <c r="BU22" s="372"/>
      <c r="BV22" s="370">
        <v>34604505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15700918</v>
      </c>
      <c r="BO23" s="408"/>
      <c r="BP23" s="408"/>
      <c r="BQ23" s="408"/>
      <c r="BR23" s="408"/>
      <c r="BS23" s="408"/>
      <c r="BT23" s="408"/>
      <c r="BU23" s="409"/>
      <c r="BV23" s="407">
        <v>17525133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8910</v>
      </c>
      <c r="R24" s="459"/>
      <c r="S24" s="459"/>
      <c r="T24" s="459"/>
      <c r="U24" s="459"/>
      <c r="V24" s="501"/>
      <c r="W24" s="553"/>
      <c r="X24" s="554"/>
      <c r="Y24" s="555"/>
      <c r="Z24" s="457" t="s">
        <v>162</v>
      </c>
      <c r="AA24" s="437"/>
      <c r="AB24" s="437"/>
      <c r="AC24" s="437"/>
      <c r="AD24" s="437"/>
      <c r="AE24" s="437"/>
      <c r="AF24" s="437"/>
      <c r="AG24" s="438"/>
      <c r="AH24" s="458">
        <v>535</v>
      </c>
      <c r="AI24" s="459"/>
      <c r="AJ24" s="459"/>
      <c r="AK24" s="459"/>
      <c r="AL24" s="501"/>
      <c r="AM24" s="458">
        <v>1599115</v>
      </c>
      <c r="AN24" s="459"/>
      <c r="AO24" s="459"/>
      <c r="AP24" s="459"/>
      <c r="AQ24" s="459"/>
      <c r="AR24" s="501"/>
      <c r="AS24" s="458">
        <v>2989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19244729</v>
      </c>
      <c r="BO24" s="408"/>
      <c r="BP24" s="408"/>
      <c r="BQ24" s="408"/>
      <c r="BR24" s="408"/>
      <c r="BS24" s="408"/>
      <c r="BT24" s="408"/>
      <c r="BU24" s="409"/>
      <c r="BV24" s="407">
        <v>20694560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7590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12351561</v>
      </c>
      <c r="BO25" s="371"/>
      <c r="BP25" s="371"/>
      <c r="BQ25" s="371"/>
      <c r="BR25" s="371"/>
      <c r="BS25" s="371"/>
      <c r="BT25" s="371"/>
      <c r="BU25" s="372"/>
      <c r="BV25" s="370">
        <v>8214261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6700</v>
      </c>
      <c r="R26" s="459"/>
      <c r="S26" s="459"/>
      <c r="T26" s="459"/>
      <c r="U26" s="459"/>
      <c r="V26" s="501"/>
      <c r="W26" s="553"/>
      <c r="X26" s="554"/>
      <c r="Y26" s="555"/>
      <c r="Z26" s="457" t="s">
        <v>168</v>
      </c>
      <c r="AA26" s="559"/>
      <c r="AB26" s="559"/>
      <c r="AC26" s="559"/>
      <c r="AD26" s="559"/>
      <c r="AE26" s="559"/>
      <c r="AF26" s="559"/>
      <c r="AG26" s="560"/>
      <c r="AH26" s="458">
        <v>64</v>
      </c>
      <c r="AI26" s="459"/>
      <c r="AJ26" s="459"/>
      <c r="AK26" s="459"/>
      <c r="AL26" s="501"/>
      <c r="AM26" s="458">
        <v>210048</v>
      </c>
      <c r="AN26" s="459"/>
      <c r="AO26" s="459"/>
      <c r="AP26" s="459"/>
      <c r="AQ26" s="459"/>
      <c r="AR26" s="501"/>
      <c r="AS26" s="458">
        <v>3282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6900</v>
      </c>
      <c r="R27" s="459"/>
      <c r="S27" s="459"/>
      <c r="T27" s="459"/>
      <c r="U27" s="459"/>
      <c r="V27" s="501"/>
      <c r="W27" s="553"/>
      <c r="X27" s="554"/>
      <c r="Y27" s="555"/>
      <c r="Z27" s="457" t="s">
        <v>171</v>
      </c>
      <c r="AA27" s="437"/>
      <c r="AB27" s="437"/>
      <c r="AC27" s="437"/>
      <c r="AD27" s="437"/>
      <c r="AE27" s="437"/>
      <c r="AF27" s="437"/>
      <c r="AG27" s="438"/>
      <c r="AH27" s="458">
        <v>47</v>
      </c>
      <c r="AI27" s="459"/>
      <c r="AJ27" s="459"/>
      <c r="AK27" s="459"/>
      <c r="AL27" s="501"/>
      <c r="AM27" s="458">
        <v>138804</v>
      </c>
      <c r="AN27" s="459"/>
      <c r="AO27" s="459"/>
      <c r="AP27" s="459"/>
      <c r="AQ27" s="459"/>
      <c r="AR27" s="501"/>
      <c r="AS27" s="458">
        <v>2953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3442480</v>
      </c>
      <c r="BO28" s="371"/>
      <c r="BP28" s="371"/>
      <c r="BQ28" s="371"/>
      <c r="BR28" s="371"/>
      <c r="BS28" s="371"/>
      <c r="BT28" s="371"/>
      <c r="BU28" s="372"/>
      <c r="BV28" s="370">
        <v>3436148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18</v>
      </c>
      <c r="M29" s="459"/>
      <c r="N29" s="459"/>
      <c r="O29" s="459"/>
      <c r="P29" s="501"/>
      <c r="Q29" s="458">
        <v>5600</v>
      </c>
      <c r="R29" s="459"/>
      <c r="S29" s="459"/>
      <c r="T29" s="459"/>
      <c r="U29" s="459"/>
      <c r="V29" s="501"/>
      <c r="W29" s="556"/>
      <c r="X29" s="557"/>
      <c r="Y29" s="558"/>
      <c r="Z29" s="457" t="s">
        <v>177</v>
      </c>
      <c r="AA29" s="437"/>
      <c r="AB29" s="437"/>
      <c r="AC29" s="437"/>
      <c r="AD29" s="437"/>
      <c r="AE29" s="437"/>
      <c r="AF29" s="437"/>
      <c r="AG29" s="438"/>
      <c r="AH29" s="458">
        <v>582</v>
      </c>
      <c r="AI29" s="459"/>
      <c r="AJ29" s="459"/>
      <c r="AK29" s="459"/>
      <c r="AL29" s="501"/>
      <c r="AM29" s="458">
        <v>1737919</v>
      </c>
      <c r="AN29" s="459"/>
      <c r="AO29" s="459"/>
      <c r="AP29" s="459"/>
      <c r="AQ29" s="459"/>
      <c r="AR29" s="501"/>
      <c r="AS29" s="458">
        <v>2986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815294</v>
      </c>
      <c r="BO29" s="408"/>
      <c r="BP29" s="408"/>
      <c r="BQ29" s="408"/>
      <c r="BR29" s="408"/>
      <c r="BS29" s="408"/>
      <c r="BT29" s="408"/>
      <c r="BU29" s="409"/>
      <c r="BV29" s="407">
        <v>815580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3711946</v>
      </c>
      <c r="BO30" s="527"/>
      <c r="BP30" s="527"/>
      <c r="BQ30" s="527"/>
      <c r="BR30" s="527"/>
      <c r="BS30" s="527"/>
      <c r="BT30" s="527"/>
      <c r="BU30" s="528"/>
      <c r="BV30" s="526">
        <v>3069291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公園墓地事業特別会計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奈良県後期高齢者医療広域連合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公共用地先行取得事業特別会計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介護サービス事業特別会計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奈良県広域消防組合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後期高齢者医療事業特別会計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CddrUTVlFoQAh1i1hVVwIBFML+78ZDAwg9NIUrEnhbM1jBg0hg8IeIKATQdCwuwlqgOpfzQUYIHNm4Is2Xlng==" saltValue="H5zPO9/rLyv1zgLHQsVO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532</v>
      </c>
      <c r="D34" s="1151"/>
      <c r="E34" s="1152"/>
      <c r="F34" s="32">
        <v>25.33</v>
      </c>
      <c r="G34" s="33">
        <v>23.27</v>
      </c>
      <c r="H34" s="33">
        <v>36.270000000000003</v>
      </c>
      <c r="I34" s="33">
        <v>33.69</v>
      </c>
      <c r="J34" s="34">
        <v>31.46</v>
      </c>
      <c r="K34" s="22"/>
      <c r="L34" s="22"/>
      <c r="M34" s="22"/>
      <c r="N34" s="22"/>
      <c r="O34" s="22"/>
      <c r="P34" s="22"/>
    </row>
    <row r="35" spans="1:16" ht="39" customHeight="1" x14ac:dyDescent="0.2">
      <c r="A35" s="22"/>
      <c r="B35" s="35"/>
      <c r="C35" s="1145" t="s">
        <v>533</v>
      </c>
      <c r="D35" s="1146"/>
      <c r="E35" s="1147"/>
      <c r="F35" s="36">
        <v>6.72</v>
      </c>
      <c r="G35" s="37">
        <v>7.61</v>
      </c>
      <c r="H35" s="37">
        <v>8.6199999999999992</v>
      </c>
      <c r="I35" s="37">
        <v>9.8000000000000007</v>
      </c>
      <c r="J35" s="38">
        <v>10.34</v>
      </c>
      <c r="K35" s="22"/>
      <c r="L35" s="22"/>
      <c r="M35" s="22"/>
      <c r="N35" s="22"/>
      <c r="O35" s="22"/>
      <c r="P35" s="22"/>
    </row>
    <row r="36" spans="1:16" ht="39" customHeight="1" x14ac:dyDescent="0.2">
      <c r="A36" s="22"/>
      <c r="B36" s="35"/>
      <c r="C36" s="1145" t="s">
        <v>534</v>
      </c>
      <c r="D36" s="1146"/>
      <c r="E36" s="1147"/>
      <c r="F36" s="36">
        <v>2.08</v>
      </c>
      <c r="G36" s="37">
        <v>3.61</v>
      </c>
      <c r="H36" s="37">
        <v>3.58</v>
      </c>
      <c r="I36" s="37">
        <v>3</v>
      </c>
      <c r="J36" s="38">
        <v>4.0199999999999996</v>
      </c>
      <c r="K36" s="22"/>
      <c r="L36" s="22"/>
      <c r="M36" s="22"/>
      <c r="N36" s="22"/>
      <c r="O36" s="22"/>
      <c r="P36" s="22"/>
    </row>
    <row r="37" spans="1:16" ht="39" customHeight="1" x14ac:dyDescent="0.2">
      <c r="A37" s="22"/>
      <c r="B37" s="35"/>
      <c r="C37" s="1145" t="s">
        <v>535</v>
      </c>
      <c r="D37" s="1146"/>
      <c r="E37" s="1147"/>
      <c r="F37" s="36">
        <v>3.56</v>
      </c>
      <c r="G37" s="37">
        <v>3.71</v>
      </c>
      <c r="H37" s="37">
        <v>0.75</v>
      </c>
      <c r="I37" s="37">
        <v>0.76</v>
      </c>
      <c r="J37" s="38">
        <v>0.82</v>
      </c>
      <c r="K37" s="22"/>
      <c r="L37" s="22"/>
      <c r="M37" s="22"/>
      <c r="N37" s="22"/>
      <c r="O37" s="22"/>
      <c r="P37" s="22"/>
    </row>
    <row r="38" spans="1:16" ht="39" customHeight="1" x14ac:dyDescent="0.2">
      <c r="A38" s="22"/>
      <c r="B38" s="35"/>
      <c r="C38" s="1145" t="s">
        <v>536</v>
      </c>
      <c r="D38" s="1146"/>
      <c r="E38" s="1147"/>
      <c r="F38" s="36">
        <v>0.19</v>
      </c>
      <c r="G38" s="37">
        <v>0.31</v>
      </c>
      <c r="H38" s="37">
        <v>0.28999999999999998</v>
      </c>
      <c r="I38" s="37">
        <v>0.25</v>
      </c>
      <c r="J38" s="38">
        <v>0.21</v>
      </c>
      <c r="K38" s="22"/>
      <c r="L38" s="22"/>
      <c r="M38" s="22"/>
      <c r="N38" s="22"/>
      <c r="O38" s="22"/>
      <c r="P38" s="22"/>
    </row>
    <row r="39" spans="1:16" ht="39" customHeight="1" x14ac:dyDescent="0.2">
      <c r="A39" s="22"/>
      <c r="B39" s="35"/>
      <c r="C39" s="1145" t="s">
        <v>537</v>
      </c>
      <c r="D39" s="1146"/>
      <c r="E39" s="1147"/>
      <c r="F39" s="36">
        <v>0.06</v>
      </c>
      <c r="G39" s="37">
        <v>0.05</v>
      </c>
      <c r="H39" s="37">
        <v>0.04</v>
      </c>
      <c r="I39" s="37">
        <v>0.03</v>
      </c>
      <c r="J39" s="38">
        <v>0.02</v>
      </c>
      <c r="K39" s="22"/>
      <c r="L39" s="22"/>
      <c r="M39" s="22"/>
      <c r="N39" s="22"/>
      <c r="O39" s="22"/>
      <c r="P39" s="22"/>
    </row>
    <row r="40" spans="1:16" ht="39" customHeight="1" x14ac:dyDescent="0.2">
      <c r="A40" s="22"/>
      <c r="B40" s="35"/>
      <c r="C40" s="1145" t="s">
        <v>538</v>
      </c>
      <c r="D40" s="1146"/>
      <c r="E40" s="1147"/>
      <c r="F40" s="36">
        <v>0</v>
      </c>
      <c r="G40" s="37">
        <v>0</v>
      </c>
      <c r="H40" s="37">
        <v>0.02</v>
      </c>
      <c r="I40" s="37">
        <v>0</v>
      </c>
      <c r="J40" s="38">
        <v>0.01</v>
      </c>
      <c r="K40" s="22"/>
      <c r="L40" s="22"/>
      <c r="M40" s="22"/>
      <c r="N40" s="22"/>
      <c r="O40" s="22"/>
      <c r="P40" s="22"/>
    </row>
    <row r="41" spans="1:16" ht="39" customHeight="1" x14ac:dyDescent="0.2">
      <c r="A41" s="22"/>
      <c r="B41" s="35"/>
      <c r="C41" s="1145" t="s">
        <v>539</v>
      </c>
      <c r="D41" s="1146"/>
      <c r="E41" s="1147"/>
      <c r="F41" s="36">
        <v>0.2</v>
      </c>
      <c r="G41" s="37">
        <v>1.71</v>
      </c>
      <c r="H41" s="37">
        <v>0.82</v>
      </c>
      <c r="I41" s="37">
        <v>0</v>
      </c>
      <c r="J41" s="38">
        <v>0</v>
      </c>
      <c r="K41" s="22"/>
      <c r="L41" s="22"/>
      <c r="M41" s="22"/>
      <c r="N41" s="22"/>
      <c r="O41" s="22"/>
      <c r="P41" s="22"/>
    </row>
    <row r="42" spans="1:16" ht="39" customHeight="1" x14ac:dyDescent="0.2">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541</v>
      </c>
      <c r="D43" s="1149"/>
      <c r="E43" s="1150"/>
      <c r="F43" s="41">
        <v>0.01</v>
      </c>
      <c r="G43" s="42">
        <v>0</v>
      </c>
      <c r="H43" s="42">
        <v>0</v>
      </c>
      <c r="I43" s="42">
        <v>0.03</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kCRBwR8dAlTjyrOxpfuuE2XAEGogC3Oa+qKGHIT/vXTQQVbMnwh8DbwAwE7mDbmPCsqHgMYKhLNCDv+RkLQvA==" saltValue="ThYokdDllx2WFPXbdUVV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4071</v>
      </c>
      <c r="L45" s="60">
        <v>3925</v>
      </c>
      <c r="M45" s="60">
        <v>3521</v>
      </c>
      <c r="N45" s="60">
        <v>3234</v>
      </c>
      <c r="O45" s="61">
        <v>3452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342</v>
      </c>
      <c r="L48" s="64">
        <v>298</v>
      </c>
      <c r="M48" s="64">
        <v>299</v>
      </c>
      <c r="N48" s="64">
        <v>273</v>
      </c>
      <c r="O48" s="65">
        <v>277</v>
      </c>
      <c r="P48" s="48"/>
      <c r="Q48" s="48"/>
      <c r="R48" s="48"/>
      <c r="S48" s="48"/>
      <c r="T48" s="48"/>
      <c r="U48" s="48"/>
    </row>
    <row r="49" spans="1:21" ht="30.75" customHeight="1" x14ac:dyDescent="0.2">
      <c r="A49" s="48"/>
      <c r="B49" s="1155"/>
      <c r="C49" s="1156"/>
      <c r="D49" s="62"/>
      <c r="E49" s="1161" t="s">
        <v>14</v>
      </c>
      <c r="F49" s="1161"/>
      <c r="G49" s="1161"/>
      <c r="H49" s="1161"/>
      <c r="I49" s="1161"/>
      <c r="J49" s="1162"/>
      <c r="K49" s="63">
        <v>51</v>
      </c>
      <c r="L49" s="64">
        <v>51</v>
      </c>
      <c r="M49" s="64">
        <v>48</v>
      </c>
      <c r="N49" s="64">
        <v>55</v>
      </c>
      <c r="O49" s="65">
        <v>66</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2829</v>
      </c>
      <c r="L52" s="64">
        <v>2873</v>
      </c>
      <c r="M52" s="64">
        <v>2652</v>
      </c>
      <c r="N52" s="64">
        <v>2915</v>
      </c>
      <c r="O52" s="65">
        <v>2846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1635</v>
      </c>
      <c r="L53" s="69">
        <v>1401</v>
      </c>
      <c r="M53" s="69">
        <v>1216</v>
      </c>
      <c r="N53" s="69">
        <v>647</v>
      </c>
      <c r="O53" s="70">
        <v>949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VzC4l4yJ4qP6HfqCe2Uv7J3rB/eztphr+ExbhLd/bIagQDNI6QEP2ahkH2eCKsQ1AtNSCQ33d6fnfnWEIxJjw==" saltValue="9z7X9bTIpZVt/W39qU+/9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38196</v>
      </c>
      <c r="J41" s="344">
        <v>40740</v>
      </c>
      <c r="K41" s="344">
        <v>37000</v>
      </c>
      <c r="L41" s="344">
        <v>34605</v>
      </c>
      <c r="M41" s="345">
        <v>31899</v>
      </c>
    </row>
    <row r="42" spans="2:13" ht="27.75" customHeight="1" x14ac:dyDescent="0.2">
      <c r="B42" s="1186"/>
      <c r="C42" s="1187"/>
      <c r="D42" s="106"/>
      <c r="E42" s="1192" t="s">
        <v>32</v>
      </c>
      <c r="F42" s="1192"/>
      <c r="G42" s="1192"/>
      <c r="H42" s="1193"/>
      <c r="I42" s="346" t="s">
        <v>489</v>
      </c>
      <c r="J42" s="347" t="s">
        <v>489</v>
      </c>
      <c r="K42" s="347" t="s">
        <v>489</v>
      </c>
      <c r="L42" s="347" t="s">
        <v>489</v>
      </c>
      <c r="M42" s="348" t="s">
        <v>489</v>
      </c>
    </row>
    <row r="43" spans="2:13" ht="27.75" customHeight="1" x14ac:dyDescent="0.2">
      <c r="B43" s="1186"/>
      <c r="C43" s="1187"/>
      <c r="D43" s="106"/>
      <c r="E43" s="1192" t="s">
        <v>33</v>
      </c>
      <c r="F43" s="1192"/>
      <c r="G43" s="1192"/>
      <c r="H43" s="1193"/>
      <c r="I43" s="346">
        <v>4657</v>
      </c>
      <c r="J43" s="347">
        <v>4202</v>
      </c>
      <c r="K43" s="347">
        <v>3711</v>
      </c>
      <c r="L43" s="347">
        <v>3383</v>
      </c>
      <c r="M43" s="348">
        <v>3153</v>
      </c>
    </row>
    <row r="44" spans="2:13" ht="27.75" customHeight="1" x14ac:dyDescent="0.2">
      <c r="B44" s="1186"/>
      <c r="C44" s="1187"/>
      <c r="D44" s="106"/>
      <c r="E44" s="1192" t="s">
        <v>34</v>
      </c>
      <c r="F44" s="1192"/>
      <c r="G44" s="1192"/>
      <c r="H44" s="1193"/>
      <c r="I44" s="346">
        <v>188</v>
      </c>
      <c r="J44" s="347">
        <v>248</v>
      </c>
      <c r="K44" s="347">
        <v>257</v>
      </c>
      <c r="L44" s="347">
        <v>244</v>
      </c>
      <c r="M44" s="348">
        <v>256</v>
      </c>
    </row>
    <row r="45" spans="2:13" ht="27.75" customHeight="1" x14ac:dyDescent="0.2">
      <c r="B45" s="1186"/>
      <c r="C45" s="1187"/>
      <c r="D45" s="106"/>
      <c r="E45" s="1192" t="s">
        <v>35</v>
      </c>
      <c r="F45" s="1192"/>
      <c r="G45" s="1192"/>
      <c r="H45" s="1193"/>
      <c r="I45" s="346">
        <v>4089</v>
      </c>
      <c r="J45" s="347">
        <v>4020</v>
      </c>
      <c r="K45" s="347">
        <v>3907</v>
      </c>
      <c r="L45" s="347">
        <v>4014</v>
      </c>
      <c r="M45" s="348">
        <v>3702</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9467</v>
      </c>
      <c r="J50" s="347">
        <v>11136</v>
      </c>
      <c r="K50" s="347">
        <v>8975</v>
      </c>
      <c r="L50" s="347">
        <v>9690</v>
      </c>
      <c r="M50" s="348">
        <v>10127</v>
      </c>
    </row>
    <row r="51" spans="2:13" ht="27.75" customHeight="1" x14ac:dyDescent="0.2">
      <c r="B51" s="1186"/>
      <c r="C51" s="1187"/>
      <c r="D51" s="106"/>
      <c r="E51" s="1192" t="s">
        <v>42</v>
      </c>
      <c r="F51" s="1192"/>
      <c r="G51" s="1192"/>
      <c r="H51" s="1193"/>
      <c r="I51" s="346">
        <v>3512</v>
      </c>
      <c r="J51" s="347">
        <v>3816</v>
      </c>
      <c r="K51" s="347">
        <v>3001</v>
      </c>
      <c r="L51" s="347">
        <v>3022</v>
      </c>
      <c r="M51" s="348">
        <v>2897</v>
      </c>
    </row>
    <row r="52" spans="2:13" ht="27.75" customHeight="1" x14ac:dyDescent="0.2">
      <c r="B52" s="1188"/>
      <c r="C52" s="1189"/>
      <c r="D52" s="106"/>
      <c r="E52" s="1192" t="s">
        <v>43</v>
      </c>
      <c r="F52" s="1192"/>
      <c r="G52" s="1192"/>
      <c r="H52" s="1193"/>
      <c r="I52" s="346">
        <v>31714</v>
      </c>
      <c r="J52" s="347">
        <v>32281</v>
      </c>
      <c r="K52" s="347">
        <v>30916</v>
      </c>
      <c r="L52" s="347">
        <v>29064</v>
      </c>
      <c r="M52" s="348">
        <v>27004</v>
      </c>
    </row>
    <row r="53" spans="2:13" ht="27.75" customHeight="1" thickBot="1" x14ac:dyDescent="0.25">
      <c r="B53" s="1199" t="s">
        <v>19</v>
      </c>
      <c r="C53" s="1200"/>
      <c r="D53" s="110"/>
      <c r="E53" s="1201" t="s">
        <v>44</v>
      </c>
      <c r="F53" s="1201"/>
      <c r="G53" s="1201"/>
      <c r="H53" s="1202"/>
      <c r="I53" s="349">
        <v>2437</v>
      </c>
      <c r="J53" s="350">
        <v>1977</v>
      </c>
      <c r="K53" s="350">
        <v>1982</v>
      </c>
      <c r="L53" s="350">
        <v>469</v>
      </c>
      <c r="M53" s="351">
        <v>-1018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hS1HHoNkzi/HSPtTfnEAHRTQfr+nvoVXVgboo/ysUy/mYZ2chHJ0I49Jyg0N4rEMPnxnY7ry+IXJi7tg2szhrw==" saltValue="Hsucv39pFzgQFjTps4K2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352">
        <v>3028</v>
      </c>
      <c r="G55" s="352">
        <v>3436</v>
      </c>
      <c r="H55" s="353">
        <v>3442</v>
      </c>
    </row>
    <row r="56" spans="2:8" ht="52.5" customHeight="1" x14ac:dyDescent="0.2">
      <c r="B56" s="122"/>
      <c r="C56" s="1213" t="s">
        <v>47</v>
      </c>
      <c r="D56" s="1213"/>
      <c r="E56" s="1214"/>
      <c r="F56" s="354">
        <v>976</v>
      </c>
      <c r="G56" s="354">
        <v>816</v>
      </c>
      <c r="H56" s="355">
        <v>815</v>
      </c>
    </row>
    <row r="57" spans="2:8" ht="53.25" customHeight="1" x14ac:dyDescent="0.2">
      <c r="B57" s="122"/>
      <c r="C57" s="1215" t="s">
        <v>48</v>
      </c>
      <c r="D57" s="1215"/>
      <c r="E57" s="1216"/>
      <c r="F57" s="356">
        <v>2636</v>
      </c>
      <c r="G57" s="356">
        <v>3069</v>
      </c>
      <c r="H57" s="357">
        <v>3712</v>
      </c>
    </row>
    <row r="58" spans="2:8" ht="45.75" customHeight="1" x14ac:dyDescent="0.2">
      <c r="B58" s="123"/>
      <c r="C58" s="1203" t="s">
        <v>551</v>
      </c>
      <c r="D58" s="1204"/>
      <c r="E58" s="1205"/>
      <c r="F58" s="358">
        <v>825</v>
      </c>
      <c r="G58" s="358">
        <v>980</v>
      </c>
      <c r="H58" s="359">
        <v>1187</v>
      </c>
    </row>
    <row r="59" spans="2:8" ht="45.75" customHeight="1" x14ac:dyDescent="0.2">
      <c r="B59" s="123"/>
      <c r="C59" s="1203" t="s">
        <v>552</v>
      </c>
      <c r="D59" s="1204"/>
      <c r="E59" s="1205"/>
      <c r="F59" s="358">
        <v>300</v>
      </c>
      <c r="G59" s="358">
        <v>600</v>
      </c>
      <c r="H59" s="359">
        <v>1000</v>
      </c>
    </row>
    <row r="60" spans="2:8" ht="45.75" customHeight="1" x14ac:dyDescent="0.2">
      <c r="B60" s="123"/>
      <c r="C60" s="1203" t="s">
        <v>553</v>
      </c>
      <c r="D60" s="1204"/>
      <c r="E60" s="1205"/>
      <c r="F60" s="358">
        <v>757</v>
      </c>
      <c r="G60" s="358">
        <v>708</v>
      </c>
      <c r="H60" s="359">
        <v>709</v>
      </c>
    </row>
    <row r="61" spans="2:8" ht="45.75" customHeight="1" x14ac:dyDescent="0.2">
      <c r="B61" s="123"/>
      <c r="C61" s="1203" t="s">
        <v>554</v>
      </c>
      <c r="D61" s="1204"/>
      <c r="E61" s="1205"/>
      <c r="F61" s="358">
        <v>355</v>
      </c>
      <c r="G61" s="358">
        <v>365</v>
      </c>
      <c r="H61" s="359">
        <v>365</v>
      </c>
    </row>
    <row r="62" spans="2:8" ht="45.75" customHeight="1" thickBot="1" x14ac:dyDescent="0.25">
      <c r="B62" s="124"/>
      <c r="C62" s="1206" t="s">
        <v>555</v>
      </c>
      <c r="D62" s="1207"/>
      <c r="E62" s="1208"/>
      <c r="F62" s="360">
        <v>136</v>
      </c>
      <c r="G62" s="360">
        <v>160</v>
      </c>
      <c r="H62" s="361">
        <v>183</v>
      </c>
    </row>
    <row r="63" spans="2:8" ht="52.5" customHeight="1" thickBot="1" x14ac:dyDescent="0.25">
      <c r="B63" s="125"/>
      <c r="C63" s="1209" t="s">
        <v>49</v>
      </c>
      <c r="D63" s="1209"/>
      <c r="E63" s="1210"/>
      <c r="F63" s="362">
        <v>6640</v>
      </c>
      <c r="G63" s="362">
        <v>7321</v>
      </c>
      <c r="H63" s="363">
        <v>7970</v>
      </c>
    </row>
    <row r="64" spans="2:8" ht="13.2" x14ac:dyDescent="0.2"/>
  </sheetData>
  <sheetProtection algorithmName="SHA-512" hashValue="71yY/GNWHBjFWqwIeHnkqqpJg9Ld79zW813ETNSq7x4qqslzJ+Vp5xhnHjBINMHD2ddXvMkz45SG5OwC3HpFtw==" saltValue="/yyFIPOUVfArKDRu4q1t9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39271</v>
      </c>
      <c r="E3" s="144"/>
      <c r="F3" s="145">
        <v>45483</v>
      </c>
      <c r="G3" s="146"/>
      <c r="H3" s="147"/>
    </row>
    <row r="4" spans="1:8" x14ac:dyDescent="0.2">
      <c r="A4" s="148"/>
      <c r="B4" s="149"/>
      <c r="C4" s="150"/>
      <c r="D4" s="151">
        <v>18460</v>
      </c>
      <c r="E4" s="152"/>
      <c r="F4" s="153">
        <v>24241</v>
      </c>
      <c r="G4" s="154"/>
      <c r="H4" s="155"/>
    </row>
    <row r="5" spans="1:8" x14ac:dyDescent="0.2">
      <c r="A5" s="136" t="s">
        <v>521</v>
      </c>
      <c r="B5" s="141"/>
      <c r="C5" s="142"/>
      <c r="D5" s="143">
        <v>90859</v>
      </c>
      <c r="E5" s="144"/>
      <c r="F5" s="145">
        <v>45945</v>
      </c>
      <c r="G5" s="146"/>
      <c r="H5" s="147"/>
    </row>
    <row r="6" spans="1:8" x14ac:dyDescent="0.2">
      <c r="A6" s="148"/>
      <c r="B6" s="149"/>
      <c r="C6" s="150"/>
      <c r="D6" s="151">
        <v>71524</v>
      </c>
      <c r="E6" s="152"/>
      <c r="F6" s="153">
        <v>25180</v>
      </c>
      <c r="G6" s="154"/>
      <c r="H6" s="155"/>
    </row>
    <row r="7" spans="1:8" x14ac:dyDescent="0.2">
      <c r="A7" s="136" t="s">
        <v>522</v>
      </c>
      <c r="B7" s="141"/>
      <c r="C7" s="142"/>
      <c r="D7" s="143">
        <v>27969</v>
      </c>
      <c r="E7" s="144"/>
      <c r="F7" s="145">
        <v>44475</v>
      </c>
      <c r="G7" s="146"/>
      <c r="H7" s="147"/>
    </row>
    <row r="8" spans="1:8" x14ac:dyDescent="0.2">
      <c r="A8" s="148"/>
      <c r="B8" s="149"/>
      <c r="C8" s="150"/>
      <c r="D8" s="151">
        <v>14717</v>
      </c>
      <c r="E8" s="152"/>
      <c r="F8" s="153">
        <v>24780</v>
      </c>
      <c r="G8" s="154"/>
      <c r="H8" s="155"/>
    </row>
    <row r="9" spans="1:8" x14ac:dyDescent="0.2">
      <c r="A9" s="136" t="s">
        <v>523</v>
      </c>
      <c r="B9" s="141"/>
      <c r="C9" s="142"/>
      <c r="D9" s="143">
        <v>34026</v>
      </c>
      <c r="E9" s="144"/>
      <c r="F9" s="145">
        <v>45982</v>
      </c>
      <c r="G9" s="146"/>
      <c r="H9" s="147"/>
    </row>
    <row r="10" spans="1:8" x14ac:dyDescent="0.2">
      <c r="A10" s="148"/>
      <c r="B10" s="149"/>
      <c r="C10" s="150"/>
      <c r="D10" s="151">
        <v>19870</v>
      </c>
      <c r="E10" s="152"/>
      <c r="F10" s="153">
        <v>25583</v>
      </c>
      <c r="G10" s="154"/>
      <c r="H10" s="155"/>
    </row>
    <row r="11" spans="1:8" x14ac:dyDescent="0.2">
      <c r="A11" s="136" t="s">
        <v>524</v>
      </c>
      <c r="B11" s="141"/>
      <c r="C11" s="142"/>
      <c r="D11" s="143">
        <v>33554</v>
      </c>
      <c r="E11" s="144"/>
      <c r="F11" s="145">
        <v>50538</v>
      </c>
      <c r="G11" s="146"/>
      <c r="H11" s="147"/>
    </row>
    <row r="12" spans="1:8" x14ac:dyDescent="0.2">
      <c r="A12" s="148"/>
      <c r="B12" s="149"/>
      <c r="C12" s="156"/>
      <c r="D12" s="151">
        <v>13774</v>
      </c>
      <c r="E12" s="152"/>
      <c r="F12" s="153">
        <v>29053</v>
      </c>
      <c r="G12" s="154"/>
      <c r="H12" s="155"/>
    </row>
    <row r="13" spans="1:8" x14ac:dyDescent="0.2">
      <c r="A13" s="136"/>
      <c r="B13" s="141"/>
      <c r="C13" s="157"/>
      <c r="D13" s="158">
        <v>45136</v>
      </c>
      <c r="E13" s="159"/>
      <c r="F13" s="160">
        <v>46485</v>
      </c>
      <c r="G13" s="161"/>
      <c r="H13" s="147"/>
    </row>
    <row r="14" spans="1:8" x14ac:dyDescent="0.2">
      <c r="A14" s="148"/>
      <c r="B14" s="149"/>
      <c r="C14" s="150"/>
      <c r="D14" s="151">
        <v>27669</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2.2999999999999998</v>
      </c>
      <c r="C19" s="162">
        <f>ROUND(VALUE(SUBSTITUTE(実質収支比率等に係る経年分析!G$48,"▲","-")),2)</f>
        <v>3.93</v>
      </c>
      <c r="D19" s="162">
        <f>ROUND(VALUE(SUBSTITUTE(実質収支比率等に係る経年分析!H$48,"▲","-")),2)</f>
        <v>3.88</v>
      </c>
      <c r="E19" s="162">
        <f>ROUND(VALUE(SUBSTITUTE(実質収支比率等に係る経年分析!I$48,"▲","-")),2)</f>
        <v>3.3</v>
      </c>
      <c r="F19" s="162">
        <f>ROUND(VALUE(SUBSTITUTE(実質収支比率等に係る経年分析!J$48,"▲","-")),2)</f>
        <v>4.2300000000000004</v>
      </c>
    </row>
    <row r="20" spans="1:11" x14ac:dyDescent="0.2">
      <c r="A20" s="162" t="s">
        <v>53</v>
      </c>
      <c r="B20" s="162">
        <f>ROUND(VALUE(SUBSTITUTE(実質収支比率等に係る経年分析!F$47,"▲","-")),2)</f>
        <v>13.14</v>
      </c>
      <c r="C20" s="162">
        <f>ROUND(VALUE(SUBSTITUTE(実質収支比率等に係る経年分析!G$47,"▲","-")),2)</f>
        <v>14.86</v>
      </c>
      <c r="D20" s="162">
        <f>ROUND(VALUE(SUBSTITUTE(実質収支比率等に係る経年分析!H$47,"▲","-")),2)</f>
        <v>15.22</v>
      </c>
      <c r="E20" s="162">
        <f>ROUND(VALUE(SUBSTITUTE(実質収支比率等に係る経年分析!I$47,"▲","-")),2)</f>
        <v>16.809999999999999</v>
      </c>
      <c r="F20" s="162">
        <f>ROUND(VALUE(SUBSTITUTE(実質収支比率等に係る経年分析!J$47,"▲","-")),2)</f>
        <v>16.61</v>
      </c>
    </row>
    <row r="21" spans="1:11" x14ac:dyDescent="0.2">
      <c r="A21" s="162" t="s">
        <v>54</v>
      </c>
      <c r="B21" s="162">
        <f>IF(ISNUMBER(VALUE(SUBSTITUTE(実質収支比率等に係る経年分析!F$49,"▲","-"))),ROUND(VALUE(SUBSTITUTE(実質収支比率等に係る経年分析!F$49,"▲","-")),2),NA())</f>
        <v>1.71</v>
      </c>
      <c r="C21" s="162">
        <f>IF(ISNUMBER(VALUE(SUBSTITUTE(実質収支比率等に係る経年分析!G$49,"▲","-"))),ROUND(VALUE(SUBSTITUTE(実質収支比率等に係る経年分析!G$49,"▲","-")),2),NA())</f>
        <v>4.22</v>
      </c>
      <c r="D21" s="162">
        <f>IF(ISNUMBER(VALUE(SUBSTITUTE(実質収支比率等に係る経年分析!H$49,"▲","-"))),ROUND(VALUE(SUBSTITUTE(実質収支比率等に係る経年分析!H$49,"▲","-")),2),NA())</f>
        <v>7.53</v>
      </c>
      <c r="E21" s="162">
        <f>IF(ISNUMBER(VALUE(SUBSTITUTE(実質収支比率等に係る経年分析!I$49,"▲","-"))),ROUND(VALUE(SUBSTITUTE(実質収支比率等に係る経年分析!I$49,"▲","-")),2),NA())</f>
        <v>2.5499999999999998</v>
      </c>
      <c r="F21" s="162">
        <f>IF(ISNUMBER(VALUE(SUBSTITUTE(実質収支比率等に係る経年分析!J$49,"▲","-"))),ROUND(VALUE(SUBSTITUTE(実質収支比率等に係る経年分析!J$49,"▲","-")),2),NA())</f>
        <v>1.01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1.71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0.82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介護サービス事業特別会計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公園墓地事業特別会計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0.28999999999999998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0.21</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3.56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3.71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0.82</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3.61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3.58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4.0199999999999996</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7.61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8.6199999999999992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9.8000000000000007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10.34</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25.33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23.27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36.270000000000003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33.69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31.46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2829</v>
      </c>
      <c r="E42" s="164"/>
      <c r="F42" s="164"/>
      <c r="G42" s="164">
        <f>'実質公債費比率（分子）の構造'!L$52</f>
        <v>2873</v>
      </c>
      <c r="H42" s="164"/>
      <c r="I42" s="164"/>
      <c r="J42" s="164">
        <f>'実質公債費比率（分子）の構造'!M$52</f>
        <v>2652</v>
      </c>
      <c r="K42" s="164"/>
      <c r="L42" s="164"/>
      <c r="M42" s="164">
        <f>'実質公債費比率（分子）の構造'!N$52</f>
        <v>2915</v>
      </c>
      <c r="N42" s="164"/>
      <c r="O42" s="164"/>
      <c r="P42" s="164">
        <f>'実質公債費比率（分子）の構造'!O$52</f>
        <v>2846</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51</v>
      </c>
      <c r="C45" s="164"/>
      <c r="D45" s="164"/>
      <c r="E45" s="164">
        <f>'実質公債費比率（分子）の構造'!L$49</f>
        <v>51</v>
      </c>
      <c r="F45" s="164"/>
      <c r="G45" s="164"/>
      <c r="H45" s="164">
        <f>'実質公債費比率（分子）の構造'!M$49</f>
        <v>48</v>
      </c>
      <c r="I45" s="164"/>
      <c r="J45" s="164"/>
      <c r="K45" s="164">
        <f>'実質公債費比率（分子）の構造'!N$49</f>
        <v>55</v>
      </c>
      <c r="L45" s="164"/>
      <c r="M45" s="164"/>
      <c r="N45" s="164">
        <f>'実質公債費比率（分子）の構造'!O$49</f>
        <v>66</v>
      </c>
      <c r="O45" s="164"/>
      <c r="P45" s="164"/>
    </row>
    <row r="46" spans="1:16" x14ac:dyDescent="0.2">
      <c r="A46" s="164" t="s">
        <v>64</v>
      </c>
      <c r="B46" s="164">
        <f>'実質公債費比率（分子）の構造'!K$48</f>
        <v>342</v>
      </c>
      <c r="C46" s="164"/>
      <c r="D46" s="164"/>
      <c r="E46" s="164">
        <f>'実質公債費比率（分子）の構造'!L$48</f>
        <v>298</v>
      </c>
      <c r="F46" s="164"/>
      <c r="G46" s="164"/>
      <c r="H46" s="164">
        <f>'実質公債費比率（分子）の構造'!M$48</f>
        <v>299</v>
      </c>
      <c r="I46" s="164"/>
      <c r="J46" s="164"/>
      <c r="K46" s="164">
        <f>'実質公債費比率（分子）の構造'!N$48</f>
        <v>273</v>
      </c>
      <c r="L46" s="164"/>
      <c r="M46" s="164"/>
      <c r="N46" s="164">
        <f>'実質公債費比率（分子）の構造'!O$48</f>
        <v>277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4071</v>
      </c>
      <c r="C49" s="164"/>
      <c r="D49" s="164"/>
      <c r="E49" s="164">
        <f>'実質公債費比率（分子）の構造'!L$45</f>
        <v>3925</v>
      </c>
      <c r="F49" s="164"/>
      <c r="G49" s="164"/>
      <c r="H49" s="164">
        <f>'実質公債費比率（分子）の構造'!M$45</f>
        <v>3521</v>
      </c>
      <c r="I49" s="164"/>
      <c r="J49" s="164"/>
      <c r="K49" s="164">
        <f>'実質公債費比率（分子）の構造'!N$45</f>
        <v>3234</v>
      </c>
      <c r="L49" s="164"/>
      <c r="M49" s="164"/>
      <c r="N49" s="164">
        <f>'実質公債費比率（分子）の構造'!O$45</f>
        <v>3452</v>
      </c>
      <c r="O49" s="164"/>
      <c r="P49" s="164"/>
    </row>
    <row r="50" spans="1:16" x14ac:dyDescent="0.2">
      <c r="A50" s="164" t="s">
        <v>67</v>
      </c>
      <c r="B50" s="164" t="e">
        <f>NA()</f>
        <v>#N/A</v>
      </c>
      <c r="C50" s="164">
        <f>IF(ISNUMBER('実質公債費比率（分子）の構造'!K$53),'実質公債費比率（分子）の構造'!K$53,NA())</f>
        <v>1635</v>
      </c>
      <c r="D50" s="164" t="e">
        <f>NA()</f>
        <v>#N/A</v>
      </c>
      <c r="E50" s="164" t="e">
        <f>NA()</f>
        <v>#N/A</v>
      </c>
      <c r="F50" s="164">
        <f>IF(ISNUMBER('実質公債費比率（分子）の構造'!L$53),'実質公債費比率（分子）の構造'!L$53,NA())</f>
        <v>1401</v>
      </c>
      <c r="G50" s="164" t="e">
        <f>NA()</f>
        <v>#N/A</v>
      </c>
      <c r="H50" s="164" t="e">
        <f>NA()</f>
        <v>#N/A</v>
      </c>
      <c r="I50" s="164">
        <f>IF(ISNUMBER('実質公債費比率（分子）の構造'!M$53),'実質公債費比率（分子）の構造'!M$53,NA())</f>
        <v>1216</v>
      </c>
      <c r="J50" s="164" t="e">
        <f>NA()</f>
        <v>#N/A</v>
      </c>
      <c r="K50" s="164" t="e">
        <f>NA()</f>
        <v>#N/A</v>
      </c>
      <c r="L50" s="164">
        <f>IF(ISNUMBER('実質公債費比率（分子）の構造'!N$53),'実質公債費比率（分子）の構造'!N$53,NA())</f>
        <v>647</v>
      </c>
      <c r="M50" s="164" t="e">
        <f>NA()</f>
        <v>#N/A</v>
      </c>
      <c r="N50" s="164" t="e">
        <f>NA()</f>
        <v>#N/A</v>
      </c>
      <c r="O50" s="164">
        <f>IF(ISNUMBER('実質公債費比率（分子）の構造'!O$53),'実質公債費比率（分子）の構造'!O$53,NA())</f>
        <v>949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31714</v>
      </c>
      <c r="E56" s="163"/>
      <c r="F56" s="163"/>
      <c r="G56" s="163">
        <f>'将来負担比率（分子）の構造'!J$52</f>
        <v>32281</v>
      </c>
      <c r="H56" s="163"/>
      <c r="I56" s="163"/>
      <c r="J56" s="163">
        <f>'将来負担比率（分子）の構造'!K$52</f>
        <v>30916</v>
      </c>
      <c r="K56" s="163"/>
      <c r="L56" s="163"/>
      <c r="M56" s="163">
        <f>'将来負担比率（分子）の構造'!L$52</f>
        <v>29064</v>
      </c>
      <c r="N56" s="163"/>
      <c r="O56" s="163"/>
      <c r="P56" s="163">
        <f>'将来負担比率（分子）の構造'!M$52</f>
        <v>27004</v>
      </c>
    </row>
    <row r="57" spans="1:16" x14ac:dyDescent="0.2">
      <c r="A57" s="163" t="s">
        <v>42</v>
      </c>
      <c r="B57" s="163"/>
      <c r="C57" s="163"/>
      <c r="D57" s="163">
        <f>'将来負担比率（分子）の構造'!I$51</f>
        <v>3512</v>
      </c>
      <c r="E57" s="163"/>
      <c r="F57" s="163"/>
      <c r="G57" s="163">
        <f>'将来負担比率（分子）の構造'!J$51</f>
        <v>3816</v>
      </c>
      <c r="H57" s="163"/>
      <c r="I57" s="163"/>
      <c r="J57" s="163">
        <f>'将来負担比率（分子）の構造'!K$51</f>
        <v>3001</v>
      </c>
      <c r="K57" s="163"/>
      <c r="L57" s="163"/>
      <c r="M57" s="163">
        <f>'将来負担比率（分子）の構造'!L$51</f>
        <v>3022</v>
      </c>
      <c r="N57" s="163"/>
      <c r="O57" s="163"/>
      <c r="P57" s="163">
        <f>'将来負担比率（分子）の構造'!M$51</f>
        <v>2897</v>
      </c>
    </row>
    <row r="58" spans="1:16" x14ac:dyDescent="0.2">
      <c r="A58" s="163" t="s">
        <v>41</v>
      </c>
      <c r="B58" s="163"/>
      <c r="C58" s="163"/>
      <c r="D58" s="163">
        <f>'将来負担比率（分子）の構造'!I$50</f>
        <v>9467</v>
      </c>
      <c r="E58" s="163"/>
      <c r="F58" s="163"/>
      <c r="G58" s="163">
        <f>'将来負担比率（分子）の構造'!J$50</f>
        <v>11136</v>
      </c>
      <c r="H58" s="163"/>
      <c r="I58" s="163"/>
      <c r="J58" s="163">
        <f>'将来負担比率（分子）の構造'!K$50</f>
        <v>8975</v>
      </c>
      <c r="K58" s="163"/>
      <c r="L58" s="163"/>
      <c r="M58" s="163">
        <f>'将来負担比率（分子）の構造'!L$50</f>
        <v>9690</v>
      </c>
      <c r="N58" s="163"/>
      <c r="O58" s="163"/>
      <c r="P58" s="163">
        <f>'将来負担比率（分子）の構造'!M$50</f>
        <v>10127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4089</v>
      </c>
      <c r="C62" s="163"/>
      <c r="D62" s="163"/>
      <c r="E62" s="163">
        <f>'将来負担比率（分子）の構造'!J$45</f>
        <v>4020</v>
      </c>
      <c r="F62" s="163"/>
      <c r="G62" s="163"/>
      <c r="H62" s="163">
        <f>'将来負担比率（分子）の構造'!K$45</f>
        <v>3907</v>
      </c>
      <c r="I62" s="163"/>
      <c r="J62" s="163"/>
      <c r="K62" s="163">
        <f>'将来負担比率（分子）の構造'!L$45</f>
        <v>4014</v>
      </c>
      <c r="L62" s="163"/>
      <c r="M62" s="163"/>
      <c r="N62" s="163">
        <f>'将来負担比率（分子）の構造'!M$45</f>
        <v>3702</v>
      </c>
      <c r="O62" s="163"/>
      <c r="P62" s="163"/>
    </row>
    <row r="63" spans="1:16" x14ac:dyDescent="0.2">
      <c r="A63" s="163" t="s">
        <v>34</v>
      </c>
      <c r="B63" s="163">
        <f>'将来負担比率（分子）の構造'!I$44</f>
        <v>188</v>
      </c>
      <c r="C63" s="163"/>
      <c r="D63" s="163"/>
      <c r="E63" s="163">
        <f>'将来負担比率（分子）の構造'!J$44</f>
        <v>248</v>
      </c>
      <c r="F63" s="163"/>
      <c r="G63" s="163"/>
      <c r="H63" s="163">
        <f>'将来負担比率（分子）の構造'!K$44</f>
        <v>257</v>
      </c>
      <c r="I63" s="163"/>
      <c r="J63" s="163"/>
      <c r="K63" s="163">
        <f>'将来負担比率（分子）の構造'!L$44</f>
        <v>244</v>
      </c>
      <c r="L63" s="163"/>
      <c r="M63" s="163"/>
      <c r="N63" s="163">
        <f>'将来負担比率（分子）の構造'!M$44</f>
        <v>256</v>
      </c>
      <c r="O63" s="163"/>
      <c r="P63" s="163"/>
    </row>
    <row r="64" spans="1:16" x14ac:dyDescent="0.2">
      <c r="A64" s="163" t="s">
        <v>33</v>
      </c>
      <c r="B64" s="163">
        <f>'将来負担比率（分子）の構造'!I$43</f>
        <v>4657</v>
      </c>
      <c r="C64" s="163"/>
      <c r="D64" s="163"/>
      <c r="E64" s="163">
        <f>'将来負担比率（分子）の構造'!J$43</f>
        <v>4202</v>
      </c>
      <c r="F64" s="163"/>
      <c r="G64" s="163"/>
      <c r="H64" s="163">
        <f>'将来負担比率（分子）の構造'!K$43</f>
        <v>3711</v>
      </c>
      <c r="I64" s="163"/>
      <c r="J64" s="163"/>
      <c r="K64" s="163">
        <f>'将来負担比率（分子）の構造'!L$43</f>
        <v>3383</v>
      </c>
      <c r="L64" s="163"/>
      <c r="M64" s="163"/>
      <c r="N64" s="163">
        <f>'将来負担比率（分子）の構造'!M$43</f>
        <v>3153</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38196</v>
      </c>
      <c r="C66" s="163"/>
      <c r="D66" s="163"/>
      <c r="E66" s="163">
        <f>'将来負担比率（分子）の構造'!J$41</f>
        <v>40740</v>
      </c>
      <c r="F66" s="163"/>
      <c r="G66" s="163"/>
      <c r="H66" s="163">
        <f>'将来負担比率（分子）の構造'!K$41</f>
        <v>37000</v>
      </c>
      <c r="I66" s="163"/>
      <c r="J66" s="163"/>
      <c r="K66" s="163">
        <f>'将来負担比率（分子）の構造'!L$41</f>
        <v>34605</v>
      </c>
      <c r="L66" s="163"/>
      <c r="M66" s="163"/>
      <c r="N66" s="163">
        <f>'将来負担比率（分子）の構造'!M$41</f>
        <v>31899</v>
      </c>
      <c r="O66" s="163"/>
      <c r="P66" s="163"/>
    </row>
    <row r="67" spans="1:16" x14ac:dyDescent="0.2">
      <c r="A67" s="163" t="s">
        <v>71</v>
      </c>
      <c r="B67" s="163" t="e">
        <f>NA()</f>
        <v>#N/A</v>
      </c>
      <c r="C67" s="163">
        <f>IF(ISNUMBER('将来負担比率（分子）の構造'!I$53), IF('将来負担比率（分子）の構造'!I$53 &lt; 0, 0, '将来負担比率（分子）の構造'!I$53), NA())</f>
        <v>2437</v>
      </c>
      <c r="D67" s="163" t="e">
        <f>NA()</f>
        <v>#N/A</v>
      </c>
      <c r="E67" s="163" t="e">
        <f>NA()</f>
        <v>#N/A</v>
      </c>
      <c r="F67" s="163">
        <f>IF(ISNUMBER('将来負担比率（分子）の構造'!J$53), IF('将来負担比率（分子）の構造'!J$53 &lt; 0, 0, '将来負担比率（分子）の構造'!J$53), NA())</f>
        <v>1977</v>
      </c>
      <c r="G67" s="163" t="e">
        <f>NA()</f>
        <v>#N/A</v>
      </c>
      <c r="H67" s="163" t="e">
        <f>NA()</f>
        <v>#N/A</v>
      </c>
      <c r="I67" s="163">
        <f>IF(ISNUMBER('将来負担比率（分子）の構造'!K$53), IF('将来負担比率（分子）の構造'!K$53 &lt; 0, 0, '将来負担比率（分子）の構造'!K$53), NA())</f>
        <v>1982</v>
      </c>
      <c r="J67" s="163" t="e">
        <f>NA()</f>
        <v>#N/A</v>
      </c>
      <c r="K67" s="163" t="e">
        <f>NA()</f>
        <v>#N/A</v>
      </c>
      <c r="L67" s="163">
        <f>IF(ISNUMBER('将来負担比率（分子）の構造'!L$53), IF('将来負担比率（分子）の構造'!L$53 &lt; 0, 0, '将来負担比率（分子）の構造'!L$53), NA())</f>
        <v>469</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3028</v>
      </c>
      <c r="C72" s="167">
        <f>基金残高に係る経年分析!G55</f>
        <v>3436</v>
      </c>
      <c r="D72" s="167">
        <f>基金残高に係る経年分析!H55</f>
        <v>3442</v>
      </c>
    </row>
    <row r="73" spans="1:16" x14ac:dyDescent="0.2">
      <c r="A73" s="166" t="s">
        <v>74</v>
      </c>
      <c r="B73" s="167">
        <f>基金残高に係る経年分析!F56</f>
        <v>976</v>
      </c>
      <c r="C73" s="167">
        <f>基金残高に係る経年分析!G56</f>
        <v>816</v>
      </c>
      <c r="D73" s="167">
        <f>基金残高に係る経年分析!H56</f>
        <v>815</v>
      </c>
    </row>
    <row r="74" spans="1:16" x14ac:dyDescent="0.2">
      <c r="A74" s="166" t="s">
        <v>75</v>
      </c>
      <c r="B74" s="167">
        <f>基金残高に係る経年分析!F57</f>
        <v>2636</v>
      </c>
      <c r="C74" s="167">
        <f>基金残高に係る経年分析!G57</f>
        <v>3069</v>
      </c>
      <c r="D74" s="167">
        <f>基金残高に係る経年分析!H57</f>
        <v>3712</v>
      </c>
    </row>
  </sheetData>
  <sheetProtection algorithmName="SHA-512" hashValue="aVFtcYugA2H5eU8ovEdybrzBKSrBKXvPpeysI4rb6zN01QAScHxdmeNwddjWx5heLT4Q1KpwCzrFNpIdgSE3dQ==" saltValue="/fYVdjpzgV5siHfCutHT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12062270</v>
      </c>
      <c r="S5" s="613"/>
      <c r="T5" s="613"/>
      <c r="U5" s="613"/>
      <c r="V5" s="613"/>
      <c r="W5" s="613"/>
      <c r="X5" s="613"/>
      <c r="Y5" s="614"/>
      <c r="Z5" s="615">
        <v>32.6</v>
      </c>
      <c r="AA5" s="615"/>
      <c r="AB5" s="615"/>
      <c r="AC5" s="615"/>
      <c r="AD5" s="616">
        <v>11298966</v>
      </c>
      <c r="AE5" s="616"/>
      <c r="AF5" s="616"/>
      <c r="AG5" s="616"/>
      <c r="AH5" s="616"/>
      <c r="AI5" s="616"/>
      <c r="AJ5" s="616"/>
      <c r="AK5" s="616"/>
      <c r="AL5" s="617">
        <v>52.7</v>
      </c>
      <c r="AM5" s="618"/>
      <c r="AN5" s="618"/>
      <c r="AO5" s="619"/>
      <c r="AP5" s="609" t="s">
        <v>216</v>
      </c>
      <c r="AQ5" s="610"/>
      <c r="AR5" s="610"/>
      <c r="AS5" s="610"/>
      <c r="AT5" s="610"/>
      <c r="AU5" s="610"/>
      <c r="AV5" s="610"/>
      <c r="AW5" s="610"/>
      <c r="AX5" s="610"/>
      <c r="AY5" s="610"/>
      <c r="AZ5" s="610"/>
      <c r="BA5" s="610"/>
      <c r="BB5" s="610"/>
      <c r="BC5" s="610"/>
      <c r="BD5" s="610"/>
      <c r="BE5" s="610"/>
      <c r="BF5" s="611"/>
      <c r="BG5" s="623">
        <v>11298417</v>
      </c>
      <c r="BH5" s="624"/>
      <c r="BI5" s="624"/>
      <c r="BJ5" s="624"/>
      <c r="BK5" s="624"/>
      <c r="BL5" s="624"/>
      <c r="BM5" s="624"/>
      <c r="BN5" s="625"/>
      <c r="BO5" s="626">
        <v>93.7</v>
      </c>
      <c r="BP5" s="626"/>
      <c r="BQ5" s="626"/>
      <c r="BR5" s="626"/>
      <c r="BS5" s="627">
        <v>222415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187858</v>
      </c>
      <c r="S6" s="624"/>
      <c r="T6" s="624"/>
      <c r="U6" s="624"/>
      <c r="V6" s="624"/>
      <c r="W6" s="624"/>
      <c r="X6" s="624"/>
      <c r="Y6" s="625"/>
      <c r="Z6" s="626">
        <v>0.5</v>
      </c>
      <c r="AA6" s="626"/>
      <c r="AB6" s="626"/>
      <c r="AC6" s="626"/>
      <c r="AD6" s="627">
        <v>187858</v>
      </c>
      <c r="AE6" s="627"/>
      <c r="AF6" s="627"/>
      <c r="AG6" s="627"/>
      <c r="AH6" s="627"/>
      <c r="AI6" s="627"/>
      <c r="AJ6" s="627"/>
      <c r="AK6" s="627"/>
      <c r="AL6" s="628">
        <v>0.9</v>
      </c>
      <c r="AM6" s="629"/>
      <c r="AN6" s="629"/>
      <c r="AO6" s="630"/>
      <c r="AP6" s="620" t="s">
        <v>221</v>
      </c>
      <c r="AQ6" s="621"/>
      <c r="AR6" s="621"/>
      <c r="AS6" s="621"/>
      <c r="AT6" s="621"/>
      <c r="AU6" s="621"/>
      <c r="AV6" s="621"/>
      <c r="AW6" s="621"/>
      <c r="AX6" s="621"/>
      <c r="AY6" s="621"/>
      <c r="AZ6" s="621"/>
      <c r="BA6" s="621"/>
      <c r="BB6" s="621"/>
      <c r="BC6" s="621"/>
      <c r="BD6" s="621"/>
      <c r="BE6" s="621"/>
      <c r="BF6" s="622"/>
      <c r="BG6" s="623">
        <v>11298417</v>
      </c>
      <c r="BH6" s="624"/>
      <c r="BI6" s="624"/>
      <c r="BJ6" s="624"/>
      <c r="BK6" s="624"/>
      <c r="BL6" s="624"/>
      <c r="BM6" s="624"/>
      <c r="BN6" s="625"/>
      <c r="BO6" s="626">
        <v>93.7</v>
      </c>
      <c r="BP6" s="626"/>
      <c r="BQ6" s="626"/>
      <c r="BR6" s="626"/>
      <c r="BS6" s="627">
        <v>222415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284219</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284219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6225</v>
      </c>
      <c r="S7" s="624"/>
      <c r="T7" s="624"/>
      <c r="U7" s="624"/>
      <c r="V7" s="624"/>
      <c r="W7" s="624"/>
      <c r="X7" s="624"/>
      <c r="Y7" s="625"/>
      <c r="Z7" s="626">
        <v>0</v>
      </c>
      <c r="AA7" s="626"/>
      <c r="AB7" s="626"/>
      <c r="AC7" s="626"/>
      <c r="AD7" s="627">
        <v>6225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4909869</v>
      </c>
      <c r="BH7" s="624"/>
      <c r="BI7" s="624"/>
      <c r="BJ7" s="624"/>
      <c r="BK7" s="624"/>
      <c r="BL7" s="624"/>
      <c r="BM7" s="624"/>
      <c r="BN7" s="625"/>
      <c r="BO7" s="626">
        <v>40.700000000000003</v>
      </c>
      <c r="BP7" s="626"/>
      <c r="BQ7" s="626"/>
      <c r="BR7" s="626"/>
      <c r="BS7" s="627">
        <v>222415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4035620</v>
      </c>
      <c r="CS7" s="624"/>
      <c r="CT7" s="624"/>
      <c r="CU7" s="624"/>
      <c r="CV7" s="624"/>
      <c r="CW7" s="624"/>
      <c r="CX7" s="624"/>
      <c r="CY7" s="625"/>
      <c r="CZ7" s="626">
        <v>11.3</v>
      </c>
      <c r="DA7" s="626"/>
      <c r="DB7" s="626"/>
      <c r="DC7" s="626"/>
      <c r="DD7" s="632">
        <v>48842</v>
      </c>
      <c r="DE7" s="624"/>
      <c r="DF7" s="624"/>
      <c r="DG7" s="624"/>
      <c r="DH7" s="624"/>
      <c r="DI7" s="624"/>
      <c r="DJ7" s="624"/>
      <c r="DK7" s="624"/>
      <c r="DL7" s="624"/>
      <c r="DM7" s="624"/>
      <c r="DN7" s="624"/>
      <c r="DO7" s="624"/>
      <c r="DP7" s="625"/>
      <c r="DQ7" s="632">
        <v>3214008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182715</v>
      </c>
      <c r="S8" s="624"/>
      <c r="T8" s="624"/>
      <c r="U8" s="624"/>
      <c r="V8" s="624"/>
      <c r="W8" s="624"/>
      <c r="X8" s="624"/>
      <c r="Y8" s="625"/>
      <c r="Z8" s="626">
        <v>0.5</v>
      </c>
      <c r="AA8" s="626"/>
      <c r="AB8" s="626"/>
      <c r="AC8" s="626"/>
      <c r="AD8" s="627">
        <v>182715</v>
      </c>
      <c r="AE8" s="627"/>
      <c r="AF8" s="627"/>
      <c r="AG8" s="627"/>
      <c r="AH8" s="627"/>
      <c r="AI8" s="627"/>
      <c r="AJ8" s="627"/>
      <c r="AK8" s="627"/>
      <c r="AL8" s="628">
        <v>0.9</v>
      </c>
      <c r="AM8" s="629"/>
      <c r="AN8" s="629"/>
      <c r="AO8" s="630"/>
      <c r="AP8" s="620" t="s">
        <v>227</v>
      </c>
      <c r="AQ8" s="621"/>
      <c r="AR8" s="621"/>
      <c r="AS8" s="621"/>
      <c r="AT8" s="621"/>
      <c r="AU8" s="621"/>
      <c r="AV8" s="621"/>
      <c r="AW8" s="621"/>
      <c r="AX8" s="621"/>
      <c r="AY8" s="621"/>
      <c r="AZ8" s="621"/>
      <c r="BA8" s="621"/>
      <c r="BB8" s="621"/>
      <c r="BC8" s="621"/>
      <c r="BD8" s="621"/>
      <c r="BE8" s="621"/>
      <c r="BF8" s="622"/>
      <c r="BG8" s="623">
        <v>126300</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17125435</v>
      </c>
      <c r="CS8" s="624"/>
      <c r="CT8" s="624"/>
      <c r="CU8" s="624"/>
      <c r="CV8" s="624"/>
      <c r="CW8" s="624"/>
      <c r="CX8" s="624"/>
      <c r="CY8" s="625"/>
      <c r="CZ8" s="626">
        <v>47.7</v>
      </c>
      <c r="DA8" s="626"/>
      <c r="DB8" s="626"/>
      <c r="DC8" s="626"/>
      <c r="DD8" s="632">
        <v>434250</v>
      </c>
      <c r="DE8" s="624"/>
      <c r="DF8" s="624"/>
      <c r="DG8" s="624"/>
      <c r="DH8" s="624"/>
      <c r="DI8" s="624"/>
      <c r="DJ8" s="624"/>
      <c r="DK8" s="624"/>
      <c r="DL8" s="624"/>
      <c r="DM8" s="624"/>
      <c r="DN8" s="624"/>
      <c r="DO8" s="624"/>
      <c r="DP8" s="625"/>
      <c r="DQ8" s="632">
        <v>8815628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239818</v>
      </c>
      <c r="S9" s="624"/>
      <c r="T9" s="624"/>
      <c r="U9" s="624"/>
      <c r="V9" s="624"/>
      <c r="W9" s="624"/>
      <c r="X9" s="624"/>
      <c r="Y9" s="625"/>
      <c r="Z9" s="626">
        <v>0.6</v>
      </c>
      <c r="AA9" s="626"/>
      <c r="AB9" s="626"/>
      <c r="AC9" s="626"/>
      <c r="AD9" s="627">
        <v>239818</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3714513</v>
      </c>
      <c r="BH9" s="624"/>
      <c r="BI9" s="624"/>
      <c r="BJ9" s="624"/>
      <c r="BK9" s="624"/>
      <c r="BL9" s="624"/>
      <c r="BM9" s="624"/>
      <c r="BN9" s="625"/>
      <c r="BO9" s="626">
        <v>30.8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2696864</v>
      </c>
      <c r="CS9" s="624"/>
      <c r="CT9" s="624"/>
      <c r="CU9" s="624"/>
      <c r="CV9" s="624"/>
      <c r="CW9" s="624"/>
      <c r="CX9" s="624"/>
      <c r="CY9" s="625"/>
      <c r="CZ9" s="626">
        <v>7.5</v>
      </c>
      <c r="DA9" s="626"/>
      <c r="DB9" s="626"/>
      <c r="DC9" s="626"/>
      <c r="DD9" s="632">
        <v>121994</v>
      </c>
      <c r="DE9" s="624"/>
      <c r="DF9" s="624"/>
      <c r="DG9" s="624"/>
      <c r="DH9" s="624"/>
      <c r="DI9" s="624"/>
      <c r="DJ9" s="624"/>
      <c r="DK9" s="624"/>
      <c r="DL9" s="624"/>
      <c r="DM9" s="624"/>
      <c r="DN9" s="624"/>
      <c r="DO9" s="624"/>
      <c r="DP9" s="625"/>
      <c r="DQ9" s="632">
        <v>2274289</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290091</v>
      </c>
      <c r="BH10" s="624"/>
      <c r="BI10" s="624"/>
      <c r="BJ10" s="624"/>
      <c r="BK10" s="624"/>
      <c r="BL10" s="624"/>
      <c r="BM10" s="624"/>
      <c r="BN10" s="625"/>
      <c r="BO10" s="626">
        <v>2.4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42202</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22202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2068579</v>
      </c>
      <c r="S11" s="624"/>
      <c r="T11" s="624"/>
      <c r="U11" s="624"/>
      <c r="V11" s="624"/>
      <c r="W11" s="624"/>
      <c r="X11" s="624"/>
      <c r="Y11" s="625"/>
      <c r="Z11" s="628">
        <v>5.6</v>
      </c>
      <c r="AA11" s="629"/>
      <c r="AB11" s="629"/>
      <c r="AC11" s="635"/>
      <c r="AD11" s="632">
        <v>2068579</v>
      </c>
      <c r="AE11" s="624"/>
      <c r="AF11" s="624"/>
      <c r="AG11" s="624"/>
      <c r="AH11" s="624"/>
      <c r="AI11" s="624"/>
      <c r="AJ11" s="624"/>
      <c r="AK11" s="625"/>
      <c r="AL11" s="628">
        <v>9.6999999999999993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778965</v>
      </c>
      <c r="BH11" s="624"/>
      <c r="BI11" s="624"/>
      <c r="BJ11" s="624"/>
      <c r="BK11" s="624"/>
      <c r="BL11" s="624"/>
      <c r="BM11" s="624"/>
      <c r="BN11" s="625"/>
      <c r="BO11" s="626">
        <v>6.5</v>
      </c>
      <c r="BP11" s="626"/>
      <c r="BQ11" s="626"/>
      <c r="BR11" s="626"/>
      <c r="BS11" s="627">
        <v>222415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248916</v>
      </c>
      <c r="CS11" s="624"/>
      <c r="CT11" s="624"/>
      <c r="CU11" s="624"/>
      <c r="CV11" s="624"/>
      <c r="CW11" s="624"/>
      <c r="CX11" s="624"/>
      <c r="CY11" s="625"/>
      <c r="CZ11" s="626">
        <v>0.7</v>
      </c>
      <c r="DA11" s="626"/>
      <c r="DB11" s="626"/>
      <c r="DC11" s="626"/>
      <c r="DD11" s="632">
        <v>83027</v>
      </c>
      <c r="DE11" s="624"/>
      <c r="DF11" s="624"/>
      <c r="DG11" s="624"/>
      <c r="DH11" s="624"/>
      <c r="DI11" s="624"/>
      <c r="DJ11" s="624"/>
      <c r="DK11" s="624"/>
      <c r="DL11" s="624"/>
      <c r="DM11" s="624"/>
      <c r="DN11" s="624"/>
      <c r="DO11" s="624"/>
      <c r="DP11" s="625"/>
      <c r="DQ11" s="632">
        <v>159936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3262</v>
      </c>
      <c r="S12" s="624"/>
      <c r="T12" s="624"/>
      <c r="U12" s="624"/>
      <c r="V12" s="624"/>
      <c r="W12" s="624"/>
      <c r="X12" s="624"/>
      <c r="Y12" s="625"/>
      <c r="Z12" s="626">
        <v>0</v>
      </c>
      <c r="AA12" s="626"/>
      <c r="AB12" s="626"/>
      <c r="AC12" s="626"/>
      <c r="AD12" s="627">
        <v>3262</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5520730</v>
      </c>
      <c r="BH12" s="624"/>
      <c r="BI12" s="624"/>
      <c r="BJ12" s="624"/>
      <c r="BK12" s="624"/>
      <c r="BL12" s="624"/>
      <c r="BM12" s="624"/>
      <c r="BN12" s="625"/>
      <c r="BO12" s="626">
        <v>45.8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204439</v>
      </c>
      <c r="CS12" s="624"/>
      <c r="CT12" s="624"/>
      <c r="CU12" s="624"/>
      <c r="CV12" s="624"/>
      <c r="CW12" s="624"/>
      <c r="CX12" s="624"/>
      <c r="CY12" s="625"/>
      <c r="CZ12" s="626">
        <v>0.6</v>
      </c>
      <c r="DA12" s="626"/>
      <c r="DB12" s="626"/>
      <c r="DC12" s="626"/>
      <c r="DD12" s="632" t="s">
        <v>122</v>
      </c>
      <c r="DE12" s="624"/>
      <c r="DF12" s="624"/>
      <c r="DG12" s="624"/>
      <c r="DH12" s="624"/>
      <c r="DI12" s="624"/>
      <c r="DJ12" s="624"/>
      <c r="DK12" s="624"/>
      <c r="DL12" s="624"/>
      <c r="DM12" s="624"/>
      <c r="DN12" s="624"/>
      <c r="DO12" s="624"/>
      <c r="DP12" s="625"/>
      <c r="DQ12" s="632">
        <v>192432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5461077</v>
      </c>
      <c r="BH13" s="624"/>
      <c r="BI13" s="624"/>
      <c r="BJ13" s="624"/>
      <c r="BK13" s="624"/>
      <c r="BL13" s="624"/>
      <c r="BM13" s="624"/>
      <c r="BN13" s="625"/>
      <c r="BO13" s="626">
        <v>45.3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2757514</v>
      </c>
      <c r="CS13" s="624"/>
      <c r="CT13" s="624"/>
      <c r="CU13" s="624"/>
      <c r="CV13" s="624"/>
      <c r="CW13" s="624"/>
      <c r="CX13" s="624"/>
      <c r="CY13" s="625"/>
      <c r="CZ13" s="626">
        <v>7.7</v>
      </c>
      <c r="DA13" s="626"/>
      <c r="DB13" s="626"/>
      <c r="DC13" s="626"/>
      <c r="DD13" s="632">
        <v>1232708</v>
      </c>
      <c r="DE13" s="624"/>
      <c r="DF13" s="624"/>
      <c r="DG13" s="624"/>
      <c r="DH13" s="624"/>
      <c r="DI13" s="624"/>
      <c r="DJ13" s="624"/>
      <c r="DK13" s="624"/>
      <c r="DL13" s="624"/>
      <c r="DM13" s="624"/>
      <c r="DN13" s="624"/>
      <c r="DO13" s="624"/>
      <c r="DP13" s="625"/>
      <c r="DQ13" s="632">
        <v>1766566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258362</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968664</v>
      </c>
      <c r="CS14" s="624"/>
      <c r="CT14" s="624"/>
      <c r="CU14" s="624"/>
      <c r="CV14" s="624"/>
      <c r="CW14" s="624"/>
      <c r="CX14" s="624"/>
      <c r="CY14" s="625"/>
      <c r="CZ14" s="626">
        <v>2.7</v>
      </c>
      <c r="DA14" s="626"/>
      <c r="DB14" s="626"/>
      <c r="DC14" s="626"/>
      <c r="DD14" s="632">
        <v>7471</v>
      </c>
      <c r="DE14" s="624"/>
      <c r="DF14" s="624"/>
      <c r="DG14" s="624"/>
      <c r="DH14" s="624"/>
      <c r="DI14" s="624"/>
      <c r="DJ14" s="624"/>
      <c r="DK14" s="624"/>
      <c r="DL14" s="624"/>
      <c r="DM14" s="624"/>
      <c r="DN14" s="624"/>
      <c r="DO14" s="624"/>
      <c r="DP14" s="625"/>
      <c r="DQ14" s="632">
        <v>941951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31849</v>
      </c>
      <c r="S15" s="624"/>
      <c r="T15" s="624"/>
      <c r="U15" s="624"/>
      <c r="V15" s="624"/>
      <c r="W15" s="624"/>
      <c r="X15" s="624"/>
      <c r="Y15" s="625"/>
      <c r="Z15" s="626">
        <v>0.1</v>
      </c>
      <c r="AA15" s="626"/>
      <c r="AB15" s="626"/>
      <c r="AC15" s="626"/>
      <c r="AD15" s="627">
        <v>31849</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609456</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4035869</v>
      </c>
      <c r="CS15" s="624"/>
      <c r="CT15" s="624"/>
      <c r="CU15" s="624"/>
      <c r="CV15" s="624"/>
      <c r="CW15" s="624"/>
      <c r="CX15" s="624"/>
      <c r="CY15" s="625"/>
      <c r="CZ15" s="626">
        <v>11.3</v>
      </c>
      <c r="DA15" s="626"/>
      <c r="DB15" s="626"/>
      <c r="DC15" s="626"/>
      <c r="DD15" s="632">
        <v>843207</v>
      </c>
      <c r="DE15" s="624"/>
      <c r="DF15" s="624"/>
      <c r="DG15" s="624"/>
      <c r="DH15" s="624"/>
      <c r="DI15" s="624"/>
      <c r="DJ15" s="624"/>
      <c r="DK15" s="624"/>
      <c r="DL15" s="624"/>
      <c r="DM15" s="624"/>
      <c r="DN15" s="624"/>
      <c r="DO15" s="624"/>
      <c r="DP15" s="625"/>
      <c r="DQ15" s="632">
        <v>3092396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165901</v>
      </c>
      <c r="S16" s="624"/>
      <c r="T16" s="624"/>
      <c r="U16" s="624"/>
      <c r="V16" s="624"/>
      <c r="W16" s="624"/>
      <c r="X16" s="624"/>
      <c r="Y16" s="625"/>
      <c r="Z16" s="626">
        <v>0.4</v>
      </c>
      <c r="AA16" s="626"/>
      <c r="AB16" s="626"/>
      <c r="AC16" s="626"/>
      <c r="AD16" s="627">
        <v>165901</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13626</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11456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438556</v>
      </c>
      <c r="S17" s="624"/>
      <c r="T17" s="624"/>
      <c r="U17" s="624"/>
      <c r="V17" s="624"/>
      <c r="W17" s="624"/>
      <c r="X17" s="624"/>
      <c r="Y17" s="625"/>
      <c r="Z17" s="626">
        <v>1.2</v>
      </c>
      <c r="AA17" s="626"/>
      <c r="AB17" s="626"/>
      <c r="AC17" s="626"/>
      <c r="AD17" s="627">
        <v>438556</v>
      </c>
      <c r="AE17" s="627"/>
      <c r="AF17" s="627"/>
      <c r="AG17" s="627"/>
      <c r="AH17" s="627"/>
      <c r="AI17" s="627"/>
      <c r="AJ17" s="627"/>
      <c r="AK17" s="627"/>
      <c r="AL17" s="628">
        <v>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3451552</v>
      </c>
      <c r="CS17" s="624"/>
      <c r="CT17" s="624"/>
      <c r="CU17" s="624"/>
      <c r="CV17" s="624"/>
      <c r="CW17" s="624"/>
      <c r="CX17" s="624"/>
      <c r="CY17" s="625"/>
      <c r="CZ17" s="626">
        <v>9.6</v>
      </c>
      <c r="DA17" s="626"/>
      <c r="DB17" s="626"/>
      <c r="DC17" s="626"/>
      <c r="DD17" s="632" t="s">
        <v>122</v>
      </c>
      <c r="DE17" s="624"/>
      <c r="DF17" s="624"/>
      <c r="DG17" s="624"/>
      <c r="DH17" s="624"/>
      <c r="DI17" s="624"/>
      <c r="DJ17" s="624"/>
      <c r="DK17" s="624"/>
      <c r="DL17" s="624"/>
      <c r="DM17" s="624"/>
      <c r="DN17" s="624"/>
      <c r="DO17" s="624"/>
      <c r="DP17" s="625"/>
      <c r="DQ17" s="632">
        <v>3429387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72295</v>
      </c>
      <c r="S18" s="624"/>
      <c r="T18" s="624"/>
      <c r="U18" s="624"/>
      <c r="V18" s="624"/>
      <c r="W18" s="624"/>
      <c r="X18" s="624"/>
      <c r="Y18" s="625"/>
      <c r="Z18" s="626">
        <v>0.2</v>
      </c>
      <c r="AA18" s="626"/>
      <c r="AB18" s="626"/>
      <c r="AC18" s="626"/>
      <c r="AD18" s="627">
        <v>72295</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356929</v>
      </c>
      <c r="S19" s="624"/>
      <c r="T19" s="624"/>
      <c r="U19" s="624"/>
      <c r="V19" s="624"/>
      <c r="W19" s="624"/>
      <c r="X19" s="624"/>
      <c r="Y19" s="625"/>
      <c r="Z19" s="626">
        <v>1</v>
      </c>
      <c r="AA19" s="626"/>
      <c r="AB19" s="626"/>
      <c r="AC19" s="626"/>
      <c r="AD19" s="627">
        <v>356929</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763853</v>
      </c>
      <c r="BH19" s="624"/>
      <c r="BI19" s="624"/>
      <c r="BJ19" s="624"/>
      <c r="BK19" s="624"/>
      <c r="BL19" s="624"/>
      <c r="BM19" s="624"/>
      <c r="BN19" s="625"/>
      <c r="BO19" s="626">
        <v>6.3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9332</v>
      </c>
      <c r="S20" s="624"/>
      <c r="T20" s="624"/>
      <c r="U20" s="624"/>
      <c r="V20" s="624"/>
      <c r="W20" s="624"/>
      <c r="X20" s="624"/>
      <c r="Y20" s="625"/>
      <c r="Z20" s="626">
        <v>0</v>
      </c>
      <c r="AA20" s="626"/>
      <c r="AB20" s="626"/>
      <c r="AC20" s="626"/>
      <c r="AD20" s="627">
        <v>9332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763853</v>
      </c>
      <c r="BH20" s="624"/>
      <c r="BI20" s="624"/>
      <c r="BJ20" s="624"/>
      <c r="BK20" s="624"/>
      <c r="BL20" s="624"/>
      <c r="BM20" s="624"/>
      <c r="BN20" s="625"/>
      <c r="BO20" s="626">
        <v>6.3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35864920</v>
      </c>
      <c r="CS20" s="624"/>
      <c r="CT20" s="624"/>
      <c r="CU20" s="624"/>
      <c r="CV20" s="624"/>
      <c r="CW20" s="624"/>
      <c r="CX20" s="624"/>
      <c r="CY20" s="625"/>
      <c r="CZ20" s="626">
        <v>100</v>
      </c>
      <c r="DA20" s="626"/>
      <c r="DB20" s="626"/>
      <c r="DC20" s="626"/>
      <c r="DD20" s="632">
        <v>2771499</v>
      </c>
      <c r="DE20" s="624"/>
      <c r="DF20" s="624"/>
      <c r="DG20" s="624"/>
      <c r="DH20" s="624"/>
      <c r="DI20" s="624"/>
      <c r="DJ20" s="624"/>
      <c r="DK20" s="624"/>
      <c r="DL20" s="624"/>
      <c r="DM20" s="624"/>
      <c r="DN20" s="624"/>
      <c r="DO20" s="624"/>
      <c r="DP20" s="625"/>
      <c r="DQ20" s="632">
        <v>24204470</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7406557</v>
      </c>
      <c r="S21" s="624"/>
      <c r="T21" s="624"/>
      <c r="U21" s="624"/>
      <c r="V21" s="624"/>
      <c r="W21" s="624"/>
      <c r="X21" s="624"/>
      <c r="Y21" s="625"/>
      <c r="Z21" s="626">
        <v>20</v>
      </c>
      <c r="AA21" s="626"/>
      <c r="AB21" s="626"/>
      <c r="AC21" s="626"/>
      <c r="AD21" s="627">
        <v>6708076</v>
      </c>
      <c r="AE21" s="627"/>
      <c r="AF21" s="627"/>
      <c r="AG21" s="627"/>
      <c r="AH21" s="627"/>
      <c r="AI21" s="627"/>
      <c r="AJ21" s="627"/>
      <c r="AK21" s="627"/>
      <c r="AL21" s="628">
        <v>31.3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549</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6708076</v>
      </c>
      <c r="S22" s="624"/>
      <c r="T22" s="624"/>
      <c r="U22" s="624"/>
      <c r="V22" s="624"/>
      <c r="W22" s="624"/>
      <c r="X22" s="624"/>
      <c r="Y22" s="625"/>
      <c r="Z22" s="626">
        <v>18.2</v>
      </c>
      <c r="AA22" s="626"/>
      <c r="AB22" s="626"/>
      <c r="AC22" s="626"/>
      <c r="AD22" s="627">
        <v>6708076</v>
      </c>
      <c r="AE22" s="627"/>
      <c r="AF22" s="627"/>
      <c r="AG22" s="627"/>
      <c r="AH22" s="627"/>
      <c r="AI22" s="627"/>
      <c r="AJ22" s="627"/>
      <c r="AK22" s="627"/>
      <c r="AL22" s="628">
        <v>31.3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698481</v>
      </c>
      <c r="S23" s="624"/>
      <c r="T23" s="624"/>
      <c r="U23" s="624"/>
      <c r="V23" s="624"/>
      <c r="W23" s="624"/>
      <c r="X23" s="624"/>
      <c r="Y23" s="625"/>
      <c r="Z23" s="626">
        <v>1.9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763304</v>
      </c>
      <c r="BH23" s="624"/>
      <c r="BI23" s="624"/>
      <c r="BJ23" s="624"/>
      <c r="BK23" s="624"/>
      <c r="BL23" s="624"/>
      <c r="BM23" s="624"/>
      <c r="BN23" s="625"/>
      <c r="BO23" s="626">
        <v>6.3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20436048</v>
      </c>
      <c r="CS24" s="613"/>
      <c r="CT24" s="613"/>
      <c r="CU24" s="613"/>
      <c r="CV24" s="613"/>
      <c r="CW24" s="613"/>
      <c r="CX24" s="613"/>
      <c r="CY24" s="614"/>
      <c r="CZ24" s="617">
        <v>57</v>
      </c>
      <c r="DA24" s="618"/>
      <c r="DB24" s="618"/>
      <c r="DC24" s="634"/>
      <c r="DD24" s="655">
        <v>12995862</v>
      </c>
      <c r="DE24" s="613"/>
      <c r="DF24" s="613"/>
      <c r="DG24" s="613"/>
      <c r="DH24" s="613"/>
      <c r="DI24" s="613"/>
      <c r="DJ24" s="613"/>
      <c r="DK24" s="614"/>
      <c r="DL24" s="655">
        <v>12085944</v>
      </c>
      <c r="DM24" s="613"/>
      <c r="DN24" s="613"/>
      <c r="DO24" s="613"/>
      <c r="DP24" s="613"/>
      <c r="DQ24" s="613"/>
      <c r="DR24" s="613"/>
      <c r="DS24" s="613"/>
      <c r="DT24" s="613"/>
      <c r="DU24" s="613"/>
      <c r="DV24" s="614"/>
      <c r="DW24" s="617">
        <v>56.4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22793590</v>
      </c>
      <c r="S25" s="624"/>
      <c r="T25" s="624"/>
      <c r="U25" s="624"/>
      <c r="V25" s="624"/>
      <c r="W25" s="624"/>
      <c r="X25" s="624"/>
      <c r="Y25" s="625"/>
      <c r="Z25" s="626">
        <v>61.7</v>
      </c>
      <c r="AA25" s="626"/>
      <c r="AB25" s="626"/>
      <c r="AC25" s="626"/>
      <c r="AD25" s="627">
        <v>21331805</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6215875</v>
      </c>
      <c r="CS25" s="656"/>
      <c r="CT25" s="656"/>
      <c r="CU25" s="656"/>
      <c r="CV25" s="656"/>
      <c r="CW25" s="656"/>
      <c r="CX25" s="656"/>
      <c r="CY25" s="657"/>
      <c r="CZ25" s="628">
        <v>17.3</v>
      </c>
      <c r="DA25" s="653"/>
      <c r="DB25" s="653"/>
      <c r="DC25" s="658"/>
      <c r="DD25" s="632">
        <v>5850766</v>
      </c>
      <c r="DE25" s="656"/>
      <c r="DF25" s="656"/>
      <c r="DG25" s="656"/>
      <c r="DH25" s="656"/>
      <c r="DI25" s="656"/>
      <c r="DJ25" s="656"/>
      <c r="DK25" s="657"/>
      <c r="DL25" s="632">
        <v>5800142</v>
      </c>
      <c r="DM25" s="656"/>
      <c r="DN25" s="656"/>
      <c r="DO25" s="656"/>
      <c r="DP25" s="656"/>
      <c r="DQ25" s="656"/>
      <c r="DR25" s="656"/>
      <c r="DS25" s="656"/>
      <c r="DT25" s="656"/>
      <c r="DU25" s="656"/>
      <c r="DV25" s="657"/>
      <c r="DW25" s="628">
        <v>27.1</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8569</v>
      </c>
      <c r="S26" s="624"/>
      <c r="T26" s="624"/>
      <c r="U26" s="624"/>
      <c r="V26" s="624"/>
      <c r="W26" s="624"/>
      <c r="X26" s="624"/>
      <c r="Y26" s="625"/>
      <c r="Z26" s="626">
        <v>0</v>
      </c>
      <c r="AA26" s="626"/>
      <c r="AB26" s="626"/>
      <c r="AC26" s="626"/>
      <c r="AD26" s="627">
        <v>8569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3769897</v>
      </c>
      <c r="CS26" s="624"/>
      <c r="CT26" s="624"/>
      <c r="CU26" s="624"/>
      <c r="CV26" s="624"/>
      <c r="CW26" s="624"/>
      <c r="CX26" s="624"/>
      <c r="CY26" s="625"/>
      <c r="CZ26" s="628">
        <v>10.5</v>
      </c>
      <c r="DA26" s="653"/>
      <c r="DB26" s="653"/>
      <c r="DC26" s="658"/>
      <c r="DD26" s="632">
        <v>3553954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100505</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12062270</v>
      </c>
      <c r="BH27" s="624"/>
      <c r="BI27" s="624"/>
      <c r="BJ27" s="624"/>
      <c r="BK27" s="624"/>
      <c r="BL27" s="624"/>
      <c r="BM27" s="624"/>
      <c r="BN27" s="625"/>
      <c r="BO27" s="626">
        <v>100</v>
      </c>
      <c r="BP27" s="626"/>
      <c r="BQ27" s="626"/>
      <c r="BR27" s="626"/>
      <c r="BS27" s="627">
        <v>222415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10768621</v>
      </c>
      <c r="CS27" s="656"/>
      <c r="CT27" s="656"/>
      <c r="CU27" s="656"/>
      <c r="CV27" s="656"/>
      <c r="CW27" s="656"/>
      <c r="CX27" s="656"/>
      <c r="CY27" s="657"/>
      <c r="CZ27" s="628">
        <v>30</v>
      </c>
      <c r="DA27" s="653"/>
      <c r="DB27" s="653"/>
      <c r="DC27" s="658"/>
      <c r="DD27" s="632">
        <v>3715709</v>
      </c>
      <c r="DE27" s="656"/>
      <c r="DF27" s="656"/>
      <c r="DG27" s="656"/>
      <c r="DH27" s="656"/>
      <c r="DI27" s="656"/>
      <c r="DJ27" s="656"/>
      <c r="DK27" s="657"/>
      <c r="DL27" s="632">
        <v>2856415</v>
      </c>
      <c r="DM27" s="656"/>
      <c r="DN27" s="656"/>
      <c r="DO27" s="656"/>
      <c r="DP27" s="656"/>
      <c r="DQ27" s="656"/>
      <c r="DR27" s="656"/>
      <c r="DS27" s="656"/>
      <c r="DT27" s="656"/>
      <c r="DU27" s="656"/>
      <c r="DV27" s="657"/>
      <c r="DW27" s="628">
        <v>13.3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228643</v>
      </c>
      <c r="S28" s="624"/>
      <c r="T28" s="624"/>
      <c r="U28" s="624"/>
      <c r="V28" s="624"/>
      <c r="W28" s="624"/>
      <c r="X28" s="624"/>
      <c r="Y28" s="625"/>
      <c r="Z28" s="626">
        <v>0.6</v>
      </c>
      <c r="AA28" s="626"/>
      <c r="AB28" s="626"/>
      <c r="AC28" s="626"/>
      <c r="AD28" s="627">
        <v>40510</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3451552</v>
      </c>
      <c r="CS28" s="624"/>
      <c r="CT28" s="624"/>
      <c r="CU28" s="624"/>
      <c r="CV28" s="624"/>
      <c r="CW28" s="624"/>
      <c r="CX28" s="624"/>
      <c r="CY28" s="625"/>
      <c r="CZ28" s="628">
        <v>9.6</v>
      </c>
      <c r="DA28" s="653"/>
      <c r="DB28" s="653"/>
      <c r="DC28" s="658"/>
      <c r="DD28" s="632">
        <v>3429387</v>
      </c>
      <c r="DE28" s="624"/>
      <c r="DF28" s="624"/>
      <c r="DG28" s="624"/>
      <c r="DH28" s="624"/>
      <c r="DI28" s="624"/>
      <c r="DJ28" s="624"/>
      <c r="DK28" s="625"/>
      <c r="DL28" s="632">
        <v>3429387</v>
      </c>
      <c r="DM28" s="624"/>
      <c r="DN28" s="624"/>
      <c r="DO28" s="624"/>
      <c r="DP28" s="624"/>
      <c r="DQ28" s="624"/>
      <c r="DR28" s="624"/>
      <c r="DS28" s="624"/>
      <c r="DT28" s="624"/>
      <c r="DU28" s="624"/>
      <c r="DV28" s="625"/>
      <c r="DW28" s="628">
        <v>16</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202664</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3451552</v>
      </c>
      <c r="CS29" s="656"/>
      <c r="CT29" s="656"/>
      <c r="CU29" s="656"/>
      <c r="CV29" s="656"/>
      <c r="CW29" s="656"/>
      <c r="CX29" s="656"/>
      <c r="CY29" s="657"/>
      <c r="CZ29" s="628">
        <v>9.6</v>
      </c>
      <c r="DA29" s="653"/>
      <c r="DB29" s="653"/>
      <c r="DC29" s="658"/>
      <c r="DD29" s="632">
        <v>3429387</v>
      </c>
      <c r="DE29" s="656"/>
      <c r="DF29" s="656"/>
      <c r="DG29" s="656"/>
      <c r="DH29" s="656"/>
      <c r="DI29" s="656"/>
      <c r="DJ29" s="656"/>
      <c r="DK29" s="657"/>
      <c r="DL29" s="632">
        <v>3429387</v>
      </c>
      <c r="DM29" s="656"/>
      <c r="DN29" s="656"/>
      <c r="DO29" s="656"/>
      <c r="DP29" s="656"/>
      <c r="DQ29" s="656"/>
      <c r="DR29" s="656"/>
      <c r="DS29" s="656"/>
      <c r="DT29" s="656"/>
      <c r="DU29" s="656"/>
      <c r="DV29" s="657"/>
      <c r="DW29" s="628">
        <v>16</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7594402</v>
      </c>
      <c r="S30" s="624"/>
      <c r="T30" s="624"/>
      <c r="U30" s="624"/>
      <c r="V30" s="624"/>
      <c r="W30" s="624"/>
      <c r="X30" s="624"/>
      <c r="Y30" s="625"/>
      <c r="Z30" s="626">
        <v>20.6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3347964</v>
      </c>
      <c r="CS30" s="624"/>
      <c r="CT30" s="624"/>
      <c r="CU30" s="624"/>
      <c r="CV30" s="624"/>
      <c r="CW30" s="624"/>
      <c r="CX30" s="624"/>
      <c r="CY30" s="625"/>
      <c r="CZ30" s="628">
        <v>9.3000000000000007</v>
      </c>
      <c r="DA30" s="653"/>
      <c r="DB30" s="653"/>
      <c r="DC30" s="658"/>
      <c r="DD30" s="632">
        <v>3325799</v>
      </c>
      <c r="DE30" s="624"/>
      <c r="DF30" s="624"/>
      <c r="DG30" s="624"/>
      <c r="DH30" s="624"/>
      <c r="DI30" s="624"/>
      <c r="DJ30" s="624"/>
      <c r="DK30" s="625"/>
      <c r="DL30" s="632">
        <v>3325799</v>
      </c>
      <c r="DM30" s="624"/>
      <c r="DN30" s="624"/>
      <c r="DO30" s="624"/>
      <c r="DP30" s="624"/>
      <c r="DQ30" s="624"/>
      <c r="DR30" s="624"/>
      <c r="DS30" s="624"/>
      <c r="DT30" s="624"/>
      <c r="DU30" s="624"/>
      <c r="DV30" s="625"/>
      <c r="DW30" s="628">
        <v>15.5</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97.9</v>
      </c>
      <c r="BN31" s="667"/>
      <c r="BO31" s="667"/>
      <c r="BP31" s="667"/>
      <c r="BQ31" s="668"/>
      <c r="BR31" s="670">
        <v>99.2</v>
      </c>
      <c r="BS31" s="667"/>
      <c r="BT31" s="667"/>
      <c r="BU31" s="667"/>
      <c r="BV31" s="667"/>
      <c r="BW31" s="667"/>
      <c r="BX31" s="618">
        <v>97.8</v>
      </c>
      <c r="BY31" s="667"/>
      <c r="BZ31" s="667"/>
      <c r="CA31" s="667"/>
      <c r="CB31" s="668"/>
      <c r="CD31" s="663"/>
      <c r="CE31" s="664"/>
      <c r="CF31" s="620" t="s">
        <v>300</v>
      </c>
      <c r="CG31" s="621"/>
      <c r="CH31" s="621"/>
      <c r="CI31" s="621"/>
      <c r="CJ31" s="621"/>
      <c r="CK31" s="621"/>
      <c r="CL31" s="621"/>
      <c r="CM31" s="621"/>
      <c r="CN31" s="621"/>
      <c r="CO31" s="621"/>
      <c r="CP31" s="621"/>
      <c r="CQ31" s="622"/>
      <c r="CR31" s="623">
        <v>103588</v>
      </c>
      <c r="CS31" s="656"/>
      <c r="CT31" s="656"/>
      <c r="CU31" s="656"/>
      <c r="CV31" s="656"/>
      <c r="CW31" s="656"/>
      <c r="CX31" s="656"/>
      <c r="CY31" s="657"/>
      <c r="CZ31" s="628">
        <v>0.3</v>
      </c>
      <c r="DA31" s="653"/>
      <c r="DB31" s="653"/>
      <c r="DC31" s="658"/>
      <c r="DD31" s="632">
        <v>103588</v>
      </c>
      <c r="DE31" s="656"/>
      <c r="DF31" s="656"/>
      <c r="DG31" s="656"/>
      <c r="DH31" s="656"/>
      <c r="DI31" s="656"/>
      <c r="DJ31" s="656"/>
      <c r="DK31" s="657"/>
      <c r="DL31" s="632">
        <v>103588</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2865857</v>
      </c>
      <c r="S32" s="624"/>
      <c r="T32" s="624"/>
      <c r="U32" s="624"/>
      <c r="V32" s="624"/>
      <c r="W32" s="624"/>
      <c r="X32" s="624"/>
      <c r="Y32" s="625"/>
      <c r="Z32" s="626">
        <v>7.8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56"/>
      <c r="BI32" s="656"/>
      <c r="BJ32" s="656"/>
      <c r="BK32" s="656"/>
      <c r="BL32" s="656"/>
      <c r="BM32" s="629">
        <v>98.2</v>
      </c>
      <c r="BN32" s="656"/>
      <c r="BO32" s="656"/>
      <c r="BP32" s="656"/>
      <c r="BQ32" s="669"/>
      <c r="BR32" s="680">
        <v>99.1</v>
      </c>
      <c r="BS32" s="656"/>
      <c r="BT32" s="656"/>
      <c r="BU32" s="656"/>
      <c r="BV32" s="656"/>
      <c r="BW32" s="656"/>
      <c r="BX32" s="629">
        <v>98.1</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99926</v>
      </c>
      <c r="S33" s="624"/>
      <c r="T33" s="624"/>
      <c r="U33" s="624"/>
      <c r="V33" s="624"/>
      <c r="W33" s="624"/>
      <c r="X33" s="624"/>
      <c r="Y33" s="625"/>
      <c r="Z33" s="626">
        <v>0.3</v>
      </c>
      <c r="AA33" s="626"/>
      <c r="AB33" s="626"/>
      <c r="AC33" s="626"/>
      <c r="AD33" s="627">
        <v>42921</v>
      </c>
      <c r="AE33" s="627"/>
      <c r="AF33" s="627"/>
      <c r="AG33" s="627"/>
      <c r="AH33" s="627"/>
      <c r="AI33" s="627"/>
      <c r="AJ33" s="627"/>
      <c r="AK33" s="627"/>
      <c r="AL33" s="628">
        <v>0.2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99.4</v>
      </c>
      <c r="BH33" s="682"/>
      <c r="BI33" s="682"/>
      <c r="BJ33" s="682"/>
      <c r="BK33" s="682"/>
      <c r="BL33" s="682"/>
      <c r="BM33" s="683">
        <v>97.5</v>
      </c>
      <c r="BN33" s="682"/>
      <c r="BO33" s="682"/>
      <c r="BP33" s="682"/>
      <c r="BQ33" s="684"/>
      <c r="BR33" s="681">
        <v>99.3</v>
      </c>
      <c r="BS33" s="682"/>
      <c r="BT33" s="682"/>
      <c r="BU33" s="682"/>
      <c r="BV33" s="682"/>
      <c r="BW33" s="682"/>
      <c r="BX33" s="683">
        <v>97.4</v>
      </c>
      <c r="BY33" s="682"/>
      <c r="BZ33" s="682"/>
      <c r="CA33" s="682"/>
      <c r="CB33" s="684"/>
      <c r="CD33" s="620" t="s">
        <v>307</v>
      </c>
      <c r="CE33" s="621"/>
      <c r="CF33" s="621"/>
      <c r="CG33" s="621"/>
      <c r="CH33" s="621"/>
      <c r="CI33" s="621"/>
      <c r="CJ33" s="621"/>
      <c r="CK33" s="621"/>
      <c r="CL33" s="621"/>
      <c r="CM33" s="621"/>
      <c r="CN33" s="621"/>
      <c r="CO33" s="621"/>
      <c r="CP33" s="621"/>
      <c r="CQ33" s="622"/>
      <c r="CR33" s="623">
        <v>12643747</v>
      </c>
      <c r="CS33" s="656"/>
      <c r="CT33" s="656"/>
      <c r="CU33" s="656"/>
      <c r="CV33" s="656"/>
      <c r="CW33" s="656"/>
      <c r="CX33" s="656"/>
      <c r="CY33" s="657"/>
      <c r="CZ33" s="628">
        <v>35.299999999999997</v>
      </c>
      <c r="DA33" s="653"/>
      <c r="DB33" s="653"/>
      <c r="DC33" s="658"/>
      <c r="DD33" s="632">
        <v>10183814</v>
      </c>
      <c r="DE33" s="656"/>
      <c r="DF33" s="656"/>
      <c r="DG33" s="656"/>
      <c r="DH33" s="656"/>
      <c r="DI33" s="656"/>
      <c r="DJ33" s="656"/>
      <c r="DK33" s="657"/>
      <c r="DL33" s="632">
        <v>8342479</v>
      </c>
      <c r="DM33" s="656"/>
      <c r="DN33" s="656"/>
      <c r="DO33" s="656"/>
      <c r="DP33" s="656"/>
      <c r="DQ33" s="656"/>
      <c r="DR33" s="656"/>
      <c r="DS33" s="656"/>
      <c r="DT33" s="656"/>
      <c r="DU33" s="656"/>
      <c r="DV33" s="657"/>
      <c r="DW33" s="628">
        <v>38.9</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430258</v>
      </c>
      <c r="S34" s="624"/>
      <c r="T34" s="624"/>
      <c r="U34" s="624"/>
      <c r="V34" s="624"/>
      <c r="W34" s="624"/>
      <c r="X34" s="624"/>
      <c r="Y34" s="625"/>
      <c r="Z34" s="626">
        <v>1.2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5223787</v>
      </c>
      <c r="CS34" s="624"/>
      <c r="CT34" s="624"/>
      <c r="CU34" s="624"/>
      <c r="CV34" s="624"/>
      <c r="CW34" s="624"/>
      <c r="CX34" s="624"/>
      <c r="CY34" s="625"/>
      <c r="CZ34" s="628">
        <v>14.6</v>
      </c>
      <c r="DA34" s="653"/>
      <c r="DB34" s="653"/>
      <c r="DC34" s="658"/>
      <c r="DD34" s="632">
        <v>4258125</v>
      </c>
      <c r="DE34" s="624"/>
      <c r="DF34" s="624"/>
      <c r="DG34" s="624"/>
      <c r="DH34" s="624"/>
      <c r="DI34" s="624"/>
      <c r="DJ34" s="624"/>
      <c r="DK34" s="625"/>
      <c r="DL34" s="632">
        <v>3805491</v>
      </c>
      <c r="DM34" s="624"/>
      <c r="DN34" s="624"/>
      <c r="DO34" s="624"/>
      <c r="DP34" s="624"/>
      <c r="DQ34" s="624"/>
      <c r="DR34" s="624"/>
      <c r="DS34" s="624"/>
      <c r="DT34" s="624"/>
      <c r="DU34" s="624"/>
      <c r="DV34" s="625"/>
      <c r="DW34" s="628">
        <v>17.8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225233</v>
      </c>
      <c r="S35" s="624"/>
      <c r="T35" s="624"/>
      <c r="U35" s="624"/>
      <c r="V35" s="624"/>
      <c r="W35" s="624"/>
      <c r="X35" s="624"/>
      <c r="Y35" s="625"/>
      <c r="Z35" s="626">
        <v>0.6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145619</v>
      </c>
      <c r="CS35" s="656"/>
      <c r="CT35" s="656"/>
      <c r="CU35" s="656"/>
      <c r="CV35" s="656"/>
      <c r="CW35" s="656"/>
      <c r="CX35" s="656"/>
      <c r="CY35" s="657"/>
      <c r="CZ35" s="628">
        <v>0.4</v>
      </c>
      <c r="DA35" s="653"/>
      <c r="DB35" s="653"/>
      <c r="DC35" s="658"/>
      <c r="DD35" s="632">
        <v>136502</v>
      </c>
      <c r="DE35" s="656"/>
      <c r="DF35" s="656"/>
      <c r="DG35" s="656"/>
      <c r="DH35" s="656"/>
      <c r="DI35" s="656"/>
      <c r="DJ35" s="656"/>
      <c r="DK35" s="657"/>
      <c r="DL35" s="632">
        <v>136502</v>
      </c>
      <c r="DM35" s="656"/>
      <c r="DN35" s="656"/>
      <c r="DO35" s="656"/>
      <c r="DP35" s="656"/>
      <c r="DQ35" s="656"/>
      <c r="DR35" s="656"/>
      <c r="DS35" s="656"/>
      <c r="DT35" s="656"/>
      <c r="DU35" s="656"/>
      <c r="DV35" s="657"/>
      <c r="DW35" s="628">
        <v>0.6</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1082838</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4367996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171702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2483510</v>
      </c>
      <c r="CS36" s="624"/>
      <c r="CT36" s="624"/>
      <c r="CU36" s="624"/>
      <c r="CV36" s="624"/>
      <c r="CW36" s="624"/>
      <c r="CX36" s="624"/>
      <c r="CY36" s="625"/>
      <c r="CZ36" s="628">
        <v>6.9</v>
      </c>
      <c r="DA36" s="653"/>
      <c r="DB36" s="653"/>
      <c r="DC36" s="658"/>
      <c r="DD36" s="632">
        <v>2165059</v>
      </c>
      <c r="DE36" s="624"/>
      <c r="DF36" s="624"/>
      <c r="DG36" s="624"/>
      <c r="DH36" s="624"/>
      <c r="DI36" s="624"/>
      <c r="DJ36" s="624"/>
      <c r="DK36" s="625"/>
      <c r="DL36" s="632">
        <v>1526984</v>
      </c>
      <c r="DM36" s="624"/>
      <c r="DN36" s="624"/>
      <c r="DO36" s="624"/>
      <c r="DP36" s="624"/>
      <c r="DQ36" s="624"/>
      <c r="DR36" s="624"/>
      <c r="DS36" s="624"/>
      <c r="DT36" s="624"/>
      <c r="DU36" s="624"/>
      <c r="DV36" s="625"/>
      <c r="DW36" s="628">
        <v>7.1</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670465</v>
      </c>
      <c r="S37" s="624"/>
      <c r="T37" s="624"/>
      <c r="U37" s="624"/>
      <c r="V37" s="624"/>
      <c r="W37" s="624"/>
      <c r="X37" s="624"/>
      <c r="Y37" s="625"/>
      <c r="Z37" s="626">
        <v>1.8</v>
      </c>
      <c r="AA37" s="626"/>
      <c r="AB37" s="626"/>
      <c r="AC37" s="626"/>
      <c r="AD37" s="627">
        <v>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650000</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59183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840718</v>
      </c>
      <c r="CS37" s="656"/>
      <c r="CT37" s="656"/>
      <c r="CU37" s="656"/>
      <c r="CV37" s="656"/>
      <c r="CW37" s="656"/>
      <c r="CX37" s="656"/>
      <c r="CY37" s="657"/>
      <c r="CZ37" s="628">
        <v>2.2999999999999998</v>
      </c>
      <c r="DA37" s="653"/>
      <c r="DB37" s="653"/>
      <c r="DC37" s="658"/>
      <c r="DD37" s="632">
        <v>840664</v>
      </c>
      <c r="DE37" s="656"/>
      <c r="DF37" s="656"/>
      <c r="DG37" s="656"/>
      <c r="DH37" s="656"/>
      <c r="DI37" s="656"/>
      <c r="DJ37" s="656"/>
      <c r="DK37" s="657"/>
      <c r="DL37" s="632">
        <v>816117</v>
      </c>
      <c r="DM37" s="656"/>
      <c r="DN37" s="656"/>
      <c r="DO37" s="656"/>
      <c r="DP37" s="656"/>
      <c r="DQ37" s="656"/>
      <c r="DR37" s="656"/>
      <c r="DS37" s="656"/>
      <c r="DT37" s="656"/>
      <c r="DU37" s="656"/>
      <c r="DV37" s="657"/>
      <c r="DW37" s="628">
        <v>3.8</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642000</v>
      </c>
      <c r="S38" s="624"/>
      <c r="T38" s="624"/>
      <c r="U38" s="624"/>
      <c r="V38" s="624"/>
      <c r="W38" s="624"/>
      <c r="X38" s="624"/>
      <c r="Y38" s="625"/>
      <c r="Z38" s="626">
        <v>1.7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7257</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10404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3710739</v>
      </c>
      <c r="CS38" s="624"/>
      <c r="CT38" s="624"/>
      <c r="CU38" s="624"/>
      <c r="CV38" s="624"/>
      <c r="CW38" s="624"/>
      <c r="CX38" s="624"/>
      <c r="CY38" s="625"/>
      <c r="CZ38" s="628">
        <v>10.3</v>
      </c>
      <c r="DA38" s="653"/>
      <c r="DB38" s="653"/>
      <c r="DC38" s="658"/>
      <c r="DD38" s="632">
        <v>3006380</v>
      </c>
      <c r="DE38" s="624"/>
      <c r="DF38" s="624"/>
      <c r="DG38" s="624"/>
      <c r="DH38" s="624"/>
      <c r="DI38" s="624"/>
      <c r="DJ38" s="624"/>
      <c r="DK38" s="625"/>
      <c r="DL38" s="632">
        <v>2873502</v>
      </c>
      <c r="DM38" s="624"/>
      <c r="DN38" s="624"/>
      <c r="DO38" s="624"/>
      <c r="DP38" s="624"/>
      <c r="DQ38" s="624"/>
      <c r="DR38" s="624"/>
      <c r="DS38" s="624"/>
      <c r="DT38" s="624"/>
      <c r="DU38" s="624"/>
      <c r="DV38" s="625"/>
      <c r="DW38" s="628">
        <v>13.4</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15493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873933</v>
      </c>
      <c r="CS39" s="656"/>
      <c r="CT39" s="656"/>
      <c r="CU39" s="656"/>
      <c r="CV39" s="656"/>
      <c r="CW39" s="656"/>
      <c r="CX39" s="656"/>
      <c r="CY39" s="657"/>
      <c r="CZ39" s="628">
        <v>2.4</v>
      </c>
      <c r="DA39" s="653"/>
      <c r="DB39" s="653"/>
      <c r="DC39" s="658"/>
      <c r="DD39" s="632">
        <v>432703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206159</v>
      </c>
      <c r="CS40" s="624"/>
      <c r="CT40" s="624"/>
      <c r="CU40" s="624"/>
      <c r="CV40" s="624"/>
      <c r="CW40" s="624"/>
      <c r="CX40" s="624"/>
      <c r="CY40" s="625"/>
      <c r="CZ40" s="628">
        <v>0.6</v>
      </c>
      <c r="DA40" s="653"/>
      <c r="DB40" s="653"/>
      <c r="DC40" s="658"/>
      <c r="DD40" s="632">
        <v>185045</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36944950</v>
      </c>
      <c r="S41" s="696"/>
      <c r="T41" s="696"/>
      <c r="U41" s="696"/>
      <c r="V41" s="696"/>
      <c r="W41" s="696"/>
      <c r="X41" s="696"/>
      <c r="Y41" s="700"/>
      <c r="Z41" s="701">
        <v>100</v>
      </c>
      <c r="AA41" s="701"/>
      <c r="AB41" s="701"/>
      <c r="AC41" s="701"/>
      <c r="AD41" s="702">
        <v>21423814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740717</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2970022</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400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2785125</v>
      </c>
      <c r="CS42" s="656"/>
      <c r="CT42" s="656"/>
      <c r="CU42" s="656"/>
      <c r="CV42" s="656"/>
      <c r="CW42" s="656"/>
      <c r="CX42" s="656"/>
      <c r="CY42" s="657"/>
      <c r="CZ42" s="628">
        <v>7.8</v>
      </c>
      <c r="DA42" s="653"/>
      <c r="DB42" s="653"/>
      <c r="DC42" s="658"/>
      <c r="DD42" s="632">
        <v>1024794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32680</v>
      </c>
      <c r="CS43" s="656"/>
      <c r="CT43" s="656"/>
      <c r="CU43" s="656"/>
      <c r="CV43" s="656"/>
      <c r="CW43" s="656"/>
      <c r="CX43" s="656"/>
      <c r="CY43" s="657"/>
      <c r="CZ43" s="628">
        <v>0.1</v>
      </c>
      <c r="DA43" s="653"/>
      <c r="DB43" s="653"/>
      <c r="DC43" s="658"/>
      <c r="DD43" s="632">
        <v>32235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2771499</v>
      </c>
      <c r="CS44" s="624"/>
      <c r="CT44" s="624"/>
      <c r="CU44" s="624"/>
      <c r="CV44" s="624"/>
      <c r="CW44" s="624"/>
      <c r="CX44" s="624"/>
      <c r="CY44" s="625"/>
      <c r="CZ44" s="628">
        <v>7.7</v>
      </c>
      <c r="DA44" s="629"/>
      <c r="DB44" s="629"/>
      <c r="DC44" s="635"/>
      <c r="DD44" s="632">
        <v>1013338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1633775</v>
      </c>
      <c r="CS45" s="656"/>
      <c r="CT45" s="656"/>
      <c r="CU45" s="656"/>
      <c r="CV45" s="656"/>
      <c r="CW45" s="656"/>
      <c r="CX45" s="656"/>
      <c r="CY45" s="657"/>
      <c r="CZ45" s="628">
        <v>4.5999999999999996</v>
      </c>
      <c r="DA45" s="653"/>
      <c r="DB45" s="653"/>
      <c r="DC45" s="658"/>
      <c r="DD45" s="632">
        <v>189889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1137724</v>
      </c>
      <c r="CS46" s="624"/>
      <c r="CT46" s="624"/>
      <c r="CU46" s="624"/>
      <c r="CV46" s="624"/>
      <c r="CW46" s="624"/>
      <c r="CX46" s="624"/>
      <c r="CY46" s="625"/>
      <c r="CZ46" s="628">
        <v>3.2</v>
      </c>
      <c r="DA46" s="629"/>
      <c r="DB46" s="629"/>
      <c r="DC46" s="635"/>
      <c r="DD46" s="632">
        <v>823449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13626</v>
      </c>
      <c r="CS47" s="656"/>
      <c r="CT47" s="656"/>
      <c r="CU47" s="656"/>
      <c r="CV47" s="656"/>
      <c r="CW47" s="656"/>
      <c r="CX47" s="656"/>
      <c r="CY47" s="657"/>
      <c r="CZ47" s="628">
        <v>0</v>
      </c>
      <c r="DA47" s="653"/>
      <c r="DB47" s="653"/>
      <c r="DC47" s="658"/>
      <c r="DD47" s="632">
        <v>11456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35864920</v>
      </c>
      <c r="CS49" s="682"/>
      <c r="CT49" s="682"/>
      <c r="CU49" s="682"/>
      <c r="CV49" s="682"/>
      <c r="CW49" s="682"/>
      <c r="CX49" s="682"/>
      <c r="CY49" s="711"/>
      <c r="CZ49" s="703">
        <v>100</v>
      </c>
      <c r="DA49" s="712"/>
      <c r="DB49" s="712"/>
      <c r="DC49" s="713"/>
      <c r="DD49" s="714">
        <v>24204470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1InlXwuvRSCtkxrPXdnOe8NPhFQhLlznr4WMSkWX97pFXzVLMV6VrrWeuE6eqYCFDkpLgW5PfwCGOdUIB0NK8g==" saltValue="mwXwKDTfL4DEJPbt61R3o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36884</v>
      </c>
      <c r="R7" s="753"/>
      <c r="S7" s="753"/>
      <c r="T7" s="753"/>
      <c r="U7" s="753"/>
      <c r="V7" s="753">
        <v>35848</v>
      </c>
      <c r="W7" s="753"/>
      <c r="X7" s="753"/>
      <c r="Y7" s="753"/>
      <c r="Z7" s="753"/>
      <c r="AA7" s="753">
        <v>1036</v>
      </c>
      <c r="AB7" s="753"/>
      <c r="AC7" s="753"/>
      <c r="AD7" s="753"/>
      <c r="AE7" s="754"/>
      <c r="AF7" s="755">
        <v>834</v>
      </c>
      <c r="AG7" s="756"/>
      <c r="AH7" s="756"/>
      <c r="AI7" s="756"/>
      <c r="AJ7" s="757"/>
      <c r="AK7" s="758">
        <v>225</v>
      </c>
      <c r="AL7" s="759"/>
      <c r="AM7" s="759"/>
      <c r="AN7" s="759"/>
      <c r="AO7" s="759"/>
      <c r="AP7" s="759">
        <v>31837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54</v>
      </c>
      <c r="R8" s="784"/>
      <c r="S8" s="784"/>
      <c r="T8" s="784"/>
      <c r="U8" s="784"/>
      <c r="V8" s="784">
        <v>10</v>
      </c>
      <c r="W8" s="784"/>
      <c r="X8" s="784"/>
      <c r="Y8" s="784"/>
      <c r="Z8" s="784"/>
      <c r="AA8" s="784">
        <v>44</v>
      </c>
      <c r="AB8" s="784"/>
      <c r="AC8" s="784"/>
      <c r="AD8" s="784"/>
      <c r="AE8" s="785"/>
      <c r="AF8" s="786">
        <v>44</v>
      </c>
      <c r="AG8" s="787"/>
      <c r="AH8" s="787"/>
      <c r="AI8" s="787"/>
      <c r="AJ8" s="788"/>
      <c r="AK8" s="769" t="s">
        <v>547</v>
      </c>
      <c r="AL8" s="770"/>
      <c r="AM8" s="770"/>
      <c r="AN8" s="770"/>
      <c r="AO8" s="770"/>
      <c r="AP8" s="770" t="s">
        <v>547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8</v>
      </c>
      <c r="R9" s="784"/>
      <c r="S9" s="784"/>
      <c r="T9" s="784"/>
      <c r="U9" s="784"/>
      <c r="V9" s="784">
        <v>8</v>
      </c>
      <c r="W9" s="784"/>
      <c r="X9" s="784"/>
      <c r="Y9" s="784"/>
      <c r="Z9" s="784"/>
      <c r="AA9" s="784" t="s">
        <v>547</v>
      </c>
      <c r="AB9" s="784"/>
      <c r="AC9" s="784"/>
      <c r="AD9" s="784"/>
      <c r="AE9" s="785"/>
      <c r="AF9" s="786" t="s">
        <v>122</v>
      </c>
      <c r="AG9" s="787"/>
      <c r="AH9" s="787"/>
      <c r="AI9" s="787"/>
      <c r="AJ9" s="788"/>
      <c r="AK9" s="769">
        <v>1</v>
      </c>
      <c r="AL9" s="770"/>
      <c r="AM9" s="770"/>
      <c r="AN9" s="770"/>
      <c r="AO9" s="770"/>
      <c r="AP9" s="770">
        <v>61</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36945</v>
      </c>
      <c r="R23" s="793"/>
      <c r="S23" s="793"/>
      <c r="T23" s="793"/>
      <c r="U23" s="793"/>
      <c r="V23" s="793">
        <v>35865</v>
      </c>
      <c r="W23" s="793"/>
      <c r="X23" s="793"/>
      <c r="Y23" s="793"/>
      <c r="Z23" s="793"/>
      <c r="AA23" s="793">
        <v>1080</v>
      </c>
      <c r="AB23" s="793"/>
      <c r="AC23" s="793"/>
      <c r="AD23" s="793"/>
      <c r="AE23" s="794"/>
      <c r="AF23" s="795">
        <v>878</v>
      </c>
      <c r="AG23" s="793"/>
      <c r="AH23" s="793"/>
      <c r="AI23" s="793"/>
      <c r="AJ23" s="796"/>
      <c r="AK23" s="797"/>
      <c r="AL23" s="798"/>
      <c r="AM23" s="798"/>
      <c r="AN23" s="798"/>
      <c r="AO23" s="798"/>
      <c r="AP23" s="793">
        <v>31898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8778</v>
      </c>
      <c r="R28" s="823"/>
      <c r="S28" s="823"/>
      <c r="T28" s="823"/>
      <c r="U28" s="823"/>
      <c r="V28" s="823">
        <v>8606</v>
      </c>
      <c r="W28" s="823"/>
      <c r="X28" s="823"/>
      <c r="Y28" s="823"/>
      <c r="Z28" s="823"/>
      <c r="AA28" s="823">
        <v>172</v>
      </c>
      <c r="AB28" s="823"/>
      <c r="AC28" s="823"/>
      <c r="AD28" s="823"/>
      <c r="AE28" s="824"/>
      <c r="AF28" s="825">
        <v>172</v>
      </c>
      <c r="AG28" s="823"/>
      <c r="AH28" s="823"/>
      <c r="AI28" s="823"/>
      <c r="AJ28" s="826"/>
      <c r="AK28" s="827">
        <v>741</v>
      </c>
      <c r="AL28" s="828"/>
      <c r="AM28" s="828"/>
      <c r="AN28" s="828"/>
      <c r="AO28" s="828"/>
      <c r="AP28" s="828" t="s">
        <v>547</v>
      </c>
      <c r="AQ28" s="828"/>
      <c r="AR28" s="828"/>
      <c r="AS28" s="828"/>
      <c r="AT28" s="828"/>
      <c r="AU28" s="828" t="s">
        <v>547</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9758</v>
      </c>
      <c r="R29" s="784"/>
      <c r="S29" s="784"/>
      <c r="T29" s="784"/>
      <c r="U29" s="784"/>
      <c r="V29" s="784">
        <v>9757</v>
      </c>
      <c r="W29" s="784"/>
      <c r="X29" s="784"/>
      <c r="Y29" s="784"/>
      <c r="Z29" s="784"/>
      <c r="AA29" s="784">
        <v>1</v>
      </c>
      <c r="AB29" s="784"/>
      <c r="AC29" s="784"/>
      <c r="AD29" s="784"/>
      <c r="AE29" s="785"/>
      <c r="AF29" s="786">
        <v>1</v>
      </c>
      <c r="AG29" s="787"/>
      <c r="AH29" s="787"/>
      <c r="AI29" s="787"/>
      <c r="AJ29" s="788"/>
      <c r="AK29" s="834">
        <v>1666</v>
      </c>
      <c r="AL29" s="830"/>
      <c r="AM29" s="830"/>
      <c r="AN29" s="830"/>
      <c r="AO29" s="830"/>
      <c r="AP29" s="830" t="s">
        <v>547</v>
      </c>
      <c r="AQ29" s="830"/>
      <c r="AR29" s="830"/>
      <c r="AS29" s="830"/>
      <c r="AT29" s="830"/>
      <c r="AU29" s="830" t="s">
        <v>547</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34</v>
      </c>
      <c r="R30" s="784"/>
      <c r="S30" s="784"/>
      <c r="T30" s="784"/>
      <c r="U30" s="784"/>
      <c r="V30" s="784">
        <v>28</v>
      </c>
      <c r="W30" s="784"/>
      <c r="X30" s="784"/>
      <c r="Y30" s="784"/>
      <c r="Z30" s="784"/>
      <c r="AA30" s="784">
        <v>6</v>
      </c>
      <c r="AB30" s="784"/>
      <c r="AC30" s="784"/>
      <c r="AD30" s="784"/>
      <c r="AE30" s="785"/>
      <c r="AF30" s="786">
        <v>6</v>
      </c>
      <c r="AG30" s="787"/>
      <c r="AH30" s="787"/>
      <c r="AI30" s="787"/>
      <c r="AJ30" s="788"/>
      <c r="AK30" s="834" t="s">
        <v>547</v>
      </c>
      <c r="AL30" s="830"/>
      <c r="AM30" s="830"/>
      <c r="AN30" s="830"/>
      <c r="AO30" s="830"/>
      <c r="AP30" s="830" t="s">
        <v>547</v>
      </c>
      <c r="AQ30" s="830"/>
      <c r="AR30" s="830"/>
      <c r="AS30" s="830"/>
      <c r="AT30" s="830"/>
      <c r="AU30" s="830" t="s">
        <v>547</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1843</v>
      </c>
      <c r="R31" s="784"/>
      <c r="S31" s="784"/>
      <c r="T31" s="784"/>
      <c r="U31" s="784"/>
      <c r="V31" s="784">
        <v>1840</v>
      </c>
      <c r="W31" s="784"/>
      <c r="X31" s="784"/>
      <c r="Y31" s="784"/>
      <c r="Z31" s="784"/>
      <c r="AA31" s="784">
        <v>3</v>
      </c>
      <c r="AB31" s="784"/>
      <c r="AC31" s="784"/>
      <c r="AD31" s="784"/>
      <c r="AE31" s="785"/>
      <c r="AF31" s="786">
        <v>3</v>
      </c>
      <c r="AG31" s="787"/>
      <c r="AH31" s="787"/>
      <c r="AI31" s="787"/>
      <c r="AJ31" s="788"/>
      <c r="AK31" s="834">
        <v>371</v>
      </c>
      <c r="AL31" s="830"/>
      <c r="AM31" s="830"/>
      <c r="AN31" s="830"/>
      <c r="AO31" s="830"/>
      <c r="AP31" s="830" t="s">
        <v>547</v>
      </c>
      <c r="AQ31" s="830"/>
      <c r="AR31" s="830"/>
      <c r="AS31" s="830"/>
      <c r="AT31" s="830"/>
      <c r="AU31" s="830" t="s">
        <v>547</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1965</v>
      </c>
      <c r="R32" s="784"/>
      <c r="S32" s="784"/>
      <c r="T32" s="784"/>
      <c r="U32" s="784"/>
      <c r="V32" s="784">
        <v>1830</v>
      </c>
      <c r="W32" s="784"/>
      <c r="X32" s="784"/>
      <c r="Y32" s="784"/>
      <c r="Z32" s="784"/>
      <c r="AA32" s="784">
        <v>135</v>
      </c>
      <c r="AB32" s="784"/>
      <c r="AC32" s="784"/>
      <c r="AD32" s="784"/>
      <c r="AE32" s="785"/>
      <c r="AF32" s="786">
        <v>6522</v>
      </c>
      <c r="AG32" s="787"/>
      <c r="AH32" s="787"/>
      <c r="AI32" s="787"/>
      <c r="AJ32" s="788"/>
      <c r="AK32" s="834" t="s">
        <v>547</v>
      </c>
      <c r="AL32" s="830"/>
      <c r="AM32" s="830"/>
      <c r="AN32" s="830"/>
      <c r="AO32" s="830"/>
      <c r="AP32" s="830">
        <v>8</v>
      </c>
      <c r="AQ32" s="830"/>
      <c r="AR32" s="830"/>
      <c r="AS32" s="830"/>
      <c r="AT32" s="830"/>
      <c r="AU32" s="830" t="s">
        <v>547</v>
      </c>
      <c r="AV32" s="830"/>
      <c r="AW32" s="830"/>
      <c r="AX32" s="830"/>
      <c r="AY32" s="830"/>
      <c r="AZ32" s="831"/>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2565</v>
      </c>
      <c r="R33" s="784"/>
      <c r="S33" s="784"/>
      <c r="T33" s="784"/>
      <c r="U33" s="784"/>
      <c r="V33" s="784">
        <v>2297</v>
      </c>
      <c r="W33" s="784"/>
      <c r="X33" s="784"/>
      <c r="Y33" s="784"/>
      <c r="Z33" s="784"/>
      <c r="AA33" s="784">
        <v>268</v>
      </c>
      <c r="AB33" s="784"/>
      <c r="AC33" s="784"/>
      <c r="AD33" s="784"/>
      <c r="AE33" s="785"/>
      <c r="AF33" s="786">
        <v>2145</v>
      </c>
      <c r="AG33" s="787"/>
      <c r="AH33" s="787"/>
      <c r="AI33" s="787"/>
      <c r="AJ33" s="788"/>
      <c r="AK33" s="834">
        <v>465</v>
      </c>
      <c r="AL33" s="830"/>
      <c r="AM33" s="830"/>
      <c r="AN33" s="830"/>
      <c r="AO33" s="830"/>
      <c r="AP33" s="830">
        <v>13249</v>
      </c>
      <c r="AQ33" s="830"/>
      <c r="AR33" s="830"/>
      <c r="AS33" s="830"/>
      <c r="AT33" s="830"/>
      <c r="AU33" s="830">
        <v>3153</v>
      </c>
      <c r="AV33" s="830"/>
      <c r="AW33" s="830"/>
      <c r="AX33" s="830"/>
      <c r="AY33" s="830"/>
      <c r="AZ33" s="831"/>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8848</v>
      </c>
      <c r="AG63" s="844"/>
      <c r="AH63" s="844"/>
      <c r="AI63" s="844"/>
      <c r="AJ63" s="845"/>
      <c r="AK63" s="846"/>
      <c r="AL63" s="841"/>
      <c r="AM63" s="841"/>
      <c r="AN63" s="841"/>
      <c r="AO63" s="841"/>
      <c r="AP63" s="844">
        <v>13257</v>
      </c>
      <c r="AQ63" s="844"/>
      <c r="AR63" s="844"/>
      <c r="AS63" s="844"/>
      <c r="AT63" s="844"/>
      <c r="AU63" s="844">
        <v>3153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66">
        <v>50</v>
      </c>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549</v>
      </c>
      <c r="C69" s="874"/>
      <c r="D69" s="874"/>
      <c r="E69" s="874"/>
      <c r="F69" s="874"/>
      <c r="G69" s="874"/>
      <c r="H69" s="874"/>
      <c r="I69" s="874"/>
      <c r="J69" s="874"/>
      <c r="K69" s="874"/>
      <c r="L69" s="874"/>
      <c r="M69" s="874"/>
      <c r="N69" s="874"/>
      <c r="O69" s="874"/>
      <c r="P69" s="875"/>
      <c r="Q69" s="876">
        <v>187</v>
      </c>
      <c r="R69" s="830"/>
      <c r="S69" s="830"/>
      <c r="T69" s="830"/>
      <c r="U69" s="830"/>
      <c r="V69" s="830">
        <v>176</v>
      </c>
      <c r="W69" s="830"/>
      <c r="X69" s="830"/>
      <c r="Y69" s="830"/>
      <c r="Z69" s="830"/>
      <c r="AA69" s="830">
        <v>11</v>
      </c>
      <c r="AB69" s="830"/>
      <c r="AC69" s="830"/>
      <c r="AD69" s="830"/>
      <c r="AE69" s="830"/>
      <c r="AF69" s="830">
        <v>11</v>
      </c>
      <c r="AG69" s="830"/>
      <c r="AH69" s="830"/>
      <c r="AI69" s="830"/>
      <c r="AJ69" s="830"/>
      <c r="AK69" s="830">
        <v>87</v>
      </c>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15213</v>
      </c>
      <c r="R70" s="830"/>
      <c r="S70" s="830"/>
      <c r="T70" s="830"/>
      <c r="U70" s="830"/>
      <c r="V70" s="830">
        <v>15015</v>
      </c>
      <c r="W70" s="830"/>
      <c r="X70" s="830"/>
      <c r="Y70" s="830"/>
      <c r="Z70" s="830"/>
      <c r="AA70" s="830">
        <v>198</v>
      </c>
      <c r="AB70" s="830"/>
      <c r="AC70" s="830"/>
      <c r="AD70" s="830"/>
      <c r="AE70" s="830"/>
      <c r="AF70" s="830">
        <v>198</v>
      </c>
      <c r="AG70" s="830"/>
      <c r="AH70" s="830"/>
      <c r="AI70" s="830"/>
      <c r="AJ70" s="830"/>
      <c r="AK70" s="830">
        <v>470</v>
      </c>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228</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3520616</v>
      </c>
      <c r="AB110" s="900"/>
      <c r="AC110" s="900"/>
      <c r="AD110" s="900"/>
      <c r="AE110" s="901"/>
      <c r="AF110" s="902">
        <v>3234269</v>
      </c>
      <c r="AG110" s="900"/>
      <c r="AH110" s="900"/>
      <c r="AI110" s="900"/>
      <c r="AJ110" s="901"/>
      <c r="AK110" s="902">
        <v>3451552</v>
      </c>
      <c r="AL110" s="900"/>
      <c r="AM110" s="900"/>
      <c r="AN110" s="900"/>
      <c r="AO110" s="901"/>
      <c r="AP110" s="903">
        <v>18.899999999999999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36999828</v>
      </c>
      <c r="BR110" s="931"/>
      <c r="BS110" s="931"/>
      <c r="BT110" s="931"/>
      <c r="BU110" s="931"/>
      <c r="BV110" s="931">
        <v>34604505</v>
      </c>
      <c r="BW110" s="931"/>
      <c r="BX110" s="931"/>
      <c r="BY110" s="931"/>
      <c r="BZ110" s="931"/>
      <c r="CA110" s="931">
        <v>31898540</v>
      </c>
      <c r="CB110" s="931"/>
      <c r="CC110" s="931"/>
      <c r="CD110" s="931"/>
      <c r="CE110" s="931"/>
      <c r="CF110" s="944">
        <v>174.8</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3711179</v>
      </c>
      <c r="BR112" s="926"/>
      <c r="BS112" s="926"/>
      <c r="BT112" s="926"/>
      <c r="BU112" s="926"/>
      <c r="BV112" s="926">
        <v>3382747</v>
      </c>
      <c r="BW112" s="926"/>
      <c r="BX112" s="926"/>
      <c r="BY112" s="926"/>
      <c r="BZ112" s="926"/>
      <c r="CA112" s="926">
        <v>3153289</v>
      </c>
      <c r="CB112" s="926"/>
      <c r="CC112" s="926"/>
      <c r="CD112" s="926"/>
      <c r="CE112" s="926"/>
      <c r="CF112" s="920">
        <v>17.3</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298534</v>
      </c>
      <c r="AB113" s="938"/>
      <c r="AC113" s="938"/>
      <c r="AD113" s="938"/>
      <c r="AE113" s="939"/>
      <c r="AF113" s="940">
        <v>272992</v>
      </c>
      <c r="AG113" s="938"/>
      <c r="AH113" s="938"/>
      <c r="AI113" s="938"/>
      <c r="AJ113" s="939"/>
      <c r="AK113" s="940">
        <v>277220</v>
      </c>
      <c r="AL113" s="938"/>
      <c r="AM113" s="938"/>
      <c r="AN113" s="938"/>
      <c r="AO113" s="939"/>
      <c r="AP113" s="941">
        <v>1.5</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256763</v>
      </c>
      <c r="BR113" s="926"/>
      <c r="BS113" s="926"/>
      <c r="BT113" s="926"/>
      <c r="BU113" s="926"/>
      <c r="BV113" s="926">
        <v>243592</v>
      </c>
      <c r="BW113" s="926"/>
      <c r="BX113" s="926"/>
      <c r="BY113" s="926"/>
      <c r="BZ113" s="926"/>
      <c r="CA113" s="926">
        <v>256128</v>
      </c>
      <c r="CB113" s="926"/>
      <c r="CC113" s="926"/>
      <c r="CD113" s="926"/>
      <c r="CE113" s="926"/>
      <c r="CF113" s="920">
        <v>1.4</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48480</v>
      </c>
      <c r="AB114" s="959"/>
      <c r="AC114" s="959"/>
      <c r="AD114" s="959"/>
      <c r="AE114" s="960"/>
      <c r="AF114" s="961">
        <v>55115</v>
      </c>
      <c r="AG114" s="959"/>
      <c r="AH114" s="959"/>
      <c r="AI114" s="959"/>
      <c r="AJ114" s="960"/>
      <c r="AK114" s="961">
        <v>65525</v>
      </c>
      <c r="AL114" s="959"/>
      <c r="AM114" s="959"/>
      <c r="AN114" s="959"/>
      <c r="AO114" s="960"/>
      <c r="AP114" s="962">
        <v>0.4</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3906606</v>
      </c>
      <c r="BR114" s="926"/>
      <c r="BS114" s="926"/>
      <c r="BT114" s="926"/>
      <c r="BU114" s="926"/>
      <c r="BV114" s="926">
        <v>4014067</v>
      </c>
      <c r="BW114" s="926"/>
      <c r="BX114" s="926"/>
      <c r="BY114" s="926"/>
      <c r="BZ114" s="926"/>
      <c r="CA114" s="926">
        <v>3702368</v>
      </c>
      <c r="CB114" s="926"/>
      <c r="CC114" s="926"/>
      <c r="CD114" s="926"/>
      <c r="CE114" s="926"/>
      <c r="CF114" s="920">
        <v>20.3</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3867630</v>
      </c>
      <c r="AB117" s="979"/>
      <c r="AC117" s="979"/>
      <c r="AD117" s="979"/>
      <c r="AE117" s="980"/>
      <c r="AF117" s="981">
        <v>3562376</v>
      </c>
      <c r="AG117" s="979"/>
      <c r="AH117" s="979"/>
      <c r="AI117" s="979"/>
      <c r="AJ117" s="980"/>
      <c r="AK117" s="981">
        <v>3794297</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44874376</v>
      </c>
      <c r="BR119" s="1000"/>
      <c r="BS119" s="1000"/>
      <c r="BT119" s="1000"/>
      <c r="BU119" s="1000"/>
      <c r="BV119" s="1000">
        <v>42244911</v>
      </c>
      <c r="BW119" s="1000"/>
      <c r="BX119" s="1000"/>
      <c r="BY119" s="1000"/>
      <c r="BZ119" s="1000"/>
      <c r="CA119" s="1000">
        <v>39010325</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8974802</v>
      </c>
      <c r="BR120" s="931"/>
      <c r="BS120" s="931"/>
      <c r="BT120" s="931"/>
      <c r="BU120" s="931"/>
      <c r="BV120" s="931">
        <v>9690063</v>
      </c>
      <c r="BW120" s="931"/>
      <c r="BX120" s="931"/>
      <c r="BY120" s="931"/>
      <c r="BZ120" s="931"/>
      <c r="CA120" s="931">
        <v>10126818</v>
      </c>
      <c r="CB120" s="931"/>
      <c r="CC120" s="931"/>
      <c r="CD120" s="931"/>
      <c r="CE120" s="931"/>
      <c r="CF120" s="944">
        <v>55.5</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3711179</v>
      </c>
      <c r="DH120" s="931"/>
      <c r="DI120" s="931"/>
      <c r="DJ120" s="931"/>
      <c r="DK120" s="931"/>
      <c r="DL120" s="931">
        <v>3382747</v>
      </c>
      <c r="DM120" s="931"/>
      <c r="DN120" s="931"/>
      <c r="DO120" s="931"/>
      <c r="DP120" s="931"/>
      <c r="DQ120" s="931">
        <v>3153289</v>
      </c>
      <c r="DR120" s="931"/>
      <c r="DS120" s="931"/>
      <c r="DT120" s="931"/>
      <c r="DU120" s="931"/>
      <c r="DV120" s="932">
        <v>17.3</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3001307</v>
      </c>
      <c r="BR121" s="926"/>
      <c r="BS121" s="926"/>
      <c r="BT121" s="926"/>
      <c r="BU121" s="926"/>
      <c r="BV121" s="926">
        <v>3021927</v>
      </c>
      <c r="BW121" s="926"/>
      <c r="BX121" s="926"/>
      <c r="BY121" s="926"/>
      <c r="BZ121" s="926"/>
      <c r="CA121" s="926">
        <v>2897439</v>
      </c>
      <c r="CB121" s="926"/>
      <c r="CC121" s="926"/>
      <c r="CD121" s="926"/>
      <c r="CE121" s="926"/>
      <c r="CF121" s="920">
        <v>15.9</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30916320</v>
      </c>
      <c r="BR122" s="1000"/>
      <c r="BS122" s="1000"/>
      <c r="BT122" s="1000"/>
      <c r="BU122" s="1000"/>
      <c r="BV122" s="1000">
        <v>29063595</v>
      </c>
      <c r="BW122" s="1000"/>
      <c r="BX122" s="1000"/>
      <c r="BY122" s="1000"/>
      <c r="BZ122" s="1000"/>
      <c r="CA122" s="1000">
        <v>27003871</v>
      </c>
      <c r="CB122" s="1000"/>
      <c r="CC122" s="1000"/>
      <c r="CD122" s="1000"/>
      <c r="CE122" s="1000"/>
      <c r="CF122" s="1017">
        <v>147.9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42892429</v>
      </c>
      <c r="BR123" s="1064"/>
      <c r="BS123" s="1064"/>
      <c r="BT123" s="1064"/>
      <c r="BU123" s="1064"/>
      <c r="BV123" s="1064">
        <v>41775585</v>
      </c>
      <c r="BW123" s="1064"/>
      <c r="BX123" s="1064"/>
      <c r="BY123" s="1064"/>
      <c r="BZ123" s="1064"/>
      <c r="CA123" s="1064">
        <v>40028128</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11.4</v>
      </c>
      <c r="BR124" s="1027"/>
      <c r="BS124" s="1027"/>
      <c r="BT124" s="1027"/>
      <c r="BU124" s="1027"/>
      <c r="BV124" s="1027">
        <v>2.6</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116580</v>
      </c>
      <c r="AB128" s="1046"/>
      <c r="AC128" s="1046"/>
      <c r="AD128" s="1046"/>
      <c r="AE128" s="1047"/>
      <c r="AF128" s="1048">
        <v>383441</v>
      </c>
      <c r="AG128" s="1046"/>
      <c r="AH128" s="1046"/>
      <c r="AI128" s="1046"/>
      <c r="AJ128" s="1047"/>
      <c r="AK128" s="1048">
        <v>369759</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12.43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19898545</v>
      </c>
      <c r="AB129" s="959"/>
      <c r="AC129" s="959"/>
      <c r="AD129" s="959"/>
      <c r="AE129" s="960"/>
      <c r="AF129" s="961">
        <v>20439702</v>
      </c>
      <c r="AG129" s="959"/>
      <c r="AH129" s="959"/>
      <c r="AI129" s="959"/>
      <c r="AJ129" s="960"/>
      <c r="AK129" s="961">
        <v>20729532</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17.43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2534835</v>
      </c>
      <c r="AB130" s="959"/>
      <c r="AC130" s="959"/>
      <c r="AD130" s="959"/>
      <c r="AE130" s="960"/>
      <c r="AF130" s="961">
        <v>2532813</v>
      </c>
      <c r="AG130" s="959"/>
      <c r="AH130" s="959"/>
      <c r="AI130" s="959"/>
      <c r="AJ130" s="960"/>
      <c r="AK130" s="961">
        <v>2475963</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5.2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17363710</v>
      </c>
      <c r="AB131" s="986"/>
      <c r="AC131" s="986"/>
      <c r="AD131" s="986"/>
      <c r="AE131" s="987"/>
      <c r="AF131" s="985">
        <v>17906889</v>
      </c>
      <c r="AG131" s="986"/>
      <c r="AH131" s="986"/>
      <c r="AI131" s="986"/>
      <c r="AJ131" s="987"/>
      <c r="AK131" s="985">
        <v>18253569</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7.0043521950000001</v>
      </c>
      <c r="AB132" s="1097"/>
      <c r="AC132" s="1097"/>
      <c r="AD132" s="1097"/>
      <c r="AE132" s="1098"/>
      <c r="AF132" s="1099">
        <v>3.6082300909999998</v>
      </c>
      <c r="AG132" s="1097"/>
      <c r="AH132" s="1097"/>
      <c r="AI132" s="1097"/>
      <c r="AJ132" s="1098"/>
      <c r="AK132" s="1099">
        <v>5.1966562999999999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8.1</v>
      </c>
      <c r="AB133" s="1080"/>
      <c r="AC133" s="1080"/>
      <c r="AD133" s="1080"/>
      <c r="AE133" s="1081"/>
      <c r="AF133" s="1079">
        <v>6.1</v>
      </c>
      <c r="AG133" s="1080"/>
      <c r="AH133" s="1080"/>
      <c r="AI133" s="1080"/>
      <c r="AJ133" s="1081"/>
      <c r="AK133" s="1079">
        <v>5.2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czHnxortJtfTO0AfZONWk4D9nO29vVuhuowK2vEZJQ3HiPbJS9thpt/tqNBZLVleqlbg4h5v9wDEmBtDZC0Iw==" saltValue="vlZ/nMJoNBIHbS5SrzSC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iJm970qdDx3g+tShDLuKE7nz75HGw/2J5R9OZH/r3L1U1f0d/yPQlfACOy75nbT53bPstmyhyDgrjnqdSAikw==" saltValue="v9WWQPuAN4jhwiD1VEM0+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FSmRCrO940BZ+B8lwcwLsYu2OvfWUrkVibl7TyfCCqzhEkwXxPtJ+63WxJIouJGaBB5V21xTPhmn/XiEes6Qg==" saltValue="FELMMGM1se/N8kpd3kn7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6215875</v>
      </c>
      <c r="AP9" s="269">
        <v>75255</v>
      </c>
      <c r="AQ9" s="270">
        <v>72348</v>
      </c>
      <c r="AR9" s="271">
        <v>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670118</v>
      </c>
      <c r="AP10" s="272">
        <v>8113</v>
      </c>
      <c r="AQ10" s="273">
        <v>6364</v>
      </c>
      <c r="AR10" s="274">
        <v>27.5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8248</v>
      </c>
      <c r="AP11" s="272">
        <v>100</v>
      </c>
      <c r="AQ11" s="273">
        <v>1262</v>
      </c>
      <c r="AR11" s="274">
        <v>-92.1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10</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152309</v>
      </c>
      <c r="AP13" s="272">
        <v>1844</v>
      </c>
      <c r="AQ13" s="273">
        <v>3257</v>
      </c>
      <c r="AR13" s="274">
        <v>-43.4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32680</v>
      </c>
      <c r="AP14" s="272">
        <v>396</v>
      </c>
      <c r="AQ14" s="273">
        <v>1617</v>
      </c>
      <c r="AR14" s="274">
        <v>-75.5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-670648</v>
      </c>
      <c r="AP15" s="272">
        <v>-8119</v>
      </c>
      <c r="AQ15" s="273">
        <v>-3947</v>
      </c>
      <c r="AR15" s="274">
        <v>105.7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6408582</v>
      </c>
      <c r="AP16" s="272">
        <v>77588</v>
      </c>
      <c r="AQ16" s="273">
        <v>80912</v>
      </c>
      <c r="AR16" s="274">
        <v>-4.0999999999999996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7.05</v>
      </c>
      <c r="AP21" s="286">
        <v>6.71</v>
      </c>
      <c r="AQ21" s="287">
        <v>0.34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98</v>
      </c>
      <c r="AP22" s="291">
        <v>98.3</v>
      </c>
      <c r="AQ22" s="292">
        <v>-0.3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3451552</v>
      </c>
      <c r="AP32" s="300">
        <v>41787</v>
      </c>
      <c r="AQ32" s="301">
        <v>34344</v>
      </c>
      <c r="AR32" s="302">
        <v>21.7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3</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277220</v>
      </c>
      <c r="AP35" s="300">
        <v>3356</v>
      </c>
      <c r="AQ35" s="301">
        <v>7806</v>
      </c>
      <c r="AR35" s="302">
        <v>-57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65525</v>
      </c>
      <c r="AP36" s="300">
        <v>793</v>
      </c>
      <c r="AQ36" s="301">
        <v>1690</v>
      </c>
      <c r="AR36" s="302">
        <v>-53.1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666</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3</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-369759</v>
      </c>
      <c r="AP39" s="300">
        <v>-4477</v>
      </c>
      <c r="AQ39" s="301">
        <v>-5822</v>
      </c>
      <c r="AR39" s="302">
        <v>-23.1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-2475963</v>
      </c>
      <c r="AP40" s="300">
        <v>-29976</v>
      </c>
      <c r="AQ40" s="301">
        <v>-26710</v>
      </c>
      <c r="AR40" s="302">
        <v>12.2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948575</v>
      </c>
      <c r="AP41" s="300">
        <v>11484</v>
      </c>
      <c r="AQ41" s="301">
        <v>11979</v>
      </c>
      <c r="AR41" s="302">
        <v>-4.0999999999999996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3350148</v>
      </c>
      <c r="AN51" s="322">
        <v>39271</v>
      </c>
      <c r="AO51" s="323">
        <v>-54.8</v>
      </c>
      <c r="AP51" s="324">
        <v>45483</v>
      </c>
      <c r="AQ51" s="325">
        <v>-0.2</v>
      </c>
      <c r="AR51" s="326">
        <v>-54.6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1574767</v>
      </c>
      <c r="AN52" s="330">
        <v>18460</v>
      </c>
      <c r="AO52" s="331">
        <v>-73.5</v>
      </c>
      <c r="AP52" s="332">
        <v>24241</v>
      </c>
      <c r="AQ52" s="333">
        <v>0.4</v>
      </c>
      <c r="AR52" s="334">
        <v>-73.900000000000006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7690704</v>
      </c>
      <c r="AN53" s="322">
        <v>90859</v>
      </c>
      <c r="AO53" s="323">
        <v>131.4</v>
      </c>
      <c r="AP53" s="324">
        <v>45945</v>
      </c>
      <c r="AQ53" s="325">
        <v>1</v>
      </c>
      <c r="AR53" s="326">
        <v>130.4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6054111</v>
      </c>
      <c r="AN54" s="330">
        <v>71524</v>
      </c>
      <c r="AO54" s="331">
        <v>287.5</v>
      </c>
      <c r="AP54" s="332">
        <v>25180</v>
      </c>
      <c r="AQ54" s="333">
        <v>3.9</v>
      </c>
      <c r="AR54" s="334">
        <v>283.60000000000002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2346320</v>
      </c>
      <c r="AN55" s="322">
        <v>27969</v>
      </c>
      <c r="AO55" s="323">
        <v>-69.2</v>
      </c>
      <c r="AP55" s="324">
        <v>44475</v>
      </c>
      <c r="AQ55" s="325">
        <v>-3.2</v>
      </c>
      <c r="AR55" s="326">
        <v>-66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1234614</v>
      </c>
      <c r="AN56" s="330">
        <v>14717</v>
      </c>
      <c r="AO56" s="331">
        <v>-79.400000000000006</v>
      </c>
      <c r="AP56" s="332">
        <v>24780</v>
      </c>
      <c r="AQ56" s="333">
        <v>-1.6</v>
      </c>
      <c r="AR56" s="334">
        <v>-77.8</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2832840</v>
      </c>
      <c r="AN57" s="322">
        <v>34026</v>
      </c>
      <c r="AO57" s="323">
        <v>21.7</v>
      </c>
      <c r="AP57" s="324">
        <v>45982</v>
      </c>
      <c r="AQ57" s="325">
        <v>3.4</v>
      </c>
      <c r="AR57" s="326">
        <v>18.3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1654299</v>
      </c>
      <c r="AN58" s="330">
        <v>19870</v>
      </c>
      <c r="AO58" s="331">
        <v>35</v>
      </c>
      <c r="AP58" s="332">
        <v>25583</v>
      </c>
      <c r="AQ58" s="333">
        <v>3.2</v>
      </c>
      <c r="AR58" s="334">
        <v>31.8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2771499</v>
      </c>
      <c r="AN59" s="322">
        <v>33554</v>
      </c>
      <c r="AO59" s="323">
        <v>-1.4</v>
      </c>
      <c r="AP59" s="324">
        <v>50538</v>
      </c>
      <c r="AQ59" s="325">
        <v>9.9</v>
      </c>
      <c r="AR59" s="326">
        <v>-11.3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1137724</v>
      </c>
      <c r="AN60" s="330">
        <v>13774</v>
      </c>
      <c r="AO60" s="331">
        <v>-30.7</v>
      </c>
      <c r="AP60" s="332">
        <v>29053</v>
      </c>
      <c r="AQ60" s="333">
        <v>13.6</v>
      </c>
      <c r="AR60" s="334">
        <v>-44.3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3798302</v>
      </c>
      <c r="AN61" s="337">
        <v>45136</v>
      </c>
      <c r="AO61" s="338">
        <v>5.5</v>
      </c>
      <c r="AP61" s="339">
        <v>46485</v>
      </c>
      <c r="AQ61" s="340">
        <v>2.2000000000000002</v>
      </c>
      <c r="AR61" s="326">
        <v>3.3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2331103</v>
      </c>
      <c r="AN62" s="330">
        <v>27669</v>
      </c>
      <c r="AO62" s="331">
        <v>27.8</v>
      </c>
      <c r="AP62" s="332">
        <v>25767</v>
      </c>
      <c r="AQ62" s="333">
        <v>3.9</v>
      </c>
      <c r="AR62" s="334">
        <v>23.9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1/msR9+xVkhX67BMsRaqANo4Tzz3grW2c5AlSPsAs55AkWwm7iB2Qcms61lM3uIBlIpLHOywR61zhCVoUew8og==" saltValue="ebyenNzIMOA6caxFwpko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GSCJQqdDtHmBL4nqc657mIwxOZwj/0Z4jKRVdjl++bFyAvbASAePatqJphLYlnpRJWAclO13ezAbb6YGDTYO8A==" saltValue="WsOIDzyXySHfOsHx2ylu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kNscFB8QFacX/TLwzgwFB6pzn2f0bMj8yp4nQp+g75hJhTuvyVva207WJoymhTMnSkIvygrpYbp3QYnllnmMWQ==" saltValue="8ObY29ABRbcl+cPxtx69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13.14</v>
      </c>
      <c r="G47" s="12">
        <v>14.86</v>
      </c>
      <c r="H47" s="12">
        <v>15.22</v>
      </c>
      <c r="I47" s="12">
        <v>16.809999999999999</v>
      </c>
      <c r="J47" s="13">
        <v>16.61</v>
      </c>
    </row>
    <row r="48" spans="2:10" ht="57.75" customHeight="1" x14ac:dyDescent="0.2">
      <c r="B48" s="14"/>
      <c r="C48" s="1141" t="s">
        <v>4</v>
      </c>
      <c r="D48" s="1141"/>
      <c r="E48" s="1142"/>
      <c r="F48" s="15">
        <v>2.2999999999999998</v>
      </c>
      <c r="G48" s="16">
        <v>3.93</v>
      </c>
      <c r="H48" s="16">
        <v>3.88</v>
      </c>
      <c r="I48" s="16">
        <v>3.3</v>
      </c>
      <c r="J48" s="17">
        <v>4.2300000000000004</v>
      </c>
    </row>
    <row r="49" spans="2:10" ht="57.75" customHeight="1" thickBot="1" x14ac:dyDescent="0.25">
      <c r="B49" s="18"/>
      <c r="C49" s="1143" t="s">
        <v>5</v>
      </c>
      <c r="D49" s="1143"/>
      <c r="E49" s="1144"/>
      <c r="F49" s="19">
        <v>1.71</v>
      </c>
      <c r="G49" s="20">
        <v>4.22</v>
      </c>
      <c r="H49" s="20">
        <v>7.53</v>
      </c>
      <c r="I49" s="20">
        <v>2.5499999999999998</v>
      </c>
      <c r="J49" s="21">
        <v>1.01</v>
      </c>
    </row>
    <row r="50" spans="2:10" ht="13.2" x14ac:dyDescent="0.2"/>
  </sheetData>
  <sheetProtection algorithmName="SHA-512" hashValue="B7FUsrA/go+eaoUElvFglMX4WiveqFzUMjJ1qWSIlw2yEHoGCAL6FQ2LZCckvoVVKkYWMpju55Ai6dZ8+rXiRA==" saltValue="36kHmAVEHjHiEfy6fLbz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2026-03-16T08:11:09Z</cp:lastPrinted>
  <dcterms:created xsi:type="dcterms:W3CDTF">2026-02-23T07:56:16Z</dcterms:created>
  <dcterms:modified xsi:type="dcterms:W3CDTF">2026-03-18T07:23:43Z</dcterms:modified>
  <cp:category/>
</cp:coreProperties>
</file>